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grades\original\"/>
    </mc:Choice>
  </mc:AlternateContent>
  <xr:revisionPtr revIDLastSave="0" documentId="8_{35BD294D-7B07-4E4E-8AA7-0093D8D7D5ED}" xr6:coauthVersionLast="47" xr6:coauthVersionMax="47" xr10:uidLastSave="{00000000-0000-0000-0000-000000000000}"/>
  <bookViews>
    <workbookView xWindow="3348" yWindow="3348" windowWidth="17280" windowHeight="8880" tabRatio="791"/>
  </bookViews>
  <sheets>
    <sheet name="Instructions" sheetId="13" r:id="rId1"/>
    <sheet name="Attendance" sheetId="10" r:id="rId2"/>
    <sheet name="Assignments" sheetId="2" r:id="rId3"/>
    <sheet name="Papers" sheetId="5" r:id="rId4"/>
    <sheet name="Participation" sheetId="12" r:id="rId5"/>
    <sheet name="Final Grades" sheetId="6" r:id="rId6"/>
    <sheet name="Discussion Board Checklist" sheetId="8" r:id="rId7"/>
    <sheet name="Sign-in Sheets" sheetId="9" r:id="rId8"/>
    <sheet name="Published Grades" sheetId="11" r:id="rId9"/>
    <sheet name="Tables" sheetId="4" r:id="rId10"/>
  </sheets>
  <definedNames>
    <definedName name="_xlnm.Print_Area" localSheetId="6">'Discussion Board Checklist'!$A$1:$C$13</definedName>
    <definedName name="_xlnm.Print_Area" localSheetId="8">'Published Grades'!$A$1:$AI$52</definedName>
    <definedName name="_xlnm.Print_Area" localSheetId="7">'Sign-in Sheets'!$A$1:$Q$24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2" i="2" l="1"/>
  <c r="AJ3" i="2" s="1"/>
  <c r="A3" i="2"/>
  <c r="B3" i="2"/>
  <c r="C3" i="2"/>
  <c r="D3" i="2"/>
  <c r="E3" i="2"/>
  <c r="AK3" i="2"/>
  <c r="AM3" i="2" s="1"/>
  <c r="A4" i="2"/>
  <c r="B4" i="2"/>
  <c r="C4" i="2"/>
  <c r="D4" i="2"/>
  <c r="E4" i="2"/>
  <c r="AJ4" i="2"/>
  <c r="AK4" i="2"/>
  <c r="A5" i="2"/>
  <c r="B5" i="2"/>
  <c r="C5" i="2"/>
  <c r="D5" i="2"/>
  <c r="E5" i="2"/>
  <c r="AK5" i="2"/>
  <c r="A6" i="2"/>
  <c r="B6" i="2"/>
  <c r="C6" i="2"/>
  <c r="D6" i="2"/>
  <c r="E6" i="2"/>
  <c r="AK6" i="2"/>
  <c r="A7" i="2"/>
  <c r="B7" i="2"/>
  <c r="C7" i="2"/>
  <c r="D7" i="2"/>
  <c r="E7" i="2"/>
  <c r="AK7" i="2"/>
  <c r="A8" i="2"/>
  <c r="B8" i="2"/>
  <c r="C8" i="2"/>
  <c r="D8" i="2"/>
  <c r="E8" i="2"/>
  <c r="AK8" i="2"/>
  <c r="A9" i="2"/>
  <c r="B9" i="2"/>
  <c r="C9" i="2"/>
  <c r="D9" i="2"/>
  <c r="E9" i="2"/>
  <c r="AK9" i="2"/>
  <c r="A10" i="2"/>
  <c r="B10" i="2"/>
  <c r="C10" i="2"/>
  <c r="D10" i="2"/>
  <c r="E10" i="2"/>
  <c r="AK10" i="2"/>
  <c r="A11" i="2"/>
  <c r="B11" i="2"/>
  <c r="C11" i="2"/>
  <c r="D11" i="2"/>
  <c r="E11" i="2"/>
  <c r="AK11" i="2"/>
  <c r="A12" i="2"/>
  <c r="B12" i="2"/>
  <c r="C12" i="2"/>
  <c r="D12" i="2"/>
  <c r="E12" i="2"/>
  <c r="AK12" i="2"/>
  <c r="A13" i="2"/>
  <c r="B13" i="2"/>
  <c r="C13" i="2"/>
  <c r="D13" i="2"/>
  <c r="E13" i="2"/>
  <c r="A17" i="11" s="1"/>
  <c r="AK13" i="2"/>
  <c r="A14" i="2"/>
  <c r="B14" i="2"/>
  <c r="C14" i="2"/>
  <c r="D14" i="2"/>
  <c r="E14" i="2"/>
  <c r="AK14" i="2"/>
  <c r="A15" i="2"/>
  <c r="B15" i="2"/>
  <c r="C15" i="2"/>
  <c r="D15" i="2"/>
  <c r="E15" i="2"/>
  <c r="AK15" i="2"/>
  <c r="A16" i="2"/>
  <c r="B16" i="2"/>
  <c r="C16" i="2"/>
  <c r="D16" i="2"/>
  <c r="E16" i="2"/>
  <c r="AK16" i="2"/>
  <c r="A17" i="2"/>
  <c r="B17" i="2"/>
  <c r="C17" i="2"/>
  <c r="D17" i="2"/>
  <c r="E17" i="2"/>
  <c r="AK17" i="2"/>
  <c r="A18" i="2"/>
  <c r="B18" i="2"/>
  <c r="C18" i="2"/>
  <c r="D18" i="2"/>
  <c r="E18" i="2"/>
  <c r="AK18" i="2"/>
  <c r="A19" i="2"/>
  <c r="B19" i="2"/>
  <c r="C19" i="2"/>
  <c r="D19" i="2"/>
  <c r="E19" i="2"/>
  <c r="AK19" i="2"/>
  <c r="A20" i="2"/>
  <c r="B20" i="2"/>
  <c r="C20" i="2"/>
  <c r="D20" i="2"/>
  <c r="E20" i="2"/>
  <c r="AK20" i="2"/>
  <c r="A21" i="2"/>
  <c r="B21" i="2"/>
  <c r="C21" i="2"/>
  <c r="D21" i="2"/>
  <c r="E21" i="2"/>
  <c r="AK21" i="2"/>
  <c r="A22" i="2"/>
  <c r="B22" i="2"/>
  <c r="C22" i="2"/>
  <c r="D22" i="2"/>
  <c r="E22" i="2"/>
  <c r="AK22" i="2"/>
  <c r="AM3" i="10"/>
  <c r="AN3" i="10" s="1"/>
  <c r="AM4" i="10"/>
  <c r="AN4" i="10" s="1"/>
  <c r="AE4" i="6" s="1"/>
  <c r="AM5" i="10"/>
  <c r="AN5" i="10"/>
  <c r="AE5" i="6" s="1"/>
  <c r="AM6" i="10"/>
  <c r="AN6" i="10"/>
  <c r="AM7" i="10"/>
  <c r="AN7" i="10" s="1"/>
  <c r="AE7" i="6" s="1"/>
  <c r="AM8" i="10"/>
  <c r="AN8" i="10" s="1"/>
  <c r="AE8" i="6" s="1"/>
  <c r="AM9" i="10"/>
  <c r="AN9" i="10"/>
  <c r="AM10" i="10"/>
  <c r="AN10" i="10"/>
  <c r="AM11" i="10"/>
  <c r="AN11" i="10" s="1"/>
  <c r="AM12" i="10"/>
  <c r="AN12" i="10" s="1"/>
  <c r="AE12" i="6" s="1"/>
  <c r="AM13" i="10"/>
  <c r="AN13" i="10"/>
  <c r="AE13" i="6" s="1"/>
  <c r="AM14" i="10"/>
  <c r="AN14" i="10"/>
  <c r="AM15" i="10"/>
  <c r="AN15" i="10" s="1"/>
  <c r="AE15" i="6" s="1"/>
  <c r="AM16" i="10"/>
  <c r="AN16" i="10" s="1"/>
  <c r="AE16" i="6" s="1"/>
  <c r="AM17" i="10"/>
  <c r="AN17" i="10" s="1"/>
  <c r="AM18" i="10"/>
  <c r="AN18" i="10"/>
  <c r="AM19" i="10"/>
  <c r="AN19" i="10" s="1"/>
  <c r="AE19" i="6" s="1"/>
  <c r="AM20" i="10"/>
  <c r="AN20" i="10" s="1"/>
  <c r="AM21" i="10"/>
  <c r="AN21" i="10" s="1"/>
  <c r="AE21" i="6" s="1"/>
  <c r="AM22" i="10"/>
  <c r="AN22" i="10"/>
  <c r="A3" i="8"/>
  <c r="B3" i="8"/>
  <c r="A4" i="8"/>
  <c r="B4" i="8"/>
  <c r="A5" i="8"/>
  <c r="B5" i="8"/>
  <c r="A6" i="8"/>
  <c r="B6" i="8"/>
  <c r="A7" i="8"/>
  <c r="B7" i="8"/>
  <c r="A8" i="8"/>
  <c r="B8" i="8"/>
  <c r="A9" i="8"/>
  <c r="B9" i="8"/>
  <c r="A10" i="8"/>
  <c r="B10" i="8"/>
  <c r="A11" i="8"/>
  <c r="B11" i="8"/>
  <c r="A12" i="8"/>
  <c r="B12" i="8"/>
  <c r="A13" i="8"/>
  <c r="B13" i="8"/>
  <c r="A14" i="8"/>
  <c r="B14" i="8"/>
  <c r="A15" i="8"/>
  <c r="B15" i="8"/>
  <c r="A16" i="8"/>
  <c r="B16" i="8"/>
  <c r="A17" i="8"/>
  <c r="B17" i="8"/>
  <c r="A18" i="8"/>
  <c r="B18" i="8"/>
  <c r="A19" i="8"/>
  <c r="B19" i="8"/>
  <c r="A20" i="8"/>
  <c r="B20" i="8"/>
  <c r="A21" i="8"/>
  <c r="B21" i="8"/>
  <c r="A22" i="8"/>
  <c r="B22" i="8"/>
  <c r="AA1" i="6"/>
  <c r="AB1" i="6"/>
  <c r="AC1" i="6"/>
  <c r="A3" i="6"/>
  <c r="B3" i="6"/>
  <c r="C3" i="6"/>
  <c r="D3" i="6"/>
  <c r="E3" i="6"/>
  <c r="AA3" i="6"/>
  <c r="AE3" i="6"/>
  <c r="A4" i="6"/>
  <c r="B4" i="6"/>
  <c r="C4" i="6"/>
  <c r="D4" i="6"/>
  <c r="E4" i="6"/>
  <c r="AA4" i="6"/>
  <c r="A5" i="6"/>
  <c r="B5" i="6"/>
  <c r="C5" i="6"/>
  <c r="D5" i="6"/>
  <c r="E5" i="6"/>
  <c r="AA5" i="6"/>
  <c r="AC5" i="6"/>
  <c r="A6" i="6"/>
  <c r="B6" i="6"/>
  <c r="C6" i="6"/>
  <c r="D6" i="6"/>
  <c r="E6" i="6"/>
  <c r="AA6" i="6"/>
  <c r="AC6" i="6"/>
  <c r="AE6" i="6"/>
  <c r="A7" i="6"/>
  <c r="B7" i="6"/>
  <c r="C7" i="6"/>
  <c r="D7" i="6"/>
  <c r="E7" i="6"/>
  <c r="AA7" i="6"/>
  <c r="AB7" i="6"/>
  <c r="A8" i="6"/>
  <c r="B8" i="6"/>
  <c r="C8" i="6"/>
  <c r="D8" i="6"/>
  <c r="E8" i="6"/>
  <c r="AA8" i="6"/>
  <c r="A9" i="6"/>
  <c r="B9" i="6"/>
  <c r="C9" i="6"/>
  <c r="D9" i="6"/>
  <c r="E9" i="6"/>
  <c r="AA9" i="6"/>
  <c r="AB9" i="6"/>
  <c r="AC9" i="6"/>
  <c r="AE9" i="6"/>
  <c r="A10" i="6"/>
  <c r="B10" i="6"/>
  <c r="C10" i="6"/>
  <c r="D10" i="6"/>
  <c r="E10" i="6"/>
  <c r="AA10" i="6"/>
  <c r="AE10" i="6"/>
  <c r="A11" i="6"/>
  <c r="B11" i="6"/>
  <c r="C11" i="6"/>
  <c r="D11" i="6"/>
  <c r="E11" i="6"/>
  <c r="AA11" i="6"/>
  <c r="AE11" i="6"/>
  <c r="A12" i="6"/>
  <c r="B12" i="6"/>
  <c r="C12" i="6"/>
  <c r="D12" i="6"/>
  <c r="E12" i="6"/>
  <c r="AA12" i="6"/>
  <c r="A13" i="6"/>
  <c r="B13" i="6"/>
  <c r="C13" i="6"/>
  <c r="D13" i="6"/>
  <c r="E13" i="6"/>
  <c r="AA13" i="6"/>
  <c r="AC13" i="6"/>
  <c r="A14" i="6"/>
  <c r="B14" i="6"/>
  <c r="C14" i="6"/>
  <c r="D14" i="6"/>
  <c r="E14" i="6"/>
  <c r="AA14" i="6"/>
  <c r="AC14" i="6"/>
  <c r="AE14" i="6"/>
  <c r="A15" i="6"/>
  <c r="B15" i="6"/>
  <c r="C15" i="6"/>
  <c r="D15" i="6"/>
  <c r="E15" i="6"/>
  <c r="AA15" i="6"/>
  <c r="AB15" i="6"/>
  <c r="A16" i="6"/>
  <c r="B16" i="6"/>
  <c r="C16" i="6"/>
  <c r="D16" i="6"/>
  <c r="E16" i="6"/>
  <c r="AA16" i="6"/>
  <c r="A17" i="6"/>
  <c r="B17" i="6"/>
  <c r="C17" i="6"/>
  <c r="D17" i="6"/>
  <c r="E17" i="6"/>
  <c r="AA17" i="6"/>
  <c r="AB17" i="6"/>
  <c r="AC17" i="6"/>
  <c r="AE17" i="6"/>
  <c r="A18" i="6"/>
  <c r="B18" i="6"/>
  <c r="C18" i="6"/>
  <c r="D18" i="6"/>
  <c r="E18" i="6"/>
  <c r="AA18" i="6"/>
  <c r="AE18" i="6"/>
  <c r="A19" i="6"/>
  <c r="B19" i="6"/>
  <c r="C19" i="6"/>
  <c r="D19" i="6"/>
  <c r="E19" i="6"/>
  <c r="AA19" i="6"/>
  <c r="A20" i="6"/>
  <c r="B20" i="6"/>
  <c r="C20" i="6"/>
  <c r="D20" i="6"/>
  <c r="E20" i="6"/>
  <c r="AA20" i="6"/>
  <c r="AE20" i="6"/>
  <c r="A21" i="6"/>
  <c r="B21" i="6"/>
  <c r="C21" i="6"/>
  <c r="D21" i="6"/>
  <c r="E21" i="6"/>
  <c r="AA21" i="6"/>
  <c r="AC21" i="6"/>
  <c r="A22" i="6"/>
  <c r="B22" i="6"/>
  <c r="C22" i="6"/>
  <c r="D22" i="6"/>
  <c r="E22" i="6"/>
  <c r="AA22" i="6"/>
  <c r="AC22" i="6"/>
  <c r="AE22" i="6"/>
  <c r="D46" i="13"/>
  <c r="D53" i="13" s="1"/>
  <c r="A3" i="5"/>
  <c r="B3" i="5"/>
  <c r="C3" i="5"/>
  <c r="D3" i="5"/>
  <c r="E3" i="5"/>
  <c r="G3" i="5"/>
  <c r="H3" i="5"/>
  <c r="K3" i="5"/>
  <c r="L3" i="5"/>
  <c r="O3" i="5"/>
  <c r="V3" i="5" s="1"/>
  <c r="P3" i="5"/>
  <c r="S3" i="5"/>
  <c r="T3" i="5"/>
  <c r="AA3" i="5"/>
  <c r="AB3" i="6" s="1"/>
  <c r="AB3" i="5"/>
  <c r="AC3" i="6" s="1"/>
  <c r="A4" i="5"/>
  <c r="B4" i="5"/>
  <c r="C4" i="5"/>
  <c r="D4" i="5"/>
  <c r="E4" i="5"/>
  <c r="A40" i="11" s="1"/>
  <c r="G4" i="5"/>
  <c r="H4" i="5"/>
  <c r="K4" i="5"/>
  <c r="V4" i="5" s="1"/>
  <c r="L4" i="5"/>
  <c r="O4" i="5"/>
  <c r="P4" i="5"/>
  <c r="S4" i="5"/>
  <c r="T4" i="5"/>
  <c r="AA4" i="5"/>
  <c r="AB4" i="6" s="1"/>
  <c r="AB4" i="5"/>
  <c r="AC4" i="6" s="1"/>
  <c r="A5" i="5"/>
  <c r="B5" i="5"/>
  <c r="C5" i="5"/>
  <c r="D5" i="5"/>
  <c r="E5" i="5"/>
  <c r="G5" i="5"/>
  <c r="H5" i="5"/>
  <c r="K5" i="5"/>
  <c r="L5" i="5"/>
  <c r="O5" i="5"/>
  <c r="P5" i="5"/>
  <c r="S5" i="5"/>
  <c r="T5" i="5"/>
  <c r="V5" i="5"/>
  <c r="W5" i="5"/>
  <c r="U5" i="6" s="1"/>
  <c r="AA5" i="5"/>
  <c r="AB5" i="6" s="1"/>
  <c r="AB5" i="5"/>
  <c r="A6" i="5"/>
  <c r="B6" i="5"/>
  <c r="C6" i="5"/>
  <c r="D6" i="5"/>
  <c r="E6" i="5"/>
  <c r="A36" i="11" s="1"/>
  <c r="G6" i="5"/>
  <c r="H6" i="5"/>
  <c r="K6" i="5"/>
  <c r="L6" i="5"/>
  <c r="O6" i="5"/>
  <c r="P6" i="5"/>
  <c r="S6" i="5"/>
  <c r="V6" i="5" s="1"/>
  <c r="W6" i="5" s="1"/>
  <c r="T6" i="5"/>
  <c r="AA6" i="5"/>
  <c r="AB6" i="6" s="1"/>
  <c r="AB6" i="5"/>
  <c r="A7" i="5"/>
  <c r="B7" i="5"/>
  <c r="C7" i="5"/>
  <c r="D7" i="5"/>
  <c r="E7" i="5"/>
  <c r="G7" i="5"/>
  <c r="H7" i="5"/>
  <c r="K7" i="5"/>
  <c r="L7" i="5"/>
  <c r="O7" i="5"/>
  <c r="P7" i="5"/>
  <c r="S7" i="5"/>
  <c r="T7" i="5"/>
  <c r="AA7" i="5"/>
  <c r="AB7" i="5"/>
  <c r="AC7" i="6" s="1"/>
  <c r="A8" i="5"/>
  <c r="B8" i="5"/>
  <c r="C8" i="5"/>
  <c r="D8" i="5"/>
  <c r="E8" i="5"/>
  <c r="G8" i="5"/>
  <c r="H8" i="5"/>
  <c r="K8" i="5"/>
  <c r="L8" i="5"/>
  <c r="O8" i="5"/>
  <c r="J32" i="11" s="1"/>
  <c r="P8" i="5"/>
  <c r="S8" i="5"/>
  <c r="T8" i="5"/>
  <c r="AA8" i="5"/>
  <c r="AB8" i="6" s="1"/>
  <c r="AB8" i="5"/>
  <c r="AC8" i="6" s="1"/>
  <c r="A9" i="5"/>
  <c r="B9" i="5"/>
  <c r="C9" i="5"/>
  <c r="D9" i="5"/>
  <c r="E9" i="5"/>
  <c r="G9" i="5"/>
  <c r="H9" i="5"/>
  <c r="K9" i="5"/>
  <c r="L9" i="5"/>
  <c r="O9" i="5"/>
  <c r="P9" i="5"/>
  <c r="S9" i="5"/>
  <c r="T9" i="5"/>
  <c r="V9" i="5"/>
  <c r="AA9" i="5"/>
  <c r="AB9" i="5"/>
  <c r="A10" i="5"/>
  <c r="B10" i="5"/>
  <c r="C10" i="5"/>
  <c r="D10" i="5"/>
  <c r="E10" i="5"/>
  <c r="G10" i="5"/>
  <c r="H10" i="5"/>
  <c r="K10" i="5"/>
  <c r="L10" i="5"/>
  <c r="O10" i="5"/>
  <c r="P10" i="5"/>
  <c r="S10" i="5"/>
  <c r="V10" i="5" s="1"/>
  <c r="W10" i="5" s="1"/>
  <c r="T10" i="5"/>
  <c r="AA10" i="5"/>
  <c r="AB10" i="6" s="1"/>
  <c r="AB10" i="5"/>
  <c r="AC10" i="6" s="1"/>
  <c r="A11" i="5"/>
  <c r="B11" i="5"/>
  <c r="C11" i="5"/>
  <c r="D11" i="5"/>
  <c r="E11" i="5"/>
  <c r="G11" i="5"/>
  <c r="H11" i="5"/>
  <c r="K11" i="5"/>
  <c r="L11" i="5"/>
  <c r="O11" i="5"/>
  <c r="V11" i="5" s="1"/>
  <c r="W11" i="5" s="1"/>
  <c r="P11" i="5"/>
  <c r="S11" i="5"/>
  <c r="T11" i="5"/>
  <c r="AA11" i="5"/>
  <c r="AB11" i="6" s="1"/>
  <c r="AB11" i="5"/>
  <c r="AC11" i="6" s="1"/>
  <c r="A12" i="5"/>
  <c r="B12" i="5"/>
  <c r="C12" i="5"/>
  <c r="D12" i="5"/>
  <c r="E12" i="5"/>
  <c r="G12" i="5"/>
  <c r="H12" i="5"/>
  <c r="K12" i="5"/>
  <c r="V12" i="5" s="1"/>
  <c r="L12" i="5"/>
  <c r="O12" i="5"/>
  <c r="P12" i="5"/>
  <c r="S12" i="5"/>
  <c r="T12" i="5"/>
  <c r="AA12" i="5"/>
  <c r="AB12" i="6" s="1"/>
  <c r="AB12" i="5"/>
  <c r="AC12" i="6" s="1"/>
  <c r="A13" i="5"/>
  <c r="B13" i="5"/>
  <c r="C13" i="5"/>
  <c r="D13" i="5"/>
  <c r="E13" i="5"/>
  <c r="G13" i="5"/>
  <c r="H13" i="5"/>
  <c r="K13" i="5"/>
  <c r="V13" i="5" s="1"/>
  <c r="W13" i="5" s="1"/>
  <c r="L13" i="5"/>
  <c r="O13" i="5"/>
  <c r="P13" i="5"/>
  <c r="S13" i="5"/>
  <c r="T13" i="5"/>
  <c r="AA13" i="5"/>
  <c r="AB13" i="6" s="1"/>
  <c r="AB13" i="5"/>
  <c r="A14" i="5"/>
  <c r="B14" i="5"/>
  <c r="C14" i="5"/>
  <c r="D14" i="5"/>
  <c r="E14" i="5"/>
  <c r="A33" i="11" s="1"/>
  <c r="G14" i="5"/>
  <c r="D33" i="11" s="1"/>
  <c r="H14" i="5"/>
  <c r="K14" i="5"/>
  <c r="L14" i="5"/>
  <c r="O14" i="5"/>
  <c r="P14" i="5"/>
  <c r="S14" i="5"/>
  <c r="T14" i="5"/>
  <c r="V14" i="5"/>
  <c r="W14" i="5"/>
  <c r="X14" i="5" s="1"/>
  <c r="V14" i="6" s="1"/>
  <c r="AA14" i="5"/>
  <c r="AB14" i="6" s="1"/>
  <c r="AB14" i="5"/>
  <c r="A15" i="5"/>
  <c r="B15" i="5"/>
  <c r="C15" i="5"/>
  <c r="D15" i="5"/>
  <c r="E15" i="5"/>
  <c r="G15" i="5"/>
  <c r="H15" i="5"/>
  <c r="K15" i="5"/>
  <c r="L15" i="5"/>
  <c r="O15" i="5"/>
  <c r="P15" i="5"/>
  <c r="S15" i="5"/>
  <c r="M50" i="11" s="1"/>
  <c r="T15" i="5"/>
  <c r="AA15" i="5"/>
  <c r="AB15" i="5"/>
  <c r="AC15" i="6" s="1"/>
  <c r="A16" i="5"/>
  <c r="B16" i="5"/>
  <c r="C16" i="5"/>
  <c r="D16" i="5"/>
  <c r="E16" i="5"/>
  <c r="G16" i="5"/>
  <c r="H16" i="5"/>
  <c r="K16" i="5"/>
  <c r="V16" i="5" s="1"/>
  <c r="L16" i="5"/>
  <c r="O16" i="5"/>
  <c r="P16" i="5"/>
  <c r="S16" i="5"/>
  <c r="T16" i="5"/>
  <c r="AA16" i="5"/>
  <c r="AB16" i="6" s="1"/>
  <c r="AB16" i="5"/>
  <c r="AC16" i="6" s="1"/>
  <c r="A17" i="5"/>
  <c r="B17" i="5"/>
  <c r="C17" i="5"/>
  <c r="D17" i="5"/>
  <c r="E17" i="5"/>
  <c r="G17" i="5"/>
  <c r="D43" i="11" s="1"/>
  <c r="H17" i="5"/>
  <c r="K17" i="5"/>
  <c r="L17" i="5"/>
  <c r="O17" i="5"/>
  <c r="P17" i="5"/>
  <c r="S17" i="5"/>
  <c r="T17" i="5"/>
  <c r="AA17" i="5"/>
  <c r="AB17" i="5"/>
  <c r="A18" i="5"/>
  <c r="B18" i="5"/>
  <c r="C18" i="5"/>
  <c r="D18" i="5"/>
  <c r="E18" i="5"/>
  <c r="G18" i="5"/>
  <c r="H18" i="5"/>
  <c r="K18" i="5"/>
  <c r="L18" i="5"/>
  <c r="O18" i="5"/>
  <c r="P18" i="5"/>
  <c r="S18" i="5"/>
  <c r="V18" i="5" s="1"/>
  <c r="W18" i="5" s="1"/>
  <c r="T18" i="5"/>
  <c r="AA18" i="5"/>
  <c r="AB18" i="6" s="1"/>
  <c r="AB18" i="5"/>
  <c r="AC18" i="6" s="1"/>
  <c r="A19" i="5"/>
  <c r="B19" i="5"/>
  <c r="C19" i="5"/>
  <c r="D19" i="5"/>
  <c r="E19" i="5"/>
  <c r="G19" i="5"/>
  <c r="H19" i="5"/>
  <c r="K19" i="5"/>
  <c r="L19" i="5"/>
  <c r="O19" i="5"/>
  <c r="V19" i="5" s="1"/>
  <c r="W19" i="5" s="1"/>
  <c r="P19" i="5"/>
  <c r="S19" i="5"/>
  <c r="T19" i="5"/>
  <c r="AA19" i="5"/>
  <c r="AB19" i="6" s="1"/>
  <c r="AB19" i="5"/>
  <c r="AC19" i="6" s="1"/>
  <c r="A20" i="5"/>
  <c r="B20" i="5"/>
  <c r="C20" i="5"/>
  <c r="D20" i="5"/>
  <c r="E20" i="5"/>
  <c r="G20" i="5"/>
  <c r="H20" i="5"/>
  <c r="K20" i="5"/>
  <c r="L20" i="5"/>
  <c r="O20" i="5"/>
  <c r="P20" i="5"/>
  <c r="S20" i="5"/>
  <c r="T20" i="5"/>
  <c r="AA20" i="5"/>
  <c r="AB20" i="6" s="1"/>
  <c r="AB20" i="5"/>
  <c r="AC20" i="6" s="1"/>
  <c r="A21" i="5"/>
  <c r="B21" i="5"/>
  <c r="C21" i="5"/>
  <c r="D21" i="5"/>
  <c r="E21" i="5"/>
  <c r="G21" i="5"/>
  <c r="H21" i="5"/>
  <c r="K21" i="5"/>
  <c r="L21" i="5"/>
  <c r="O21" i="5"/>
  <c r="P21" i="5"/>
  <c r="S21" i="5"/>
  <c r="T21" i="5"/>
  <c r="V21" i="5"/>
  <c r="W21" i="5" s="1"/>
  <c r="AA21" i="5"/>
  <c r="AB21" i="6" s="1"/>
  <c r="AB21" i="5"/>
  <c r="A22" i="5"/>
  <c r="B22" i="5"/>
  <c r="C22" i="5"/>
  <c r="D22" i="5"/>
  <c r="E22" i="5"/>
  <c r="G22" i="5"/>
  <c r="H22" i="5"/>
  <c r="K22" i="5"/>
  <c r="L22" i="5"/>
  <c r="O22" i="5"/>
  <c r="P22" i="5"/>
  <c r="S22" i="5"/>
  <c r="V22" i="5" s="1"/>
  <c r="W22" i="5" s="1"/>
  <c r="T22" i="5"/>
  <c r="AA22" i="5"/>
  <c r="AB22" i="6" s="1"/>
  <c r="AB22" i="5"/>
  <c r="A3" i="12"/>
  <c r="B3" i="12"/>
  <c r="C3" i="12"/>
  <c r="D3" i="12"/>
  <c r="E3" i="12"/>
  <c r="AL3" i="12"/>
  <c r="AO3" i="12" s="1"/>
  <c r="AM3" i="12"/>
  <c r="A4" i="12"/>
  <c r="B4" i="12"/>
  <c r="C4" i="12"/>
  <c r="D4" i="12"/>
  <c r="E4" i="12"/>
  <c r="AL4" i="12"/>
  <c r="AO4" i="12" s="1"/>
  <c r="X4" i="6" s="1"/>
  <c r="AM4" i="12"/>
  <c r="AQ4" i="12"/>
  <c r="Y4" i="6" s="1"/>
  <c r="A5" i="12"/>
  <c r="B5" i="12"/>
  <c r="C5" i="12"/>
  <c r="D5" i="12"/>
  <c r="E5" i="12"/>
  <c r="AL5" i="12"/>
  <c r="AM5" i="12"/>
  <c r="AO5" i="12"/>
  <c r="X5" i="6" s="1"/>
  <c r="AQ5" i="12"/>
  <c r="Y5" i="6" s="1"/>
  <c r="A6" i="12"/>
  <c r="B6" i="12"/>
  <c r="C6" i="12"/>
  <c r="D6" i="12"/>
  <c r="E6" i="12"/>
  <c r="AL6" i="12"/>
  <c r="AM6" i="12"/>
  <c r="AO6" i="12"/>
  <c r="X6" i="6" s="1"/>
  <c r="A7" i="12"/>
  <c r="B7" i="12"/>
  <c r="C7" i="12"/>
  <c r="D7" i="12"/>
  <c r="E7" i="12"/>
  <c r="AL7" i="12"/>
  <c r="AO7" i="12" s="1"/>
  <c r="AM7" i="12"/>
  <c r="A8" i="12"/>
  <c r="B8" i="12"/>
  <c r="C8" i="12"/>
  <c r="D8" i="12"/>
  <c r="E8" i="12"/>
  <c r="AL8" i="12"/>
  <c r="AO8" i="12" s="1"/>
  <c r="AM8" i="12"/>
  <c r="A9" i="12"/>
  <c r="B9" i="12"/>
  <c r="C9" i="12"/>
  <c r="D9" i="12"/>
  <c r="E9" i="12"/>
  <c r="AL9" i="12"/>
  <c r="AO9" i="12" s="1"/>
  <c r="X9" i="6" s="1"/>
  <c r="AM9" i="12"/>
  <c r="A10" i="12"/>
  <c r="B10" i="12"/>
  <c r="C10" i="12"/>
  <c r="D10" i="12"/>
  <c r="E10" i="12"/>
  <c r="AL10" i="12"/>
  <c r="AO10" i="12" s="1"/>
  <c r="AM10" i="12"/>
  <c r="A11" i="12"/>
  <c r="B11" i="12"/>
  <c r="C11" i="12"/>
  <c r="D11" i="12"/>
  <c r="E11" i="12"/>
  <c r="AL11" i="12"/>
  <c r="AO11" i="12" s="1"/>
  <c r="AM11" i="12"/>
  <c r="A12" i="12"/>
  <c r="B12" i="12"/>
  <c r="C12" i="12"/>
  <c r="D12" i="12"/>
  <c r="E12" i="12"/>
  <c r="AL12" i="12"/>
  <c r="AO12" i="12" s="1"/>
  <c r="X12" i="6" s="1"/>
  <c r="AM12" i="12"/>
  <c r="A13" i="12"/>
  <c r="B13" i="12"/>
  <c r="C13" i="12"/>
  <c r="D13" i="12"/>
  <c r="E13" i="12"/>
  <c r="AL13" i="12"/>
  <c r="AM13" i="12"/>
  <c r="AO13" i="12"/>
  <c r="X13" i="6" s="1"/>
  <c r="A14" i="12"/>
  <c r="B14" i="12"/>
  <c r="C14" i="12"/>
  <c r="D14" i="12"/>
  <c r="E14" i="12"/>
  <c r="AL14" i="12"/>
  <c r="AM14" i="12"/>
  <c r="AO14" i="12" s="1"/>
  <c r="A15" i="12"/>
  <c r="B15" i="12"/>
  <c r="C15" i="12"/>
  <c r="D15" i="12"/>
  <c r="E15" i="12"/>
  <c r="AL15" i="12"/>
  <c r="AO15" i="12" s="1"/>
  <c r="AM15" i="12"/>
  <c r="A16" i="12"/>
  <c r="B16" i="12"/>
  <c r="C16" i="12"/>
  <c r="D16" i="12"/>
  <c r="E16" i="12"/>
  <c r="AL16" i="12"/>
  <c r="AO16" i="12" s="1"/>
  <c r="AM16" i="12"/>
  <c r="A17" i="12"/>
  <c r="B17" i="12"/>
  <c r="C17" i="12"/>
  <c r="D17" i="12"/>
  <c r="E17" i="12"/>
  <c r="AL17" i="12"/>
  <c r="AM17" i="12"/>
  <c r="A18" i="12"/>
  <c r="B18" i="12"/>
  <c r="C18" i="12"/>
  <c r="D18" i="12"/>
  <c r="E18" i="12"/>
  <c r="AL18" i="12"/>
  <c r="AO18" i="12" s="1"/>
  <c r="AM18" i="12"/>
  <c r="A19" i="12"/>
  <c r="B19" i="12"/>
  <c r="C19" i="12"/>
  <c r="D19" i="12"/>
  <c r="E19" i="12"/>
  <c r="AL19" i="12"/>
  <c r="AM19" i="12"/>
  <c r="A20" i="12"/>
  <c r="B20" i="12"/>
  <c r="C20" i="12"/>
  <c r="D20" i="12"/>
  <c r="E20" i="12"/>
  <c r="AL20" i="12"/>
  <c r="AO20" i="12" s="1"/>
  <c r="X20" i="6" s="1"/>
  <c r="AM20" i="12"/>
  <c r="A21" i="12"/>
  <c r="B21" i="12"/>
  <c r="C21" i="12"/>
  <c r="D21" i="12"/>
  <c r="E21" i="12"/>
  <c r="AL21" i="12"/>
  <c r="AM21" i="12"/>
  <c r="AO21" i="12"/>
  <c r="X21" i="6" s="1"/>
  <c r="A22" i="12"/>
  <c r="B22" i="12"/>
  <c r="C22" i="12"/>
  <c r="D22" i="12"/>
  <c r="E22" i="12"/>
  <c r="AL22" i="12"/>
  <c r="AM22" i="12"/>
  <c r="AO22" i="12" s="1"/>
  <c r="C4" i="11"/>
  <c r="D4" i="11"/>
  <c r="E4" i="11"/>
  <c r="F4" i="11"/>
  <c r="G4" i="11"/>
  <c r="H4" i="11"/>
  <c r="I4" i="11"/>
  <c r="J4" i="11"/>
  <c r="K4" i="11"/>
  <c r="L4" i="11"/>
  <c r="M4" i="11"/>
  <c r="N4" i="11"/>
  <c r="O4" i="11"/>
  <c r="P4" i="11"/>
  <c r="Q4" i="11"/>
  <c r="R4" i="11"/>
  <c r="S4" i="11"/>
  <c r="T4" i="11"/>
  <c r="U4" i="11"/>
  <c r="V4" i="11"/>
  <c r="W4" i="11"/>
  <c r="X4" i="11"/>
  <c r="Y4" i="11"/>
  <c r="Z4" i="11"/>
  <c r="AA4" i="11"/>
  <c r="AB4" i="11"/>
  <c r="AF4" i="11"/>
  <c r="AG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F5" i="11"/>
  <c r="A6"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AG6" i="11"/>
  <c r="A7"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G7" i="11"/>
  <c r="A8"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G8" i="11"/>
  <c r="A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G9" i="11"/>
  <c r="A10"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G10" i="11"/>
  <c r="A11"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G11" i="11"/>
  <c r="A12"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G12" i="11"/>
  <c r="A13"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G13" i="11"/>
  <c r="A14"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I14" i="11"/>
  <c r="A15" i="11"/>
  <c r="C15" i="11"/>
  <c r="D15" i="11"/>
  <c r="E15" i="11"/>
  <c r="F15" i="11"/>
  <c r="G15" i="11"/>
  <c r="H15" i="11"/>
  <c r="I15" i="11"/>
  <c r="J15" i="11"/>
  <c r="K15" i="11"/>
  <c r="L15" i="11"/>
  <c r="M15" i="11"/>
  <c r="N15" i="11"/>
  <c r="O15" i="11"/>
  <c r="P15" i="11"/>
  <c r="Q15" i="11"/>
  <c r="R15" i="11"/>
  <c r="S15" i="11"/>
  <c r="T15" i="11"/>
  <c r="U15" i="11"/>
  <c r="V15" i="11"/>
  <c r="W15" i="11"/>
  <c r="X15" i="11"/>
  <c r="Y15" i="11"/>
  <c r="Z15" i="11"/>
  <c r="AA15" i="11"/>
  <c r="AB15" i="11"/>
  <c r="AC15" i="11"/>
  <c r="AD15" i="11"/>
  <c r="AE15" i="11"/>
  <c r="AF15" i="11"/>
  <c r="AG15" i="11"/>
  <c r="A16" i="11"/>
  <c r="C16" i="11"/>
  <c r="D16" i="11"/>
  <c r="E16" i="11"/>
  <c r="F16" i="11"/>
  <c r="G16" i="11"/>
  <c r="H16" i="11"/>
  <c r="I16" i="11"/>
  <c r="J16" i="11"/>
  <c r="K16" i="11"/>
  <c r="L16" i="11"/>
  <c r="M16" i="11"/>
  <c r="N16" i="11"/>
  <c r="O16" i="11"/>
  <c r="P16" i="11"/>
  <c r="Q16" i="11"/>
  <c r="R16" i="11"/>
  <c r="S16" i="11"/>
  <c r="T16" i="11"/>
  <c r="U16" i="11"/>
  <c r="V16" i="11"/>
  <c r="W16" i="11"/>
  <c r="X16" i="11"/>
  <c r="Y16" i="11"/>
  <c r="Z16" i="11"/>
  <c r="AA16" i="11"/>
  <c r="AB16" i="11"/>
  <c r="AC16" i="11"/>
  <c r="AD16" i="11"/>
  <c r="AE16" i="11"/>
  <c r="AG16"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G17" i="11"/>
  <c r="A18"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G18" i="11"/>
  <c r="A19"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20"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G20" i="11"/>
  <c r="A21"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G21" i="11"/>
  <c r="A22" i="11"/>
  <c r="C22" i="11"/>
  <c r="D22" i="11"/>
  <c r="E22" i="11"/>
  <c r="F22" i="11"/>
  <c r="G22" i="11"/>
  <c r="H22" i="11"/>
  <c r="I22" i="11"/>
  <c r="J22" i="11"/>
  <c r="K22" i="11"/>
  <c r="L22" i="11"/>
  <c r="M22" i="11"/>
  <c r="O22" i="11"/>
  <c r="P22" i="11"/>
  <c r="Q22" i="11"/>
  <c r="R22" i="11"/>
  <c r="S22" i="11"/>
  <c r="T22" i="11"/>
  <c r="U22" i="11"/>
  <c r="V22" i="11"/>
  <c r="W22" i="11"/>
  <c r="X22" i="11"/>
  <c r="Y22" i="11"/>
  <c r="Z22" i="11"/>
  <c r="AA22" i="11"/>
  <c r="AB22" i="11"/>
  <c r="AC22" i="11"/>
  <c r="AD22" i="11"/>
  <c r="AE22" i="11"/>
  <c r="AG22" i="11"/>
  <c r="A23" i="11"/>
  <c r="C23" i="11"/>
  <c r="D23" i="11"/>
  <c r="E23" i="11"/>
  <c r="F23" i="11"/>
  <c r="G23" i="11"/>
  <c r="H23" i="11"/>
  <c r="I23" i="11"/>
  <c r="J23" i="11"/>
  <c r="K23" i="11"/>
  <c r="L23" i="11"/>
  <c r="M23" i="11"/>
  <c r="N23" i="11"/>
  <c r="O23" i="11"/>
  <c r="P23" i="11"/>
  <c r="Q23" i="11"/>
  <c r="R23" i="11"/>
  <c r="S23" i="11"/>
  <c r="T23" i="11"/>
  <c r="U23" i="11"/>
  <c r="V23" i="11"/>
  <c r="W23" i="11"/>
  <c r="X23" i="11"/>
  <c r="Y23" i="11"/>
  <c r="Z23" i="11"/>
  <c r="AA23" i="11"/>
  <c r="AB23" i="11"/>
  <c r="AC23" i="11"/>
  <c r="AD23" i="11"/>
  <c r="AE23" i="11"/>
  <c r="AG23" i="11"/>
  <c r="A24" i="11"/>
  <c r="C24" i="11"/>
  <c r="D24" i="11"/>
  <c r="E24" i="11"/>
  <c r="F24" i="11"/>
  <c r="G24" i="11"/>
  <c r="H24" i="11"/>
  <c r="I24" i="11"/>
  <c r="J24" i="11"/>
  <c r="K24" i="11"/>
  <c r="L24" i="11"/>
  <c r="M24" i="11"/>
  <c r="N24" i="11"/>
  <c r="O24" i="11"/>
  <c r="P24" i="11"/>
  <c r="Q24" i="11"/>
  <c r="R24" i="11"/>
  <c r="S24" i="11"/>
  <c r="T24" i="11"/>
  <c r="U24" i="11"/>
  <c r="V24" i="11"/>
  <c r="W24" i="11"/>
  <c r="X24" i="11"/>
  <c r="Y24" i="11"/>
  <c r="Z24" i="11"/>
  <c r="AA24" i="11"/>
  <c r="AB24" i="11"/>
  <c r="AC24" i="11"/>
  <c r="AD24" i="11"/>
  <c r="AE24" i="11"/>
  <c r="AG24" i="11"/>
  <c r="A25" i="11"/>
  <c r="C25" i="11"/>
  <c r="D25" i="11"/>
  <c r="E25" i="11"/>
  <c r="F25" i="11"/>
  <c r="G25" i="11"/>
  <c r="H25" i="11"/>
  <c r="I25" i="11"/>
  <c r="J25" i="11"/>
  <c r="K25" i="11"/>
  <c r="L25" i="11"/>
  <c r="M25" i="11"/>
  <c r="N25" i="11"/>
  <c r="O25" i="11"/>
  <c r="P25" i="11"/>
  <c r="Q25" i="11"/>
  <c r="R25" i="11"/>
  <c r="S25" i="11"/>
  <c r="T25" i="11"/>
  <c r="U25" i="11"/>
  <c r="V25" i="11"/>
  <c r="W25" i="11"/>
  <c r="X25" i="11"/>
  <c r="Y25" i="11"/>
  <c r="Z25" i="11"/>
  <c r="AA25" i="11"/>
  <c r="AB25" i="11"/>
  <c r="AC25" i="11"/>
  <c r="AD25" i="11"/>
  <c r="AE25" i="11"/>
  <c r="AG25" i="11"/>
  <c r="A31" i="11"/>
  <c r="C31" i="11"/>
  <c r="D31" i="11"/>
  <c r="F31" i="11"/>
  <c r="G31" i="11"/>
  <c r="I31" i="11"/>
  <c r="J31" i="11"/>
  <c r="L31" i="11"/>
  <c r="M31" i="11"/>
  <c r="AA31" i="11"/>
  <c r="AC31" i="11"/>
  <c r="A32" i="11"/>
  <c r="C32" i="11"/>
  <c r="D32" i="11"/>
  <c r="F32" i="11"/>
  <c r="G32" i="11"/>
  <c r="I32" i="11"/>
  <c r="L32" i="11"/>
  <c r="M32" i="11"/>
  <c r="AA32" i="11"/>
  <c r="AB32" i="11"/>
  <c r="AC32" i="11"/>
  <c r="C33" i="11"/>
  <c r="F33" i="11"/>
  <c r="G33" i="11"/>
  <c r="I33" i="11"/>
  <c r="J33" i="11"/>
  <c r="L33" i="11"/>
  <c r="M33" i="11"/>
  <c r="AA33" i="11"/>
  <c r="AB33" i="11"/>
  <c r="AC33" i="11"/>
  <c r="A34" i="11"/>
  <c r="C34" i="11"/>
  <c r="D34" i="11"/>
  <c r="F34" i="11"/>
  <c r="G34" i="11"/>
  <c r="I34" i="11"/>
  <c r="J34" i="11"/>
  <c r="L34" i="11"/>
  <c r="M34" i="11"/>
  <c r="AA34" i="11"/>
  <c r="AB34" i="11"/>
  <c r="AC34" i="11"/>
  <c r="A35" i="11"/>
  <c r="C35" i="11"/>
  <c r="D35" i="11"/>
  <c r="F35" i="11"/>
  <c r="G35" i="11"/>
  <c r="I35" i="11"/>
  <c r="J35" i="11"/>
  <c r="L35" i="11"/>
  <c r="M35" i="11"/>
  <c r="AA35" i="11"/>
  <c r="AB35" i="11"/>
  <c r="AC35" i="11"/>
  <c r="C36" i="11"/>
  <c r="D36" i="11"/>
  <c r="F36" i="11"/>
  <c r="G36" i="11"/>
  <c r="I36" i="11"/>
  <c r="J36" i="11"/>
  <c r="L36" i="11"/>
  <c r="M36" i="11"/>
  <c r="AA36" i="11"/>
  <c r="AB36" i="11"/>
  <c r="AC36" i="11"/>
  <c r="A37" i="11"/>
  <c r="C37" i="11"/>
  <c r="D37" i="11"/>
  <c r="F37" i="11"/>
  <c r="G37" i="11"/>
  <c r="I37" i="11"/>
  <c r="J37" i="11"/>
  <c r="L37" i="11"/>
  <c r="M37" i="11"/>
  <c r="AA37" i="11"/>
  <c r="AB37" i="11"/>
  <c r="AC37" i="11"/>
  <c r="A38" i="11"/>
  <c r="C38" i="11"/>
  <c r="D38" i="11"/>
  <c r="F38" i="11"/>
  <c r="G38" i="11"/>
  <c r="I38" i="11"/>
  <c r="J38" i="11"/>
  <c r="L38" i="11"/>
  <c r="M38" i="11"/>
  <c r="AA38" i="11"/>
  <c r="AC38" i="11"/>
  <c r="A39" i="11"/>
  <c r="C39" i="11"/>
  <c r="D39" i="11"/>
  <c r="F39" i="11"/>
  <c r="G39" i="11"/>
  <c r="I39" i="11"/>
  <c r="J39" i="11"/>
  <c r="L39" i="11"/>
  <c r="M39" i="11"/>
  <c r="AA39" i="11"/>
  <c r="AB39" i="11"/>
  <c r="AC39" i="11"/>
  <c r="C40" i="11"/>
  <c r="D40" i="11"/>
  <c r="F40" i="11"/>
  <c r="G40" i="11"/>
  <c r="I40" i="11"/>
  <c r="J40" i="11"/>
  <c r="L40" i="11"/>
  <c r="M40" i="11"/>
  <c r="AA40" i="11"/>
  <c r="AB40" i="11"/>
  <c r="AC40" i="11"/>
  <c r="A41" i="11"/>
  <c r="C41" i="11"/>
  <c r="D41" i="11"/>
  <c r="F41" i="11"/>
  <c r="G41" i="11"/>
  <c r="I41" i="11"/>
  <c r="J41" i="11"/>
  <c r="L41" i="11"/>
  <c r="M41" i="11"/>
  <c r="AA41" i="11"/>
  <c r="AB41" i="11"/>
  <c r="AC41" i="11"/>
  <c r="A42" i="11"/>
  <c r="C42" i="11"/>
  <c r="D42" i="11"/>
  <c r="F42" i="11"/>
  <c r="G42" i="11"/>
  <c r="I42" i="11"/>
  <c r="J42" i="11"/>
  <c r="L42" i="11"/>
  <c r="M42" i="11"/>
  <c r="AA42" i="11"/>
  <c r="AC42" i="11"/>
  <c r="A43" i="11"/>
  <c r="C43" i="11"/>
  <c r="F43" i="11"/>
  <c r="G43" i="11"/>
  <c r="I43" i="11"/>
  <c r="J43" i="11"/>
  <c r="L43" i="11"/>
  <c r="M43" i="11"/>
  <c r="AA43" i="11"/>
  <c r="AB43" i="11"/>
  <c r="AC43" i="11"/>
  <c r="A44" i="11"/>
  <c r="C44" i="11"/>
  <c r="D44" i="11"/>
  <c r="F44" i="11"/>
  <c r="G44" i="11"/>
  <c r="I44" i="11"/>
  <c r="J44" i="11"/>
  <c r="L44" i="11"/>
  <c r="M44" i="11"/>
  <c r="AA44" i="11"/>
  <c r="AB44" i="11"/>
  <c r="AC44" i="11"/>
  <c r="A45" i="11"/>
  <c r="C45" i="11"/>
  <c r="D45" i="11"/>
  <c r="F45" i="11"/>
  <c r="G45" i="11"/>
  <c r="I45" i="11"/>
  <c r="J45" i="11"/>
  <c r="L45" i="11"/>
  <c r="M45" i="11"/>
  <c r="AA45" i="11"/>
  <c r="AB45" i="11"/>
  <c r="AC45" i="11"/>
  <c r="A46" i="11"/>
  <c r="C46" i="11"/>
  <c r="D46" i="11"/>
  <c r="F46" i="11"/>
  <c r="G46" i="11"/>
  <c r="I46" i="11"/>
  <c r="J46" i="11"/>
  <c r="L46" i="11"/>
  <c r="M46" i="11"/>
  <c r="AA46" i="11"/>
  <c r="AC46" i="11"/>
  <c r="A47" i="11"/>
  <c r="C47" i="11"/>
  <c r="D47" i="11"/>
  <c r="F47" i="11"/>
  <c r="G47" i="11"/>
  <c r="I47" i="11"/>
  <c r="J47" i="11"/>
  <c r="L47" i="11"/>
  <c r="M47" i="11"/>
  <c r="AA47" i="11"/>
  <c r="AB47" i="11"/>
  <c r="AC47" i="11"/>
  <c r="A48" i="11"/>
  <c r="C48" i="11"/>
  <c r="D48" i="11"/>
  <c r="F48" i="11"/>
  <c r="G48" i="11"/>
  <c r="I48" i="11"/>
  <c r="J48" i="11"/>
  <c r="L48" i="11"/>
  <c r="M48" i="11"/>
  <c r="AA48" i="11"/>
  <c r="AB48" i="11"/>
  <c r="AC48" i="11"/>
  <c r="A49" i="11"/>
  <c r="C49" i="11"/>
  <c r="D49" i="11"/>
  <c r="F49" i="11"/>
  <c r="G49" i="11"/>
  <c r="I49" i="11"/>
  <c r="J49" i="11"/>
  <c r="L49" i="11"/>
  <c r="AA49" i="11"/>
  <c r="AB49" i="11"/>
  <c r="AC49" i="11"/>
  <c r="A50" i="11"/>
  <c r="C50" i="11"/>
  <c r="D50" i="11"/>
  <c r="F50" i="11"/>
  <c r="G50" i="11"/>
  <c r="I50" i="11"/>
  <c r="J50" i="11"/>
  <c r="L50" i="11"/>
  <c r="AA50" i="11"/>
  <c r="AB50" i="11"/>
  <c r="AC50" i="11"/>
  <c r="A5" i="9"/>
  <c r="B5" i="9"/>
  <c r="A6" i="9"/>
  <c r="B6" i="9"/>
  <c r="A7" i="9"/>
  <c r="B7" i="9"/>
  <c r="A8" i="9"/>
  <c r="B8" i="9"/>
  <c r="A9" i="9"/>
  <c r="B9" i="9"/>
  <c r="A10" i="9"/>
  <c r="B10" i="9"/>
  <c r="A11" i="9"/>
  <c r="B11" i="9"/>
  <c r="A12" i="9"/>
  <c r="B12" i="9"/>
  <c r="A13" i="9"/>
  <c r="B13" i="9"/>
  <c r="A14" i="9"/>
  <c r="B14" i="9"/>
  <c r="A15" i="9"/>
  <c r="B15" i="9"/>
  <c r="A16" i="9"/>
  <c r="B16" i="9"/>
  <c r="A17" i="9"/>
  <c r="B17" i="9"/>
  <c r="A18" i="9"/>
  <c r="B18" i="9"/>
  <c r="A19" i="9"/>
  <c r="B19" i="9"/>
  <c r="A20" i="9"/>
  <c r="B20" i="9"/>
  <c r="A21" i="9"/>
  <c r="B21" i="9"/>
  <c r="A22" i="9"/>
  <c r="B22" i="9"/>
  <c r="A23" i="9"/>
  <c r="B23" i="9"/>
  <c r="A24" i="9"/>
  <c r="B24" i="9"/>
  <c r="B6" i="4"/>
  <c r="W9" i="5" s="1"/>
  <c r="B13" i="4"/>
  <c r="AQ18" i="12" l="1"/>
  <c r="Y18" i="6" s="1"/>
  <c r="X18" i="6"/>
  <c r="X15" i="6"/>
  <c r="AQ15" i="12"/>
  <c r="Y15" i="6" s="1"/>
  <c r="U21" i="6"/>
  <c r="X21" i="5"/>
  <c r="V21" i="6" s="1"/>
  <c r="U13" i="6"/>
  <c r="X13" i="5"/>
  <c r="V13" i="6" s="1"/>
  <c r="AQ16" i="12"/>
  <c r="Y16" i="6" s="1"/>
  <c r="X16" i="6"/>
  <c r="X7" i="6"/>
  <c r="AQ7" i="12"/>
  <c r="Y7" i="6" s="1"/>
  <c r="X10" i="5"/>
  <c r="V10" i="6" s="1"/>
  <c r="U10" i="6"/>
  <c r="X8" i="6"/>
  <c r="AQ8" i="12"/>
  <c r="Y8" i="6" s="1"/>
  <c r="X22" i="5"/>
  <c r="V22" i="6" s="1"/>
  <c r="U22" i="6"/>
  <c r="U19" i="6"/>
  <c r="X19" i="5"/>
  <c r="V19" i="6" s="1"/>
  <c r="U9" i="6"/>
  <c r="X9" i="5"/>
  <c r="V9" i="6" s="1"/>
  <c r="U11" i="6"/>
  <c r="X11" i="5"/>
  <c r="V11" i="6" s="1"/>
  <c r="X22" i="6"/>
  <c r="AQ22" i="12"/>
  <c r="Y22" i="6" s="1"/>
  <c r="X14" i="6"/>
  <c r="AQ14" i="12"/>
  <c r="Y14" i="6" s="1"/>
  <c r="U6" i="6"/>
  <c r="X6" i="5"/>
  <c r="V6" i="6" s="1"/>
  <c r="AQ10" i="12"/>
  <c r="Y10" i="6" s="1"/>
  <c r="X10" i="6"/>
  <c r="X18" i="5"/>
  <c r="V18" i="6" s="1"/>
  <c r="U18" i="6"/>
  <c r="V17" i="5"/>
  <c r="W17" i="5" s="1"/>
  <c r="AB31" i="11"/>
  <c r="W12" i="5"/>
  <c r="W3" i="5"/>
  <c r="U14" i="6"/>
  <c r="J3" i="6"/>
  <c r="AO3" i="2"/>
  <c r="S3" i="6" s="1"/>
  <c r="N3" i="6"/>
  <c r="F3" i="6"/>
  <c r="R3" i="6"/>
  <c r="V20" i="5"/>
  <c r="W20" i="5" s="1"/>
  <c r="AJ5" i="2"/>
  <c r="AM5" i="2" s="1"/>
  <c r="AM4" i="2"/>
  <c r="V7" i="5"/>
  <c r="W7" i="5" s="1"/>
  <c r="M49" i="11"/>
  <c r="AQ21" i="12"/>
  <c r="Y21" i="6" s="1"/>
  <c r="V15" i="5"/>
  <c r="W15" i="5" s="1"/>
  <c r="V8" i="5"/>
  <c r="W8" i="5" s="1"/>
  <c r="AQ20" i="12"/>
  <c r="Y20" i="6" s="1"/>
  <c r="X11" i="6"/>
  <c r="AQ11" i="12"/>
  <c r="Y11" i="6" s="1"/>
  <c r="AB42" i="11"/>
  <c r="AB46" i="11"/>
  <c r="AB38" i="11"/>
  <c r="AO19" i="12"/>
  <c r="AO17" i="12"/>
  <c r="AQ13" i="12"/>
  <c r="Y13" i="6" s="1"/>
  <c r="AQ9" i="12"/>
  <c r="Y9" i="6" s="1"/>
  <c r="W16" i="5"/>
  <c r="AG19" i="11"/>
  <c r="X3" i="6"/>
  <c r="AQ3" i="12"/>
  <c r="Y3" i="6" s="1"/>
  <c r="AQ12" i="12"/>
  <c r="Y12" i="6" s="1"/>
  <c r="AQ6" i="12"/>
  <c r="Y6" i="6" s="1"/>
  <c r="X5" i="5"/>
  <c r="V5" i="6" s="1"/>
  <c r="W4" i="5"/>
  <c r="N5" i="6" l="1"/>
  <c r="AO5" i="2"/>
  <c r="S5" i="6" s="1"/>
  <c r="F5" i="6"/>
  <c r="R5" i="6"/>
  <c r="AG5" i="6" s="1"/>
  <c r="J5" i="6"/>
  <c r="AI22" i="11"/>
  <c r="U20" i="6"/>
  <c r="X20" i="5"/>
  <c r="V20" i="6" s="1"/>
  <c r="U3" i="6"/>
  <c r="X3" i="5"/>
  <c r="V3" i="6" s="1"/>
  <c r="G3" i="6"/>
  <c r="O39" i="11"/>
  <c r="X16" i="5"/>
  <c r="V16" i="6" s="1"/>
  <c r="U16" i="6"/>
  <c r="U15" i="6"/>
  <c r="X15" i="5"/>
  <c r="V15" i="6" s="1"/>
  <c r="U4" i="6"/>
  <c r="X4" i="5"/>
  <c r="V4" i="6" s="1"/>
  <c r="AG3" i="6"/>
  <c r="U12" i="6"/>
  <c r="X12" i="5"/>
  <c r="V12" i="6" s="1"/>
  <c r="U7" i="6"/>
  <c r="X7" i="5"/>
  <c r="V7" i="6" s="1"/>
  <c r="O3" i="6"/>
  <c r="W39" i="11"/>
  <c r="X17" i="6"/>
  <c r="AQ17" i="12"/>
  <c r="Y17" i="6" s="1"/>
  <c r="F4" i="6"/>
  <c r="R4" i="6"/>
  <c r="AG4" i="6" s="1"/>
  <c r="AO4" i="2"/>
  <c r="S4" i="6" s="1"/>
  <c r="J4" i="6"/>
  <c r="N4" i="6"/>
  <c r="AI15" i="11"/>
  <c r="X17" i="5"/>
  <c r="V17" i="6" s="1"/>
  <c r="U17" i="6"/>
  <c r="AQ19" i="12"/>
  <c r="Y19" i="6" s="1"/>
  <c r="X19" i="6"/>
  <c r="AJ6" i="2"/>
  <c r="AF22" i="11"/>
  <c r="K3" i="6"/>
  <c r="S39" i="11"/>
  <c r="X8" i="5"/>
  <c r="V8" i="6" s="1"/>
  <c r="U8" i="6"/>
  <c r="L3" i="6" l="1"/>
  <c r="U39" i="11" s="1"/>
  <c r="T39" i="11"/>
  <c r="AJ7" i="2"/>
  <c r="AF11" i="11"/>
  <c r="AM6" i="2"/>
  <c r="S47" i="11"/>
  <c r="K5" i="6"/>
  <c r="AH4" i="6"/>
  <c r="AI4" i="6" s="1"/>
  <c r="AF40" i="11" s="1"/>
  <c r="AE40" i="11"/>
  <c r="K4" i="6"/>
  <c r="S40" i="11"/>
  <c r="G4" i="6"/>
  <c r="O40" i="11"/>
  <c r="AH3" i="6"/>
  <c r="AI3" i="6" s="1"/>
  <c r="AF39" i="11" s="1"/>
  <c r="AE39" i="11"/>
  <c r="P39" i="11"/>
  <c r="H3" i="6"/>
  <c r="Q39" i="11" s="1"/>
  <c r="G5" i="6"/>
  <c r="O47" i="11"/>
  <c r="O4" i="6"/>
  <c r="W40" i="11"/>
  <c r="AH5" i="6"/>
  <c r="AI5" i="6" s="1"/>
  <c r="AF47" i="11" s="1"/>
  <c r="AE47" i="11"/>
  <c r="P3" i="6"/>
  <c r="Y39" i="11" s="1"/>
  <c r="X39" i="11"/>
  <c r="O5" i="6"/>
  <c r="W47" i="11"/>
  <c r="L5" i="6" l="1"/>
  <c r="U47" i="11" s="1"/>
  <c r="T47" i="11"/>
  <c r="J6" i="6"/>
  <c r="AO6" i="2"/>
  <c r="S6" i="6" s="1"/>
  <c r="N6" i="6"/>
  <c r="F6" i="6"/>
  <c r="AI11" i="11"/>
  <c r="R6" i="6"/>
  <c r="AG6" i="6" s="1"/>
  <c r="AJ8" i="2"/>
  <c r="AM7" i="2"/>
  <c r="AF20" i="11"/>
  <c r="P4" i="6"/>
  <c r="Y40" i="11" s="1"/>
  <c r="X40" i="11"/>
  <c r="H4" i="6"/>
  <c r="Q40" i="11" s="1"/>
  <c r="P40" i="11"/>
  <c r="P5" i="6"/>
  <c r="Y47" i="11" s="1"/>
  <c r="X47" i="11"/>
  <c r="H5" i="6"/>
  <c r="Q47" i="11" s="1"/>
  <c r="P47" i="11"/>
  <c r="L4" i="6"/>
  <c r="U40" i="11" s="1"/>
  <c r="T40" i="11"/>
  <c r="K6" i="6" l="1"/>
  <c r="S36" i="11"/>
  <c r="AJ9" i="2"/>
  <c r="AF7" i="11"/>
  <c r="AM8" i="2"/>
  <c r="AH6" i="6"/>
  <c r="AI6" i="6" s="1"/>
  <c r="AF36" i="11" s="1"/>
  <c r="AE36" i="11"/>
  <c r="O36" i="11"/>
  <c r="G6" i="6"/>
  <c r="O6" i="6"/>
  <c r="W36" i="11"/>
  <c r="F7" i="6"/>
  <c r="R7" i="6"/>
  <c r="AG7" i="6" s="1"/>
  <c r="J7" i="6"/>
  <c r="AO7" i="2"/>
  <c r="S7" i="6" s="1"/>
  <c r="N7" i="6"/>
  <c r="AI20" i="11"/>
  <c r="H6" i="6" l="1"/>
  <c r="Q36" i="11" s="1"/>
  <c r="P36" i="11"/>
  <c r="N8" i="6"/>
  <c r="F8" i="6"/>
  <c r="R8" i="6"/>
  <c r="AG8" i="6" s="1"/>
  <c r="AO8" i="2"/>
  <c r="S8" i="6" s="1"/>
  <c r="J8" i="6"/>
  <c r="AI7" i="11"/>
  <c r="P6" i="6"/>
  <c r="Y36" i="11" s="1"/>
  <c r="X36" i="11"/>
  <c r="O7" i="6"/>
  <c r="W45" i="11"/>
  <c r="K7" i="6"/>
  <c r="S45" i="11"/>
  <c r="AH7" i="6"/>
  <c r="AI7" i="6" s="1"/>
  <c r="AF45" i="11" s="1"/>
  <c r="AE45" i="11"/>
  <c r="G7" i="6"/>
  <c r="O45" i="11"/>
  <c r="AJ10" i="2"/>
  <c r="AF9" i="11"/>
  <c r="AM9" i="2"/>
  <c r="L6" i="6"/>
  <c r="U36" i="11" s="1"/>
  <c r="T36" i="11"/>
  <c r="K8" i="6" l="1"/>
  <c r="S32" i="11"/>
  <c r="AJ11" i="2"/>
  <c r="AM10" i="2"/>
  <c r="AF13" i="11"/>
  <c r="H7" i="6"/>
  <c r="Q45" i="11" s="1"/>
  <c r="P45" i="11"/>
  <c r="R9" i="6"/>
  <c r="AG9" i="6" s="1"/>
  <c r="J9" i="6"/>
  <c r="N9" i="6"/>
  <c r="AI9" i="11"/>
  <c r="F9" i="6"/>
  <c r="AO9" i="2"/>
  <c r="S9" i="6" s="1"/>
  <c r="L7" i="6"/>
  <c r="U45" i="11" s="1"/>
  <c r="T45" i="11"/>
  <c r="AH8" i="6"/>
  <c r="AI8" i="6" s="1"/>
  <c r="AF32" i="11" s="1"/>
  <c r="AE32" i="11"/>
  <c r="G8" i="6"/>
  <c r="O32" i="11"/>
  <c r="P7" i="6"/>
  <c r="Y45" i="11" s="1"/>
  <c r="X45" i="11"/>
  <c r="O8" i="6"/>
  <c r="W32" i="11"/>
  <c r="AF19" i="11" l="1"/>
  <c r="AJ12" i="2"/>
  <c r="AM11" i="2"/>
  <c r="K9" i="6"/>
  <c r="S34" i="11"/>
  <c r="L8" i="6"/>
  <c r="U32" i="11" s="1"/>
  <c r="T32" i="11"/>
  <c r="AH9" i="6"/>
  <c r="AI9" i="6" s="1"/>
  <c r="AF34" i="11" s="1"/>
  <c r="AE34" i="11"/>
  <c r="H8" i="6"/>
  <c r="Q32" i="11" s="1"/>
  <c r="P32" i="11"/>
  <c r="P8" i="6"/>
  <c r="Y32" i="11" s="1"/>
  <c r="X32" i="11"/>
  <c r="O9" i="6"/>
  <c r="W34" i="11"/>
  <c r="G9" i="6"/>
  <c r="O34" i="11"/>
  <c r="AO10" i="2"/>
  <c r="S10" i="6" s="1"/>
  <c r="N10" i="6"/>
  <c r="F10" i="6"/>
  <c r="R10" i="6"/>
  <c r="AG10" i="6" s="1"/>
  <c r="J10" i="6"/>
  <c r="AI13" i="11"/>
  <c r="H9" i="6" l="1"/>
  <c r="Q34" i="11" s="1"/>
  <c r="P34" i="11"/>
  <c r="AH10" i="6"/>
  <c r="AI10" i="6" s="1"/>
  <c r="AF38" i="11" s="1"/>
  <c r="AE38" i="11"/>
  <c r="L9" i="6"/>
  <c r="U34" i="11" s="1"/>
  <c r="T34" i="11"/>
  <c r="K10" i="6"/>
  <c r="S38" i="11"/>
  <c r="X34" i="11"/>
  <c r="P9" i="6"/>
  <c r="Y34" i="11" s="1"/>
  <c r="G10" i="6"/>
  <c r="O38" i="11"/>
  <c r="W38" i="11"/>
  <c r="O10" i="6"/>
  <c r="J11" i="6"/>
  <c r="AO11" i="2"/>
  <c r="S11" i="6" s="1"/>
  <c r="N11" i="6"/>
  <c r="F11" i="6"/>
  <c r="R11" i="6"/>
  <c r="AG11" i="6" s="1"/>
  <c r="AI19" i="11"/>
  <c r="AJ13" i="2"/>
  <c r="AM12" i="2"/>
  <c r="AF21" i="11"/>
  <c r="AE44" i="11" l="1"/>
  <c r="AH11" i="6"/>
  <c r="AI11" i="6" s="1"/>
  <c r="AF44" i="11" s="1"/>
  <c r="O11" i="6"/>
  <c r="W44" i="11"/>
  <c r="K11" i="6"/>
  <c r="S44" i="11"/>
  <c r="L10" i="6"/>
  <c r="U38" i="11" s="1"/>
  <c r="T38" i="11"/>
  <c r="H10" i="6"/>
  <c r="Q38" i="11" s="1"/>
  <c r="P38" i="11"/>
  <c r="F12" i="6"/>
  <c r="AO12" i="2"/>
  <c r="S12" i="6" s="1"/>
  <c r="J12" i="6"/>
  <c r="N12" i="6"/>
  <c r="AI21" i="11"/>
  <c r="R12" i="6"/>
  <c r="AG12" i="6" s="1"/>
  <c r="P10" i="6"/>
  <c r="Y38" i="11" s="1"/>
  <c r="X38" i="11"/>
  <c r="AJ14" i="2"/>
  <c r="AM13" i="2"/>
  <c r="AF17" i="11"/>
  <c r="G11" i="6"/>
  <c r="O44" i="11"/>
  <c r="O46" i="11" l="1"/>
  <c r="G12" i="6"/>
  <c r="AH12" i="6"/>
  <c r="AI12" i="6" s="1"/>
  <c r="AF46" i="11" s="1"/>
  <c r="AE46" i="11"/>
  <c r="H11" i="6"/>
  <c r="Q44" i="11" s="1"/>
  <c r="P44" i="11"/>
  <c r="L11" i="6"/>
  <c r="U44" i="11" s="1"/>
  <c r="T44" i="11"/>
  <c r="P11" i="6"/>
  <c r="Y44" i="11" s="1"/>
  <c r="X44" i="11"/>
  <c r="W46" i="11"/>
  <c r="O12" i="6"/>
  <c r="K12" i="6"/>
  <c r="S46" i="11"/>
  <c r="AO13" i="2"/>
  <c r="S13" i="6" s="1"/>
  <c r="F13" i="6"/>
  <c r="R13" i="6"/>
  <c r="AG13" i="6" s="1"/>
  <c r="AI17" i="11"/>
  <c r="J13" i="6"/>
  <c r="N13" i="6"/>
  <c r="AJ15" i="2"/>
  <c r="AF8" i="11"/>
  <c r="AM14" i="2"/>
  <c r="G13" i="6" l="1"/>
  <c r="O42" i="11"/>
  <c r="AO14" i="2"/>
  <c r="S14" i="6" s="1"/>
  <c r="N14" i="6"/>
  <c r="F14" i="6"/>
  <c r="R14" i="6"/>
  <c r="AG14" i="6" s="1"/>
  <c r="J14" i="6"/>
  <c r="AI8" i="11"/>
  <c r="AE42" i="11"/>
  <c r="AH13" i="6"/>
  <c r="AI13" i="6" s="1"/>
  <c r="AF42" i="11" s="1"/>
  <c r="L12" i="6"/>
  <c r="U46" i="11" s="1"/>
  <c r="T46" i="11"/>
  <c r="O13" i="6"/>
  <c r="W42" i="11"/>
  <c r="P12" i="6"/>
  <c r="Y46" i="11" s="1"/>
  <c r="X46" i="11"/>
  <c r="AJ16" i="2"/>
  <c r="AM15" i="2"/>
  <c r="AF25" i="11"/>
  <c r="K13" i="6"/>
  <c r="S42" i="11"/>
  <c r="H12" i="6"/>
  <c r="Q46" i="11" s="1"/>
  <c r="P46" i="11"/>
  <c r="AJ17" i="2" l="1"/>
  <c r="AF16" i="11"/>
  <c r="AM16" i="2"/>
  <c r="H13" i="6"/>
  <c r="Q42" i="11" s="1"/>
  <c r="P42" i="11"/>
  <c r="K14" i="6"/>
  <c r="S33" i="11"/>
  <c r="G14" i="6"/>
  <c r="O33" i="11"/>
  <c r="J15" i="6"/>
  <c r="AO15" i="2"/>
  <c r="S15" i="6" s="1"/>
  <c r="F15" i="6"/>
  <c r="AI25" i="11"/>
  <c r="N15" i="6"/>
  <c r="R15" i="6"/>
  <c r="AG15" i="6" s="1"/>
  <c r="AE33" i="11"/>
  <c r="AH14" i="6"/>
  <c r="AI14" i="6" s="1"/>
  <c r="AF33" i="11" s="1"/>
  <c r="P13" i="6"/>
  <c r="Y42" i="11" s="1"/>
  <c r="X42" i="11"/>
  <c r="L13" i="6"/>
  <c r="U42" i="11" s="1"/>
  <c r="T42" i="11"/>
  <c r="O14" i="6"/>
  <c r="W33" i="11"/>
  <c r="H14" i="6" l="1"/>
  <c r="Q33" i="11" s="1"/>
  <c r="P33" i="11"/>
  <c r="O15" i="6"/>
  <c r="W50" i="11"/>
  <c r="L14" i="6"/>
  <c r="U33" i="11" s="1"/>
  <c r="T33" i="11"/>
  <c r="AH15" i="6"/>
  <c r="AI15" i="6" s="1"/>
  <c r="AF50" i="11" s="1"/>
  <c r="AE50" i="11"/>
  <c r="P14" i="6"/>
  <c r="Y33" i="11" s="1"/>
  <c r="X33" i="11"/>
  <c r="O50" i="11"/>
  <c r="G15" i="6"/>
  <c r="F16" i="6"/>
  <c r="R16" i="6"/>
  <c r="AG16" i="6" s="1"/>
  <c r="AO16" i="2"/>
  <c r="S16" i="6" s="1"/>
  <c r="J16" i="6"/>
  <c r="N16" i="6"/>
  <c r="AI16" i="11"/>
  <c r="K15" i="6"/>
  <c r="S50" i="11"/>
  <c r="AJ18" i="2"/>
  <c r="AF18" i="11"/>
  <c r="AM17" i="2"/>
  <c r="K16" i="6" l="1"/>
  <c r="S41" i="11"/>
  <c r="AJ19" i="2"/>
  <c r="AF24" i="11"/>
  <c r="AM18" i="2"/>
  <c r="AH16" i="6"/>
  <c r="AI16" i="6" s="1"/>
  <c r="AF41" i="11" s="1"/>
  <c r="AE41" i="11"/>
  <c r="G16" i="6"/>
  <c r="O41" i="11"/>
  <c r="X50" i="11"/>
  <c r="P15" i="6"/>
  <c r="Y50" i="11" s="1"/>
  <c r="R17" i="6"/>
  <c r="AG17" i="6" s="1"/>
  <c r="N17" i="6"/>
  <c r="AI18" i="11"/>
  <c r="J17" i="6"/>
  <c r="AO17" i="2"/>
  <c r="S17" i="6" s="1"/>
  <c r="F17" i="6"/>
  <c r="H15" i="6"/>
  <c r="Q50" i="11" s="1"/>
  <c r="P50" i="11"/>
  <c r="L15" i="6"/>
  <c r="U50" i="11" s="1"/>
  <c r="T50" i="11"/>
  <c r="O16" i="6"/>
  <c r="W41" i="11"/>
  <c r="O17" i="6" l="1"/>
  <c r="W43" i="11"/>
  <c r="AH17" i="6"/>
  <c r="AI17" i="6" s="1"/>
  <c r="AF43" i="11" s="1"/>
  <c r="AE43" i="11"/>
  <c r="H16" i="6"/>
  <c r="Q41" i="11" s="1"/>
  <c r="P41" i="11"/>
  <c r="AF12" i="11"/>
  <c r="AJ20" i="2"/>
  <c r="AM19" i="2"/>
  <c r="K17" i="6"/>
  <c r="S43" i="11"/>
  <c r="P16" i="6"/>
  <c r="Y41" i="11" s="1"/>
  <c r="X41" i="11"/>
  <c r="AO18" i="2"/>
  <c r="S18" i="6" s="1"/>
  <c r="N18" i="6"/>
  <c r="R18" i="6"/>
  <c r="AG18" i="6" s="1"/>
  <c r="J18" i="6"/>
  <c r="AI24" i="11"/>
  <c r="F18" i="6"/>
  <c r="G17" i="6"/>
  <c r="O43" i="11"/>
  <c r="T41" i="11"/>
  <c r="L16" i="6"/>
  <c r="U41" i="11" s="1"/>
  <c r="O18" i="6" l="1"/>
  <c r="W49" i="11"/>
  <c r="AJ21" i="2"/>
  <c r="AM20" i="2"/>
  <c r="AF23" i="11"/>
  <c r="P43" i="11"/>
  <c r="H17" i="6"/>
  <c r="Q43" i="11" s="1"/>
  <c r="L17" i="6"/>
  <c r="U43" i="11" s="1"/>
  <c r="T43" i="11"/>
  <c r="AH18" i="6"/>
  <c r="AI18" i="6" s="1"/>
  <c r="AF49" i="11" s="1"/>
  <c r="AE49" i="11"/>
  <c r="G18" i="6"/>
  <c r="O49" i="11"/>
  <c r="K18" i="6"/>
  <c r="S49" i="11"/>
  <c r="J19" i="6"/>
  <c r="AO19" i="2"/>
  <c r="S19" i="6" s="1"/>
  <c r="N19" i="6"/>
  <c r="F19" i="6"/>
  <c r="R19" i="6"/>
  <c r="AG19" i="6" s="1"/>
  <c r="AI12" i="11"/>
  <c r="P17" i="6"/>
  <c r="Y43" i="11" s="1"/>
  <c r="X43" i="11"/>
  <c r="T49" i="11" l="1"/>
  <c r="L18" i="6"/>
  <c r="U49" i="11" s="1"/>
  <c r="AH19" i="6"/>
  <c r="AI19" i="6" s="1"/>
  <c r="AF37" i="11" s="1"/>
  <c r="AE37" i="11"/>
  <c r="H18" i="6"/>
  <c r="Q49" i="11" s="1"/>
  <c r="P49" i="11"/>
  <c r="F20" i="6"/>
  <c r="AO20" i="2"/>
  <c r="S20" i="6" s="1"/>
  <c r="J20" i="6"/>
  <c r="N20" i="6"/>
  <c r="AI23" i="11"/>
  <c r="R20" i="6"/>
  <c r="AG20" i="6" s="1"/>
  <c r="G19" i="6"/>
  <c r="O37" i="11"/>
  <c r="AJ22" i="2"/>
  <c r="AM21" i="2"/>
  <c r="AF6" i="11"/>
  <c r="K19" i="6"/>
  <c r="S37" i="11"/>
  <c r="O19" i="6"/>
  <c r="W37" i="11"/>
  <c r="P18" i="6"/>
  <c r="Y49" i="11" s="1"/>
  <c r="X49" i="11"/>
  <c r="AO21" i="2" l="1"/>
  <c r="S21" i="6" s="1"/>
  <c r="F21" i="6"/>
  <c r="J21" i="6"/>
  <c r="N21" i="6"/>
  <c r="AI6" i="11"/>
  <c r="R21" i="6"/>
  <c r="AG21" i="6" s="1"/>
  <c r="AF10" i="11"/>
  <c r="AM22" i="2"/>
  <c r="G20" i="6"/>
  <c r="O48" i="11"/>
  <c r="P19" i="6"/>
  <c r="Y37" i="11" s="1"/>
  <c r="X37" i="11"/>
  <c r="AE48" i="11"/>
  <c r="AH20" i="6"/>
  <c r="AI20" i="6" s="1"/>
  <c r="AF48" i="11" s="1"/>
  <c r="T37" i="11"/>
  <c r="L19" i="6"/>
  <c r="U37" i="11" s="1"/>
  <c r="P37" i="11"/>
  <c r="H19" i="6"/>
  <c r="Q37" i="11" s="1"/>
  <c r="W48" i="11"/>
  <c r="O20" i="6"/>
  <c r="S48" i="11"/>
  <c r="K20" i="6"/>
  <c r="AE31" i="11" l="1"/>
  <c r="AH21" i="6"/>
  <c r="AI21" i="6" s="1"/>
  <c r="AF31" i="11" s="1"/>
  <c r="W31" i="11"/>
  <c r="O21" i="6"/>
  <c r="AO22" i="2"/>
  <c r="S22" i="6" s="1"/>
  <c r="F22" i="6"/>
  <c r="AI10" i="11"/>
  <c r="J22" i="6"/>
  <c r="N22" i="6"/>
  <c r="R22" i="6"/>
  <c r="AG22" i="6" s="1"/>
  <c r="O31" i="11"/>
  <c r="G21" i="6"/>
  <c r="L20" i="6"/>
  <c r="U48" i="11" s="1"/>
  <c r="T48" i="11"/>
  <c r="P20" i="6"/>
  <c r="Y48" i="11" s="1"/>
  <c r="X48" i="11"/>
  <c r="S31" i="11"/>
  <c r="K21" i="6"/>
  <c r="H20" i="6"/>
  <c r="Q48" i="11" s="1"/>
  <c r="P48" i="11"/>
  <c r="G22" i="6" l="1"/>
  <c r="O35" i="11"/>
  <c r="S35" i="11"/>
  <c r="K22" i="6"/>
  <c r="H21" i="6"/>
  <c r="Q31" i="11" s="1"/>
  <c r="P31" i="11"/>
  <c r="AH22" i="6"/>
  <c r="AI22" i="6" s="1"/>
  <c r="AF35" i="11" s="1"/>
  <c r="AE35" i="11"/>
  <c r="P21" i="6"/>
  <c r="Y31" i="11" s="1"/>
  <c r="X31" i="11"/>
  <c r="L21" i="6"/>
  <c r="U31" i="11" s="1"/>
  <c r="T31" i="11"/>
  <c r="O22" i="6"/>
  <c r="W35" i="11"/>
  <c r="H22" i="6" l="1"/>
  <c r="Q35" i="11" s="1"/>
  <c r="P35" i="11"/>
  <c r="L22" i="6"/>
  <c r="U35" i="11" s="1"/>
  <c r="T35" i="11"/>
  <c r="P22" i="6"/>
  <c r="Y35" i="11" s="1"/>
  <c r="X35" i="11"/>
</calcChain>
</file>

<file path=xl/comments1.xml><?xml version="1.0" encoding="utf-8"?>
<comments xmlns="http://schemas.openxmlformats.org/spreadsheetml/2006/main">
  <authors>
    <author>Ryan Muckerheide</author>
  </authors>
  <commentList>
    <comment ref="E1" authorId="0" shapeId="0">
      <text>
        <r>
          <rPr>
            <b/>
            <sz val="8"/>
            <color indexed="81"/>
            <rFont val="Tahoma"/>
          </rPr>
          <t>Ryan Muckerheide:</t>
        </r>
        <r>
          <rPr>
            <sz val="8"/>
            <color indexed="81"/>
            <rFont val="Tahoma"/>
          </rPr>
          <t xml:space="preserve">
Ryan Muckerheide:
Posting ID is composed of the last 4 digits of the Affiliate ID plus the last 3 digits of the ASU ID
</t>
        </r>
      </text>
    </comment>
  </commentList>
</comments>
</file>

<file path=xl/comments2.xml><?xml version="1.0" encoding="utf-8"?>
<comments xmlns="http://schemas.openxmlformats.org/spreadsheetml/2006/main">
  <authors>
    <author>Ryan Muckerheide</author>
  </authors>
  <commentList>
    <comment ref="E1" authorId="0" shapeId="0">
      <text>
        <r>
          <rPr>
            <b/>
            <sz val="8"/>
            <color indexed="81"/>
            <rFont val="Tahoma"/>
          </rPr>
          <t>Ryan Muckerheide:</t>
        </r>
        <r>
          <rPr>
            <sz val="8"/>
            <color indexed="81"/>
            <rFont val="Tahoma"/>
          </rPr>
          <t xml:space="preserve">
Ryan Muckerheide:
Posting ID is composed of the last 4 digits of the Affiliate ID plus the last 3 digits of the ASU ID
</t>
        </r>
      </text>
    </comment>
    <comment ref="AF2" authorId="0" shapeId="0">
      <text>
        <r>
          <rPr>
            <b/>
            <sz val="8"/>
            <color indexed="81"/>
            <rFont val="Tahoma"/>
          </rPr>
          <t>Ryan Muckerheide:</t>
        </r>
        <r>
          <rPr>
            <sz val="8"/>
            <color indexed="81"/>
            <rFont val="Tahoma"/>
          </rPr>
          <t xml:space="preserve">
2 posts @ 40, 2 responses @ 10</t>
        </r>
      </text>
    </comment>
    <comment ref="J7" authorId="0" shapeId="0">
      <text>
        <r>
          <rPr>
            <b/>
            <sz val="8"/>
            <color indexed="81"/>
            <rFont val="Tahoma"/>
          </rPr>
          <t>Ryan Muckerheide:</t>
        </r>
        <r>
          <rPr>
            <sz val="8"/>
            <color indexed="81"/>
            <rFont val="Tahoma"/>
          </rPr>
          <t xml:space="preserve">
Didn't know how to access databases from off-campus</t>
        </r>
      </text>
    </comment>
    <comment ref="J8" authorId="0" shapeId="0">
      <text>
        <r>
          <rPr>
            <b/>
            <sz val="8"/>
            <color indexed="81"/>
            <rFont val="Tahoma"/>
          </rPr>
          <t>Ryan Muckerheide:</t>
        </r>
        <r>
          <rPr>
            <sz val="8"/>
            <color indexed="81"/>
            <rFont val="Tahoma"/>
          </rPr>
          <t xml:space="preserve">
Didn't know how to access databases from off-campus</t>
        </r>
      </text>
    </comment>
    <comment ref="AD11" authorId="0" shapeId="0">
      <text>
        <r>
          <rPr>
            <b/>
            <sz val="8"/>
            <color indexed="81"/>
            <rFont val="Tahoma"/>
          </rPr>
          <t>Ryan Muckerheide:</t>
        </r>
        <r>
          <rPr>
            <sz val="8"/>
            <color indexed="81"/>
            <rFont val="Tahoma"/>
          </rPr>
          <t xml:space="preserve">
Used HR6 instead of HQ25</t>
        </r>
      </text>
    </comment>
    <comment ref="J13" authorId="0" shapeId="0">
      <text>
        <r>
          <rPr>
            <b/>
            <sz val="8"/>
            <color indexed="81"/>
            <rFont val="Tahoma"/>
          </rPr>
          <t>Ryan Muckerheide:</t>
        </r>
        <r>
          <rPr>
            <sz val="8"/>
            <color indexed="81"/>
            <rFont val="Tahoma"/>
          </rPr>
          <t xml:space="preserve">
Didn't know how to access databases from off-campus</t>
        </r>
      </text>
    </comment>
    <comment ref="J15" authorId="0" shapeId="0">
      <text>
        <r>
          <rPr>
            <b/>
            <sz val="8"/>
            <color indexed="81"/>
            <rFont val="Tahoma"/>
          </rPr>
          <t>Ryan Muckerheide:</t>
        </r>
        <r>
          <rPr>
            <sz val="8"/>
            <color indexed="81"/>
            <rFont val="Tahoma"/>
          </rPr>
          <t xml:space="preserve">
Didn't know how to access databases from off-campus</t>
        </r>
      </text>
    </comment>
    <comment ref="J19" authorId="0" shapeId="0">
      <text>
        <r>
          <rPr>
            <b/>
            <sz val="8"/>
            <color indexed="81"/>
            <rFont val="Tahoma"/>
          </rPr>
          <t>Ryan Muckerheide:</t>
        </r>
        <r>
          <rPr>
            <sz val="8"/>
            <color indexed="81"/>
            <rFont val="Tahoma"/>
          </rPr>
          <t xml:space="preserve">
Didn't know how to access databases from off-campus</t>
        </r>
      </text>
    </comment>
  </commentList>
</comments>
</file>

<file path=xl/comments3.xml><?xml version="1.0" encoding="utf-8"?>
<comments xmlns="http://schemas.openxmlformats.org/spreadsheetml/2006/main">
  <authors>
    <author>Ryan Muckerheide</author>
  </authors>
  <commentList>
    <comment ref="E1" authorId="0" shapeId="0">
      <text>
        <r>
          <rPr>
            <b/>
            <sz val="8"/>
            <color indexed="81"/>
            <rFont val="Tahoma"/>
          </rPr>
          <t>Ryan Muckerheide:</t>
        </r>
        <r>
          <rPr>
            <sz val="8"/>
            <color indexed="81"/>
            <rFont val="Tahoma"/>
          </rPr>
          <t xml:space="preserve">
Ryan Muckerheide:
Posting ID is composed of the last 4 digits of the Affiliate ID plus the last 3 digits of the ASU ID
</t>
        </r>
      </text>
    </comment>
    <comment ref="F1" authorId="0" shapeId="0">
      <text>
        <r>
          <rPr>
            <b/>
            <sz val="8"/>
            <color indexed="81"/>
            <rFont val="Tahoma"/>
          </rPr>
          <t>Ryan Muckerheide:</t>
        </r>
        <r>
          <rPr>
            <sz val="8"/>
            <color indexed="81"/>
            <rFont val="Tahoma"/>
          </rPr>
          <t xml:space="preserve">
Comments indicate argument type</t>
        </r>
      </text>
    </comment>
    <comment ref="J1" authorId="0" shapeId="0">
      <text>
        <r>
          <rPr>
            <b/>
            <sz val="8"/>
            <color indexed="81"/>
            <rFont val="Tahoma"/>
          </rPr>
          <t>Ryan Muckerheide:</t>
        </r>
        <r>
          <rPr>
            <sz val="8"/>
            <color indexed="81"/>
            <rFont val="Tahoma"/>
          </rPr>
          <t xml:space="preserve">
Comments indicate argument type</t>
        </r>
      </text>
    </comment>
    <comment ref="N1" authorId="0" shapeId="0">
      <text>
        <r>
          <rPr>
            <b/>
            <sz val="8"/>
            <color indexed="81"/>
            <rFont val="Tahoma"/>
          </rPr>
          <t>Ryan Muckerheide:</t>
        </r>
        <r>
          <rPr>
            <sz val="8"/>
            <color indexed="81"/>
            <rFont val="Tahoma"/>
          </rPr>
          <t xml:space="preserve">
Comments indicate argument type</t>
        </r>
      </text>
    </comment>
    <comment ref="J3" authorId="0" shapeId="0">
      <text>
        <r>
          <rPr>
            <b/>
            <sz val="8"/>
            <color indexed="81"/>
            <rFont val="Tahoma"/>
          </rPr>
          <t>Ryan Muckerheide:</t>
        </r>
        <r>
          <rPr>
            <sz val="8"/>
            <color indexed="81"/>
            <rFont val="Tahoma"/>
          </rPr>
          <t xml:space="preserve">
Evaluation</t>
        </r>
      </text>
    </comment>
    <comment ref="N3" authorId="0" shapeId="0">
      <text>
        <r>
          <rPr>
            <b/>
            <sz val="8"/>
            <color indexed="81"/>
            <rFont val="Tahoma"/>
          </rPr>
          <t>Ryan Muckerheide:</t>
        </r>
        <r>
          <rPr>
            <sz val="8"/>
            <color indexed="81"/>
            <rFont val="Tahoma"/>
          </rPr>
          <t xml:space="preserve">
Evaluation</t>
        </r>
      </text>
    </comment>
    <comment ref="J5" authorId="0" shapeId="0">
      <text>
        <r>
          <rPr>
            <b/>
            <sz val="8"/>
            <color indexed="81"/>
            <rFont val="Tahoma"/>
          </rPr>
          <t>Ryan Muckerheide:</t>
        </r>
        <r>
          <rPr>
            <sz val="8"/>
            <color indexed="81"/>
            <rFont val="Tahoma"/>
          </rPr>
          <t xml:space="preserve">
Resemblance</t>
        </r>
      </text>
    </comment>
    <comment ref="N5" authorId="0" shapeId="0">
      <text>
        <r>
          <rPr>
            <b/>
            <sz val="8"/>
            <color indexed="81"/>
            <rFont val="Tahoma"/>
          </rPr>
          <t>Ryan Muckerheide:</t>
        </r>
        <r>
          <rPr>
            <sz val="8"/>
            <color indexed="81"/>
            <rFont val="Tahoma"/>
          </rPr>
          <t xml:space="preserve">
Eval</t>
        </r>
      </text>
    </comment>
    <comment ref="J6" authorId="0" shapeId="0">
      <text>
        <r>
          <rPr>
            <b/>
            <sz val="8"/>
            <color indexed="81"/>
            <rFont val="Tahoma"/>
          </rPr>
          <t>Ryan Muckerheide:</t>
        </r>
        <r>
          <rPr>
            <sz val="8"/>
            <color indexed="81"/>
            <rFont val="Tahoma"/>
          </rPr>
          <t xml:space="preserve">
Causal</t>
        </r>
      </text>
    </comment>
    <comment ref="N6" authorId="0" shapeId="0">
      <text>
        <r>
          <rPr>
            <b/>
            <sz val="8"/>
            <color indexed="81"/>
            <rFont val="Tahoma"/>
          </rPr>
          <t>Ryan Muckerheide:</t>
        </r>
        <r>
          <rPr>
            <sz val="8"/>
            <color indexed="81"/>
            <rFont val="Tahoma"/>
          </rPr>
          <t xml:space="preserve">
Def</t>
        </r>
      </text>
    </comment>
    <comment ref="J7" authorId="0" shapeId="0">
      <text>
        <r>
          <rPr>
            <b/>
            <sz val="8"/>
            <color indexed="81"/>
            <rFont val="Tahoma"/>
          </rPr>
          <t>Ryan Muckerheide:</t>
        </r>
        <r>
          <rPr>
            <sz val="8"/>
            <color indexed="81"/>
            <rFont val="Tahoma"/>
          </rPr>
          <t xml:space="preserve">
Evaluation</t>
        </r>
      </text>
    </comment>
    <comment ref="N7" authorId="0" shapeId="0">
      <text>
        <r>
          <rPr>
            <b/>
            <sz val="8"/>
            <color indexed="81"/>
            <rFont val="Tahoma"/>
          </rPr>
          <t>Ryan Muckerheide:</t>
        </r>
        <r>
          <rPr>
            <sz val="8"/>
            <color indexed="81"/>
            <rFont val="Tahoma"/>
          </rPr>
          <t xml:space="preserve">
Causal</t>
        </r>
      </text>
    </comment>
    <comment ref="J8" authorId="0" shapeId="0">
      <text>
        <r>
          <rPr>
            <b/>
            <sz val="8"/>
            <color indexed="81"/>
            <rFont val="Tahoma"/>
          </rPr>
          <t>Ryan Muckerheide:</t>
        </r>
        <r>
          <rPr>
            <sz val="8"/>
            <color indexed="81"/>
            <rFont val="Tahoma"/>
          </rPr>
          <t xml:space="preserve">
Proposal</t>
        </r>
      </text>
    </comment>
    <comment ref="N8" authorId="0" shapeId="0">
      <text>
        <r>
          <rPr>
            <b/>
            <sz val="8"/>
            <color indexed="81"/>
            <rFont val="Tahoma"/>
          </rPr>
          <t>Ryan Muckerheide:</t>
        </r>
        <r>
          <rPr>
            <sz val="8"/>
            <color indexed="81"/>
            <rFont val="Tahoma"/>
          </rPr>
          <t xml:space="preserve">
Turned in a paper two weeks late and asked me, very meekly and nicely, to accept it. I did, but I told her that I'd knock off a letter grade or two for lateness. The paper had been plagiarized, so she gets a zero.</t>
        </r>
      </text>
    </comment>
    <comment ref="R8" authorId="0" shapeId="0">
      <text>
        <r>
          <rPr>
            <b/>
            <sz val="8"/>
            <color indexed="81"/>
            <rFont val="Tahoma"/>
          </rPr>
          <t>Ryan Muckerheide:</t>
        </r>
        <r>
          <rPr>
            <sz val="8"/>
            <color indexed="81"/>
            <rFont val="Tahoma"/>
          </rPr>
          <t xml:space="preserve">
PLAGIARIZED</t>
        </r>
      </text>
    </comment>
    <comment ref="Z8" authorId="0" shapeId="0">
      <text>
        <r>
          <rPr>
            <b/>
            <sz val="8"/>
            <color indexed="81"/>
            <rFont val="Tahoma"/>
          </rPr>
          <t>Ryan Muckerheide:</t>
        </r>
        <r>
          <rPr>
            <sz val="8"/>
            <color indexed="81"/>
            <rFont val="Tahoma"/>
          </rPr>
          <t xml:space="preserve">
PLAGIARIZED</t>
        </r>
      </text>
    </comment>
    <comment ref="J9" authorId="0" shapeId="0">
      <text>
        <r>
          <rPr>
            <b/>
            <sz val="8"/>
            <color indexed="81"/>
            <rFont val="Tahoma"/>
          </rPr>
          <t>Ryan Muckerheide:</t>
        </r>
        <r>
          <rPr>
            <sz val="8"/>
            <color indexed="81"/>
            <rFont val="Tahoma"/>
          </rPr>
          <t xml:space="preserve">
Evaluation</t>
        </r>
      </text>
    </comment>
    <comment ref="N9" authorId="0" shapeId="0">
      <text>
        <r>
          <rPr>
            <b/>
            <sz val="8"/>
            <color indexed="81"/>
            <rFont val="Tahoma"/>
          </rPr>
          <t>Ryan Muckerheide:</t>
        </r>
        <r>
          <rPr>
            <sz val="8"/>
            <color indexed="81"/>
            <rFont val="Tahoma"/>
          </rPr>
          <t xml:space="preserve">
Resemblance</t>
        </r>
      </text>
    </comment>
    <comment ref="N10" authorId="0" shapeId="0">
      <text>
        <r>
          <rPr>
            <b/>
            <sz val="8"/>
            <color indexed="81"/>
            <rFont val="Tahoma"/>
          </rPr>
          <t>Ryan Muckerheide:</t>
        </r>
        <r>
          <rPr>
            <sz val="8"/>
            <color indexed="81"/>
            <rFont val="Tahoma"/>
          </rPr>
          <t xml:space="preserve">
Categorical</t>
        </r>
      </text>
    </comment>
    <comment ref="J11" authorId="0" shapeId="0">
      <text>
        <r>
          <rPr>
            <b/>
            <sz val="8"/>
            <color indexed="81"/>
            <rFont val="Tahoma"/>
          </rPr>
          <t>Ryan Muckerheide:</t>
        </r>
        <r>
          <rPr>
            <sz val="8"/>
            <color indexed="81"/>
            <rFont val="Tahoma"/>
          </rPr>
          <t xml:space="preserve">
Evaluation</t>
        </r>
      </text>
    </comment>
    <comment ref="N11" authorId="0" shapeId="0">
      <text>
        <r>
          <rPr>
            <b/>
            <sz val="8"/>
            <color indexed="81"/>
            <rFont val="Tahoma"/>
          </rPr>
          <t>Ryan Muckerheide:</t>
        </r>
        <r>
          <rPr>
            <sz val="8"/>
            <color indexed="81"/>
            <rFont val="Tahoma"/>
          </rPr>
          <t xml:space="preserve">
Paper was plagiarized</t>
        </r>
      </text>
    </comment>
    <comment ref="J12" authorId="0" shapeId="0">
      <text>
        <r>
          <rPr>
            <b/>
            <sz val="8"/>
            <color indexed="81"/>
            <rFont val="Tahoma"/>
          </rPr>
          <t>Ryan Muckerheide:</t>
        </r>
        <r>
          <rPr>
            <sz val="8"/>
            <color indexed="81"/>
            <rFont val="Tahoma"/>
          </rPr>
          <t xml:space="preserve">
Resemblance</t>
        </r>
      </text>
    </comment>
    <comment ref="N12" authorId="0" shapeId="0">
      <text>
        <r>
          <rPr>
            <b/>
            <sz val="8"/>
            <color indexed="81"/>
            <rFont val="Tahoma"/>
          </rPr>
          <t>Ryan Muckerheide:</t>
        </r>
        <r>
          <rPr>
            <sz val="8"/>
            <color indexed="81"/>
            <rFont val="Tahoma"/>
          </rPr>
          <t xml:space="preserve">
Eval</t>
        </r>
      </text>
    </comment>
    <comment ref="J13" authorId="0" shapeId="0">
      <text>
        <r>
          <rPr>
            <b/>
            <sz val="8"/>
            <color indexed="81"/>
            <rFont val="Tahoma"/>
          </rPr>
          <t>Ryan Muckerheide:</t>
        </r>
        <r>
          <rPr>
            <sz val="8"/>
            <color indexed="81"/>
            <rFont val="Tahoma"/>
          </rPr>
          <t xml:space="preserve">
Categorical</t>
        </r>
      </text>
    </comment>
    <comment ref="N13" authorId="0" shapeId="0">
      <text>
        <r>
          <rPr>
            <b/>
            <sz val="8"/>
            <color indexed="81"/>
            <rFont val="Tahoma"/>
          </rPr>
          <t>Ryan Muckerheide:</t>
        </r>
        <r>
          <rPr>
            <sz val="8"/>
            <color indexed="81"/>
            <rFont val="Tahoma"/>
          </rPr>
          <t xml:space="preserve">
Evaluation</t>
        </r>
      </text>
    </comment>
    <comment ref="J14" authorId="0" shapeId="0">
      <text>
        <r>
          <rPr>
            <b/>
            <sz val="8"/>
            <color indexed="81"/>
            <rFont val="Tahoma"/>
          </rPr>
          <t>Ryan Muckerheide:</t>
        </r>
        <r>
          <rPr>
            <sz val="8"/>
            <color indexed="81"/>
            <rFont val="Tahoma"/>
          </rPr>
          <t xml:space="preserve">
Evaluation</t>
        </r>
      </text>
    </comment>
    <comment ref="N14" authorId="0" shapeId="0">
      <text>
        <r>
          <rPr>
            <b/>
            <sz val="8"/>
            <color indexed="81"/>
            <rFont val="Tahoma"/>
          </rPr>
          <t>Ryan Muckerheide:</t>
        </r>
        <r>
          <rPr>
            <sz val="8"/>
            <color indexed="81"/>
            <rFont val="Tahoma"/>
          </rPr>
          <t xml:space="preserve">
Proposal</t>
        </r>
      </text>
    </comment>
    <comment ref="J15" authorId="0" shapeId="0">
      <text>
        <r>
          <rPr>
            <b/>
            <sz val="8"/>
            <color indexed="81"/>
            <rFont val="Tahoma"/>
          </rPr>
          <t>Ryan Muckerheide:</t>
        </r>
        <r>
          <rPr>
            <sz val="8"/>
            <color indexed="81"/>
            <rFont val="Tahoma"/>
          </rPr>
          <t xml:space="preserve">
Causal</t>
        </r>
      </text>
    </comment>
    <comment ref="N15" authorId="0" shapeId="0">
      <text>
        <r>
          <rPr>
            <b/>
            <sz val="8"/>
            <color indexed="81"/>
            <rFont val="Tahoma"/>
          </rPr>
          <t>Ryan Muckerheide:</t>
        </r>
        <r>
          <rPr>
            <sz val="8"/>
            <color indexed="81"/>
            <rFont val="Tahoma"/>
          </rPr>
          <t xml:space="preserve">
Proposal</t>
        </r>
      </text>
    </comment>
    <comment ref="J16" authorId="0" shapeId="0">
      <text>
        <r>
          <rPr>
            <b/>
            <sz val="8"/>
            <color indexed="81"/>
            <rFont val="Tahoma"/>
          </rPr>
          <t>Ryan Muckerheide:</t>
        </r>
        <r>
          <rPr>
            <sz val="8"/>
            <color indexed="81"/>
            <rFont val="Tahoma"/>
          </rPr>
          <t xml:space="preserve">
Evaluation</t>
        </r>
      </text>
    </comment>
    <comment ref="N16" authorId="0" shapeId="0">
      <text>
        <r>
          <rPr>
            <b/>
            <sz val="8"/>
            <color indexed="81"/>
            <rFont val="Tahoma"/>
          </rPr>
          <t>Ryan Muckerheide:</t>
        </r>
        <r>
          <rPr>
            <sz val="8"/>
            <color indexed="81"/>
            <rFont val="Tahoma"/>
          </rPr>
          <t xml:space="preserve">
Def
</t>
        </r>
      </text>
    </comment>
    <comment ref="J17" authorId="0" shapeId="0">
      <text>
        <r>
          <rPr>
            <b/>
            <sz val="8"/>
            <color indexed="81"/>
            <rFont val="Tahoma"/>
          </rPr>
          <t>Ryan Muckerheide:</t>
        </r>
        <r>
          <rPr>
            <sz val="8"/>
            <color indexed="81"/>
            <rFont val="Tahoma"/>
          </rPr>
          <t xml:space="preserve">
Evaluation</t>
        </r>
      </text>
    </comment>
    <comment ref="N17" authorId="0" shapeId="0">
      <text>
        <r>
          <rPr>
            <b/>
            <sz val="8"/>
            <color indexed="81"/>
            <rFont val="Tahoma"/>
          </rPr>
          <t>Ryan Muckerheide:</t>
        </r>
        <r>
          <rPr>
            <sz val="8"/>
            <color indexed="81"/>
            <rFont val="Tahoma"/>
          </rPr>
          <t xml:space="preserve">
Proposal</t>
        </r>
      </text>
    </comment>
    <comment ref="J18" authorId="0" shapeId="0">
      <text>
        <r>
          <rPr>
            <b/>
            <sz val="8"/>
            <color indexed="81"/>
            <rFont val="Tahoma"/>
          </rPr>
          <t>Ryan Muckerheide:</t>
        </r>
        <r>
          <rPr>
            <sz val="8"/>
            <color indexed="81"/>
            <rFont val="Tahoma"/>
          </rPr>
          <t xml:space="preserve">
Evaluation</t>
        </r>
      </text>
    </comment>
    <comment ref="N18" authorId="0" shapeId="0">
      <text>
        <r>
          <rPr>
            <b/>
            <sz val="8"/>
            <color indexed="81"/>
            <rFont val="Tahoma"/>
          </rPr>
          <t>Ryan Muckerheide:</t>
        </r>
        <r>
          <rPr>
            <sz val="8"/>
            <color indexed="81"/>
            <rFont val="Tahoma"/>
          </rPr>
          <t xml:space="preserve">
Def</t>
        </r>
      </text>
    </comment>
    <comment ref="J19" authorId="0" shapeId="0">
      <text>
        <r>
          <rPr>
            <b/>
            <sz val="8"/>
            <color indexed="81"/>
            <rFont val="Tahoma"/>
          </rPr>
          <t>Ryan Muckerheide:</t>
        </r>
        <r>
          <rPr>
            <sz val="8"/>
            <color indexed="81"/>
            <rFont val="Tahoma"/>
          </rPr>
          <t xml:space="preserve">
Evaluation</t>
        </r>
      </text>
    </comment>
    <comment ref="N19" authorId="0" shapeId="0">
      <text>
        <r>
          <rPr>
            <b/>
            <sz val="8"/>
            <color indexed="81"/>
            <rFont val="Tahoma"/>
          </rPr>
          <t>Ryan Muckerheide:</t>
        </r>
        <r>
          <rPr>
            <sz val="8"/>
            <color indexed="81"/>
            <rFont val="Tahoma"/>
          </rPr>
          <t xml:space="preserve">
Eval</t>
        </r>
      </text>
    </comment>
    <comment ref="J20" authorId="0" shapeId="0">
      <text>
        <r>
          <rPr>
            <b/>
            <sz val="8"/>
            <color indexed="81"/>
            <rFont val="Tahoma"/>
          </rPr>
          <t>Ryan Muckerheide:</t>
        </r>
        <r>
          <rPr>
            <sz val="8"/>
            <color indexed="81"/>
            <rFont val="Tahoma"/>
          </rPr>
          <t xml:space="preserve">
Definitional/Resemblance. Student tried to combine both in one argument</t>
        </r>
      </text>
    </comment>
    <comment ref="N20" authorId="0" shapeId="0">
      <text>
        <r>
          <rPr>
            <b/>
            <sz val="8"/>
            <color indexed="81"/>
            <rFont val="Tahoma"/>
          </rPr>
          <t>Ryan Muckerheide:</t>
        </r>
        <r>
          <rPr>
            <sz val="8"/>
            <color indexed="81"/>
            <rFont val="Tahoma"/>
          </rPr>
          <t xml:space="preserve">
Categorical</t>
        </r>
      </text>
    </comment>
    <comment ref="J21" authorId="0" shapeId="0">
      <text>
        <r>
          <rPr>
            <b/>
            <sz val="8"/>
            <color indexed="81"/>
            <rFont val="Tahoma"/>
          </rPr>
          <t>Ryan Muckerheide:</t>
        </r>
        <r>
          <rPr>
            <sz val="8"/>
            <color indexed="81"/>
            <rFont val="Tahoma"/>
          </rPr>
          <t xml:space="preserve">
Proposal</t>
        </r>
      </text>
    </comment>
    <comment ref="N21" authorId="0" shapeId="0">
      <text>
        <r>
          <rPr>
            <b/>
            <sz val="8"/>
            <color indexed="81"/>
            <rFont val="Tahoma"/>
          </rPr>
          <t>Ryan Muckerheide:</t>
        </r>
        <r>
          <rPr>
            <sz val="8"/>
            <color indexed="81"/>
            <rFont val="Tahoma"/>
          </rPr>
          <t xml:space="preserve">
Def</t>
        </r>
      </text>
    </comment>
    <comment ref="J22" authorId="0" shapeId="0">
      <text>
        <r>
          <rPr>
            <b/>
            <sz val="8"/>
            <color indexed="81"/>
            <rFont val="Tahoma"/>
          </rPr>
          <t>Ryan Muckerheide:</t>
        </r>
        <r>
          <rPr>
            <sz val="8"/>
            <color indexed="81"/>
            <rFont val="Tahoma"/>
          </rPr>
          <t xml:space="preserve">
Proposal</t>
        </r>
      </text>
    </comment>
    <comment ref="N22" authorId="0" shapeId="0">
      <text>
        <r>
          <rPr>
            <b/>
            <sz val="8"/>
            <color indexed="81"/>
            <rFont val="Tahoma"/>
          </rPr>
          <t>Ryan Muckerheide:</t>
        </r>
        <r>
          <rPr>
            <sz val="8"/>
            <color indexed="81"/>
            <rFont val="Tahoma"/>
          </rPr>
          <t xml:space="preserve">
Evaluation</t>
        </r>
      </text>
    </comment>
  </commentList>
</comments>
</file>

<file path=xl/comments4.xml><?xml version="1.0" encoding="utf-8"?>
<comments xmlns="http://schemas.openxmlformats.org/spreadsheetml/2006/main">
  <authors>
    <author>Ryan Muckerheide</author>
  </authors>
  <commentList>
    <comment ref="E1" authorId="0" shapeId="0">
      <text>
        <r>
          <rPr>
            <b/>
            <sz val="8"/>
            <color indexed="81"/>
            <rFont val="Tahoma"/>
          </rPr>
          <t>Ryan Muckerheide:</t>
        </r>
        <r>
          <rPr>
            <sz val="8"/>
            <color indexed="81"/>
            <rFont val="Tahoma"/>
          </rPr>
          <t xml:space="preserve">
Ryan Muckerheide:
Posting ID is composed of the last 4 digits of the Affiliate ID plus the last 3 digits of the ASU ID
</t>
        </r>
      </text>
    </comment>
    <comment ref="AL1" authorId="0" shapeId="0">
      <text>
        <r>
          <rPr>
            <b/>
            <sz val="8"/>
            <color indexed="81"/>
            <rFont val="Tahoma"/>
          </rPr>
          <t>Ryan Muckerheide:</t>
        </r>
        <r>
          <rPr>
            <sz val="8"/>
            <color indexed="81"/>
            <rFont val="Tahoma"/>
          </rPr>
          <t xml:space="preserve">
30 class days * max 3 pts per day=90 points possible </t>
        </r>
      </text>
    </comment>
  </commentList>
</comments>
</file>

<file path=xl/comments5.xml><?xml version="1.0" encoding="utf-8"?>
<comments xmlns="http://schemas.openxmlformats.org/spreadsheetml/2006/main">
  <authors>
    <author>Ryan Muckerheide</author>
  </authors>
  <commentList>
    <comment ref="E1" authorId="0" shapeId="0">
      <text>
        <r>
          <rPr>
            <b/>
            <sz val="8"/>
            <color indexed="81"/>
            <rFont val="Tahoma"/>
          </rPr>
          <t>Ryan Muckerheide:</t>
        </r>
        <r>
          <rPr>
            <sz val="8"/>
            <color indexed="81"/>
            <rFont val="Tahoma"/>
          </rPr>
          <t xml:space="preserve">
Ryan Muckerheide:
Posting ID is composed of the last 4 digits of the Affiliate ID plus the last 3 digits of the ASU ID
</t>
        </r>
      </text>
    </comment>
    <comment ref="U1" authorId="0" shapeId="0">
      <text>
        <r>
          <rPr>
            <b/>
            <sz val="8"/>
            <color indexed="81"/>
            <rFont val="Tahoma"/>
          </rPr>
          <t>Ryan Muckerheide:</t>
        </r>
        <r>
          <rPr>
            <sz val="8"/>
            <color indexed="81"/>
            <rFont val="Tahoma"/>
          </rPr>
          <t xml:space="preserve">
The first three papers count for 20% each; the final project counts for 10%=70%</t>
        </r>
      </text>
    </comment>
  </commentList>
</comments>
</file>

<file path=xl/comments6.xml><?xml version="1.0" encoding="utf-8"?>
<comments xmlns="http://schemas.openxmlformats.org/spreadsheetml/2006/main">
  <authors>
    <author>Ryan Muckerheide</author>
  </authors>
  <commentList>
    <comment ref="A33" authorId="0" shapeId="0">
      <text>
        <r>
          <rPr>
            <b/>
            <sz val="8"/>
            <color indexed="81"/>
            <rFont val="Tahoma"/>
          </rPr>
          <t>Ryan Muckerheide:</t>
        </r>
        <r>
          <rPr>
            <sz val="8"/>
            <color indexed="81"/>
            <rFont val="Tahoma"/>
          </rPr>
          <t xml:space="preserve">
The tables are mostly identical, but the left one allows for C-, D+, and D- scores. The left one is thus used for homework and participation equivalencies and the right one for final grades</t>
        </r>
      </text>
    </comment>
  </commentList>
</comments>
</file>

<file path=xl/sharedStrings.xml><?xml version="1.0" encoding="utf-8"?>
<sst xmlns="http://schemas.openxmlformats.org/spreadsheetml/2006/main" count="1505" uniqueCount="262">
  <si>
    <t>A</t>
  </si>
  <si>
    <t>A-</t>
  </si>
  <si>
    <t>B+</t>
  </si>
  <si>
    <t>B-</t>
  </si>
  <si>
    <t>C+</t>
  </si>
  <si>
    <t>C-</t>
  </si>
  <si>
    <t>D+</t>
  </si>
  <si>
    <t>D-</t>
  </si>
  <si>
    <t>E</t>
  </si>
  <si>
    <t>No paper</t>
  </si>
  <si>
    <t>B</t>
  </si>
  <si>
    <t>C</t>
  </si>
  <si>
    <t>D</t>
  </si>
  <si>
    <t>Papers</t>
  </si>
  <si>
    <t>Final Course Grade</t>
  </si>
  <si>
    <t>Final Paper Average</t>
  </si>
  <si>
    <t>Total Homework Percentage</t>
  </si>
  <si>
    <t>Final Course Score</t>
  </si>
  <si>
    <t>Total Homework Score</t>
  </si>
  <si>
    <t>Final Paper Score</t>
  </si>
  <si>
    <t>Letter Grade/Percentage Scale</t>
  </si>
  <si>
    <t>Grade following paper 2</t>
  </si>
  <si>
    <t>Points Possible</t>
  </si>
  <si>
    <t>Points Earned</t>
  </si>
  <si>
    <t>Percentage</t>
  </si>
  <si>
    <t>4-point</t>
  </si>
  <si>
    <t>ASU ID</t>
  </si>
  <si>
    <t>Grade following paper 3</t>
  </si>
  <si>
    <t>Posting ID</t>
  </si>
  <si>
    <t>Paper 1</t>
  </si>
  <si>
    <t>Paper 2</t>
  </si>
  <si>
    <t>Paper 3</t>
  </si>
  <si>
    <t>Number of Responses</t>
  </si>
  <si>
    <t>Date:</t>
  </si>
  <si>
    <t>Total Absences</t>
  </si>
  <si>
    <t>Grade following paper 1</t>
  </si>
  <si>
    <t>Online</t>
  </si>
  <si>
    <t>Paper 4</t>
  </si>
  <si>
    <t>Participation</t>
  </si>
  <si>
    <t>Total Participation Points</t>
  </si>
  <si>
    <t xml:space="preserve">3378 226 </t>
  </si>
  <si>
    <t xml:space="preserve">8380 660 </t>
  </si>
  <si>
    <t>1598 393 </t>
  </si>
  <si>
    <t>087665558</t>
  </si>
  <si>
    <t>012646794</t>
  </si>
  <si>
    <t>6901 558 </t>
  </si>
  <si>
    <t>0531 898 </t>
  </si>
  <si>
    <t>0824 039 </t>
  </si>
  <si>
    <t>3082 670 </t>
  </si>
  <si>
    <t>6886 468 </t>
  </si>
  <si>
    <t>7972 452 </t>
  </si>
  <si>
    <t>4449 591 </t>
  </si>
  <si>
    <t>0778 703 </t>
  </si>
  <si>
    <t>9773 737 </t>
  </si>
  <si>
    <t>4278 406 </t>
  </si>
  <si>
    <t>5730 766 </t>
  </si>
  <si>
    <t>9632 154 </t>
  </si>
  <si>
    <t>2576 874 </t>
  </si>
  <si>
    <t>9208 005 </t>
  </si>
  <si>
    <t>0003 222 </t>
  </si>
  <si>
    <t>1286 794 </t>
  </si>
  <si>
    <t>Last</t>
  </si>
  <si>
    <t>First</t>
  </si>
  <si>
    <t>Elizabeth</t>
  </si>
  <si>
    <t xml:space="preserve">3774 743 </t>
  </si>
  <si>
    <t>Email</t>
  </si>
  <si>
    <t>y</t>
  </si>
  <si>
    <t>n</t>
  </si>
  <si>
    <t xml:space="preserve">Quizzes and Homework </t>
  </si>
  <si>
    <t>Total Grade after Paper 1</t>
  </si>
  <si>
    <t>Total Grade after Paper 2</t>
  </si>
  <si>
    <t>Total Grade after Paper 3</t>
  </si>
  <si>
    <t>Final Grade</t>
  </si>
  <si>
    <t>Posting ID is the last 4 digits of your Affiliate ID plus the last 3 digits of your ASU ID (SSN)</t>
  </si>
  <si>
    <t>~</t>
  </si>
  <si>
    <t>Adams</t>
  </si>
  <si>
    <t>Lucy</t>
  </si>
  <si>
    <t>Alexander</t>
  </si>
  <si>
    <t>Baldwin</t>
  </si>
  <si>
    <t>Emma</t>
  </si>
  <si>
    <t>Berkemeier</t>
  </si>
  <si>
    <t>Frieda</t>
  </si>
  <si>
    <t>Bleckner</t>
  </si>
  <si>
    <t>Katrina</t>
  </si>
  <si>
    <t>Clere</t>
  </si>
  <si>
    <t>Margaret</t>
  </si>
  <si>
    <t>Cotton</t>
  </si>
  <si>
    <t>Robert</t>
  </si>
  <si>
    <t>Cravens</t>
  </si>
  <si>
    <t>William</t>
  </si>
  <si>
    <t>DuBois</t>
  </si>
  <si>
    <t>Anna Marie</t>
  </si>
  <si>
    <t>Fry</t>
  </si>
  <si>
    <t>Harry</t>
  </si>
  <si>
    <t>Garrard</t>
  </si>
  <si>
    <t>Ellen</t>
  </si>
  <si>
    <t>Gauck</t>
  </si>
  <si>
    <t>Brenda</t>
  </si>
  <si>
    <t>Hite</t>
  </si>
  <si>
    <t>John</t>
  </si>
  <si>
    <t>Imel</t>
  </si>
  <si>
    <t>Peter</t>
  </si>
  <si>
    <t>Patton</t>
  </si>
  <si>
    <t>Matthew</t>
  </si>
  <si>
    <t>Rea</t>
  </si>
  <si>
    <t>Smith</t>
  </si>
  <si>
    <t>Susanna</t>
  </si>
  <si>
    <t>Vorwerk</t>
  </si>
  <si>
    <t>Anna</t>
  </si>
  <si>
    <t>Walke</t>
  </si>
  <si>
    <t>Anthony</t>
  </si>
  <si>
    <t>Young</t>
  </si>
  <si>
    <t>Ida</t>
  </si>
  <si>
    <t>Lucy.Adams@asu.edu</t>
  </si>
  <si>
    <t>ealexander@hotmail.com</t>
  </si>
  <si>
    <t>emmaloveschachi@yahoo.com</t>
  </si>
  <si>
    <t>Katrina_and_the_Waves@80sfreak.net</t>
  </si>
  <si>
    <t>ClereBlueSkies@af.mil</t>
  </si>
  <si>
    <t>SoftNCuddly@att.com</t>
  </si>
  <si>
    <t>Nicotine_Cravens@marlboro.com</t>
  </si>
  <si>
    <t>AMD@amd.com</t>
  </si>
  <si>
    <t>gramps1917@yahoo.com</t>
  </si>
  <si>
    <t>Egregious@wordsmith.net</t>
  </si>
  <si>
    <t>adnerb@backwards.org</t>
  </si>
  <si>
    <t>Afraid_of_Hites@delta.com</t>
  </si>
  <si>
    <t>PumpkinEater@libbys.com</t>
  </si>
  <si>
    <t>No_Relation_to_George@juno.com</t>
  </si>
  <si>
    <t>IrelandForever1916@eire.net</t>
  </si>
  <si>
    <t>OhSusanna@cryforme.com</t>
  </si>
  <si>
    <t>SweetNAvailable@personals.com</t>
  </si>
  <si>
    <t>YouLookinAtMe@mafia.org</t>
  </si>
  <si>
    <t>IdaKnow@whazzup.com</t>
  </si>
  <si>
    <t>UnwieldyName@excite.com</t>
  </si>
  <si>
    <t>English 102 12345 Sign-in Sheet</t>
  </si>
  <si>
    <t>Final Score</t>
  </si>
  <si>
    <t>616549039</t>
  </si>
  <si>
    <t>A+</t>
  </si>
  <si>
    <t>d+</t>
  </si>
  <si>
    <t>Total Score</t>
  </si>
  <si>
    <t>Percent Equivalency Scales</t>
  </si>
  <si>
    <t>Quiz 1</t>
  </si>
  <si>
    <t>Quiz 2</t>
  </si>
  <si>
    <t>Quiz 3</t>
  </si>
  <si>
    <t>Quiz 4</t>
  </si>
  <si>
    <t>Quiz 5</t>
  </si>
  <si>
    <t>Quiz 6</t>
  </si>
  <si>
    <t>Quiz 7</t>
  </si>
  <si>
    <t>Quiz 8</t>
  </si>
  <si>
    <t>Quiz 9</t>
  </si>
  <si>
    <t>Quiz 10</t>
  </si>
  <si>
    <t>Quiz 11</t>
  </si>
  <si>
    <t>Quiz 12</t>
  </si>
  <si>
    <t>Quiz 13</t>
  </si>
  <si>
    <t>Quiz 14</t>
  </si>
  <si>
    <t>Quiz 15</t>
  </si>
  <si>
    <t>Quiz 16</t>
  </si>
  <si>
    <t>Quiz 17</t>
  </si>
  <si>
    <t>Quiz 18</t>
  </si>
  <si>
    <t>Quiz 19</t>
  </si>
  <si>
    <t>Quiz 20</t>
  </si>
  <si>
    <t>Quiz 21</t>
  </si>
  <si>
    <t>Quiz 22</t>
  </si>
  <si>
    <t>Quiz 23</t>
  </si>
  <si>
    <t>Quiz 24</t>
  </si>
  <si>
    <t>Quiz 25</t>
  </si>
  <si>
    <t>Quiz 26</t>
  </si>
  <si>
    <t>Quiz 27</t>
  </si>
  <si>
    <t>Quiz 28</t>
  </si>
  <si>
    <t>Section 12345</t>
  </si>
  <si>
    <t>Settings</t>
  </si>
  <si>
    <t>Paper 1 value (in percent)</t>
  </si>
  <si>
    <t>Paper 4 value (in percent)</t>
  </si>
  <si>
    <t>Paper 2 value (in percent)</t>
  </si>
  <si>
    <t>Paper 3 value (in percent)</t>
  </si>
  <si>
    <t>Participation value (in percent)</t>
  </si>
  <si>
    <t>Assignments value (in percent)</t>
  </si>
  <si>
    <t>%</t>
  </si>
  <si>
    <t>Total Paper Value</t>
  </si>
  <si>
    <t>Assignments</t>
  </si>
  <si>
    <t>Important: You may only change the values</t>
  </si>
  <si>
    <t xml:space="preserve">in the blue boxes! </t>
  </si>
  <si>
    <t>Number of absences allowed:</t>
  </si>
  <si>
    <t>Attendance</t>
  </si>
  <si>
    <t>Setup</t>
  </si>
  <si>
    <t>1. Log on to the RosterGrades system at this address:</t>
  </si>
  <si>
    <t>http://www.asu.edu/rgapp</t>
  </si>
  <si>
    <t>2. Pull up your roster</t>
  </si>
  <si>
    <t>3. At the top of the screen (above the student list) click the button marked "Save Output"</t>
  </si>
  <si>
    <t>4. Select the "Open it with the default application" button and click OK</t>
  </si>
  <si>
    <t xml:space="preserve">5. This will open your roster info in a new Excel workbook. Copy this info into the appropriate columns on the Attendance page of this workbook. </t>
  </si>
  <si>
    <t>6. The information will be automatically copied to the other worksheets.</t>
  </si>
  <si>
    <t>Get Student Data</t>
  </si>
  <si>
    <t>Attendance Page</t>
  </si>
  <si>
    <t>Click on the Attendance tab at the bottom of the screen</t>
  </si>
  <si>
    <t>Fill in your class dates in the second row of blue boxes</t>
  </si>
  <si>
    <t>If you want, you may use the top row to indicate online days for hybrids, or anything else you want to note</t>
  </si>
  <si>
    <t>Assignments Page</t>
  </si>
  <si>
    <t>In the top row of blue boxes, enter the name of the assignment. This can be anything you want.</t>
  </si>
  <si>
    <t>In the bottom row of blue boxes, enter the point value for that assignment</t>
  </si>
  <si>
    <t>IMPORTANT: Do not enter point values for assignments you have not yet graded. This will mess up the calculation at the end. Only enter the points possible when you enter student grades.</t>
  </si>
  <si>
    <t>Papers Page</t>
  </si>
  <si>
    <t>Participation Page</t>
  </si>
  <si>
    <t xml:space="preserve">I "borrowed" this scheme from someone's syllabus in the Writing Programs office, but I don't remember whose. Whoever you are, thank you. </t>
  </si>
  <si>
    <t xml:space="preserve">In this scheme, a student can earn from 0 to 3 participation points for each day. </t>
  </si>
  <si>
    <t>Enter class dates just as you did on the Attendance page. You can copy-and-paste the cells, but don't copy the entire row or you'll overwrite the headings at the end of the page.</t>
  </si>
  <si>
    <t>Tables Page</t>
  </si>
  <si>
    <t>No setup is required for many of the individual pages. The ones you do need to set up are:</t>
  </si>
  <si>
    <t>Total Value (Must be 100):</t>
  </si>
  <si>
    <t>For instance, you might have the following:</t>
  </si>
  <si>
    <t>In the blue box next to "Number of Absences Allowed," enter how many absences a student can safely miss. For Tuesday/Thursday classes, this is usually 4. For MWF classes, usually 6.</t>
  </si>
  <si>
    <t>Instructions</t>
  </si>
  <si>
    <t>Using the Gradebook</t>
  </si>
  <si>
    <t xml:space="preserve">Enter a "y" in the appropriate box if a student is present, an "n" if not. </t>
  </si>
  <si>
    <t>You don't really need to enter a "y" because the computer simply counts the number of "n"s. However, entering a "y" will help insure that you don’t accidentally miss someone.</t>
  </si>
  <si>
    <t>Enter the number of points possible in the appropriate blue box at the top of the column. Then enter the student's score in the right box.</t>
  </si>
  <si>
    <t>The computer will keep a running tally and do the calculations at the end of the page.</t>
  </si>
  <si>
    <t>Enter the letter grade you gave the student in the blue box under the appropriate heading.</t>
  </si>
  <si>
    <t>The computer will calculate percentage and 4-point scale.</t>
  </si>
  <si>
    <t>This section will give very specific instructions for using the gradebook, even though most of it is pretty obvious. Use the data already in the cells to guide you.</t>
  </si>
  <si>
    <t>Enter a value from 0 to 3 in the appropriate box.</t>
  </si>
  <si>
    <t>The computer will keep a running total and calculate percentages at the end of the page.</t>
  </si>
  <si>
    <t>Final Grades Page</t>
  </si>
  <si>
    <t xml:space="preserve">You don't need to do anything at all with this page. This is where the final grades are calculated and put in a single place. At the end of the page, the computer will give the final course grade as a letter grade, percentage, and on a 4-point scale. </t>
  </si>
  <si>
    <t>Published Grades Page</t>
  </si>
  <si>
    <t xml:space="preserve">This page takes the current grade information from the other pages and puts it on a single page so that it can be posted on a web site as an HTML document. </t>
  </si>
  <si>
    <t>To publish the page, follow these steps:</t>
  </si>
  <si>
    <t>Click on "File," then on "Publish as Web Page"</t>
  </si>
  <si>
    <t>At the bottom of the dialog box, enter a file name and location for the published file</t>
  </si>
  <si>
    <t>The "Open published web page in browser" box should be checked</t>
  </si>
  <si>
    <t>Click the "Publish" button.</t>
  </si>
  <si>
    <t xml:space="preserve">The file will be saved and opened in your default browser so you can make sure everything is correct before you upload it. </t>
  </si>
  <si>
    <t>Then just upload the file.</t>
  </si>
  <si>
    <t>Select "Previously Published Items" in the top box</t>
  </si>
  <si>
    <t>Click the "Republish..." box, then on the "Publish" button</t>
  </si>
  <si>
    <t xml:space="preserve">Select the used range of cells. For instance, as it is, I would click on cell AI51 and drag back to cell A1 so that every cell in that rectangular area is selected. </t>
  </si>
  <si>
    <t>In the box below, a selection should already be highlighted. This is the range of cells you selected in the first step.</t>
  </si>
  <si>
    <t>Discussion Board Checklist and Sign-in Sheets Pages</t>
  </si>
  <si>
    <t>These are simply printable pages that you can use to record scores and attendance manually. For instance, if you are checking off assignments on the Blackboard, it is inconvenient to keep bouncing back and forth between the browser and the gradebook. You can print out the checklist page, record the scores on that, and then enter them into the gradebook.</t>
  </si>
  <si>
    <t xml:space="preserve">These pages are not linked or connected to any other page, so if you want to delete them, go right ahead. </t>
  </si>
  <si>
    <t>This is where you will enter the relative values for each type of assignment. You are only allowed to enter data in the blue boxes; the sheet is protected so that you can't mess up the conversion tables.</t>
  </si>
  <si>
    <t>You'll notice that I have tildes in the empty boxes. This is because an empty box becomes a zero when the data is copied over to the Published Grades page (see below). A tilde indicates that I have not received an assignment, whereas a zero means that the student handed it in but received no points.</t>
  </si>
  <si>
    <t xml:space="preserve">The first thing you'll notice about this gradebook is that I have scores entered on every page. This is so that you can see how the gradebook works. You will obviously need to delete them before you start using the gradebook. </t>
  </si>
  <si>
    <t>Save this under another filename (perhaps with your course number) so that you always have an original copy in case something gets messed up with your working copy.</t>
  </si>
  <si>
    <t xml:space="preserve">If you have more students than I have represented here, every column can be dragged down to accommodate a larger class size. </t>
  </si>
  <si>
    <t xml:space="preserve">If you have fewer students, you can safely delete the unused rows. </t>
  </si>
  <si>
    <t>Notes</t>
  </si>
  <si>
    <t>Likewise, additional columns can be added or columns can be deleted without affecting the operation of the gradebook. Just don't delete any columns with formulas in them.</t>
  </si>
  <si>
    <t>Look at Column V. You'll notice that these scores seem awfully low. Here's the reason: As it is currently set up, the papers are worth a total of 70% of the course grade. The score in Column V represents a fraction of that 70%. So Lucy Adams' score of 64 is actually 64 out of 70, which is a 91.43%. If this column bothers you, you can hide it. You MUST NOT delete it, and if you add students, you must drag this column down as well.</t>
  </si>
  <si>
    <t>If you do not get a paper from a student, you must enter "No paper" in the box. This tells the computer to register a score of zero.</t>
  </si>
  <si>
    <t xml:space="preserve">You'll notice that the computer gives you a student's current score after each paper, and a final grade for the class. After the first paper and before the second, the "Grade Following Paper 1" column will give you an accurate, up-to-date grade. If, during this time, you give more assignments, this column will update itself after each score is recorded. The same holds true for the "Grade Following Paper 2" and "Grade Following Paper 3" columns. After that, you only need the final grade column. </t>
  </si>
  <si>
    <t xml:space="preserve">That's all there is to it. Play around with it and see how it works. </t>
  </si>
  <si>
    <t>By the way, if you're curious--all the student names are actually names of my ancestors. Since they're all dead, I didn't think they'd mind!</t>
  </si>
  <si>
    <t>Excel should have turned the student email addresses into active links. If you have Outlook or Outlook Express on your computer, you can send students email right from the gradebook.</t>
  </si>
  <si>
    <t>Since you probably don't want to see students' email addresses, ID numbers, and Posting IDs on a regular basis, click the letter at the top of Column C and drag to Column E. Then right click somewhere in the selected area, and click on "Hide." The information is still there--it's just hidden and out of your way. If you want to see it later, select Column B, drag to Column F, right click, and click on "Unhide."</t>
  </si>
  <si>
    <t>The emails are, obviously, fake.</t>
  </si>
  <si>
    <t>Portfolio</t>
  </si>
  <si>
    <t>Portfolio Value (in percent)</t>
  </si>
  <si>
    <t>Portfolio value (in percent)</t>
  </si>
  <si>
    <t>In the blue boxes in the top section, enter the percentage values for the papers, portfolio, assignments, and participation scores. These must add up to 100.</t>
  </si>
  <si>
    <t>Portfolio grades are done the same way; the column for the portfolio score is near the end of the page.</t>
  </si>
  <si>
    <t>The exception to this is the Published Grades page (see below), where the columns are sorted by Posting ID number. You'll have to redo the rows in order, then sort them. Of course, if you don't post grades on the web, you don't need to mess with this page at all.</t>
  </si>
  <si>
    <t xml:space="preserve">If you don't publish grades on the web, then just ignore or delete this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</si>
</sst>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m/d"/>
  </numFmts>
  <fonts count="15" x14ac:knownFonts="1">
    <font>
      <sz val="10"/>
      <name val="Arial"/>
    </font>
    <font>
      <b/>
      <sz val="10"/>
      <name val="Arial"/>
      <family val="2"/>
    </font>
    <font>
      <sz val="10"/>
      <name val="Arial"/>
      <family val="2"/>
    </font>
    <font>
      <sz val="8"/>
      <color indexed="81"/>
      <name val="Tahoma"/>
    </font>
    <font>
      <b/>
      <sz val="8"/>
      <color indexed="81"/>
      <name val="Tahoma"/>
    </font>
    <font>
      <u/>
      <sz val="10"/>
      <color indexed="12"/>
      <name val="Arial"/>
    </font>
    <font>
      <b/>
      <sz val="11"/>
      <name val="Arial"/>
      <family val="2"/>
    </font>
    <font>
      <sz val="12"/>
      <name val="Arial"/>
      <family val="2"/>
    </font>
    <font>
      <sz val="11"/>
      <name val="Arial"/>
      <family val="2"/>
    </font>
    <font>
      <b/>
      <sz val="14"/>
      <name val="Arial"/>
      <family val="2"/>
    </font>
    <font>
      <b/>
      <sz val="20"/>
      <name val="Arial"/>
      <family val="2"/>
    </font>
    <font>
      <sz val="10"/>
      <color indexed="8"/>
      <name val="Arial"/>
      <family val="2"/>
    </font>
    <font>
      <b/>
      <i/>
      <sz val="10"/>
      <name val="Arial"/>
      <family val="2"/>
    </font>
    <font>
      <b/>
      <sz val="10"/>
      <color indexed="8"/>
      <name val="Arial"/>
      <family val="2"/>
    </font>
    <font>
      <b/>
      <sz val="10"/>
      <color indexed="13"/>
      <name val="Arial"/>
      <family val="2"/>
    </font>
  </fonts>
  <fills count="9">
    <fill>
      <patternFill patternType="none"/>
    </fill>
    <fill>
      <patternFill patternType="gray125"/>
    </fill>
    <fill>
      <patternFill patternType="solid">
        <fgColor indexed="13"/>
        <bgColor indexed="64"/>
      </patternFill>
    </fill>
    <fill>
      <patternFill patternType="solid">
        <fgColor indexed="44"/>
        <bgColor indexed="64"/>
      </patternFill>
    </fill>
    <fill>
      <patternFill patternType="solid">
        <fgColor indexed="42"/>
        <bgColor indexed="64"/>
      </patternFill>
    </fill>
    <fill>
      <patternFill patternType="solid">
        <fgColor indexed="40"/>
        <bgColor indexed="64"/>
      </patternFill>
    </fill>
    <fill>
      <patternFill patternType="solid">
        <fgColor indexed="8"/>
        <bgColor indexed="64"/>
      </patternFill>
    </fill>
    <fill>
      <patternFill patternType="solid">
        <fgColor indexed="52"/>
        <bgColor indexed="64"/>
      </patternFill>
    </fill>
    <fill>
      <patternFill patternType="solid">
        <fgColor indexed="1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199">
    <xf numFmtId="0" fontId="0" fillId="0" borderId="0" xfId="0"/>
    <xf numFmtId="49" fontId="1" fillId="0" borderId="0" xfId="0" applyNumberFormat="1" applyFont="1" applyAlignment="1"/>
    <xf numFmtId="49" fontId="2" fillId="0" borderId="0" xfId="0" applyNumberFormat="1" applyFont="1" applyAlignment="1"/>
    <xf numFmtId="0" fontId="2" fillId="0" borderId="0" xfId="0" applyFont="1"/>
    <xf numFmtId="0" fontId="0" fillId="0" borderId="0" xfId="0" applyAlignment="1">
      <alignment horizontal="right" vertical="center"/>
    </xf>
    <xf numFmtId="49" fontId="0" fillId="0" borderId="0" xfId="0" applyNumberFormat="1" applyAlignment="1">
      <alignment horizontal="right" vertical="center"/>
    </xf>
    <xf numFmtId="0" fontId="0" fillId="0" borderId="0" xfId="0" applyAlignment="1">
      <alignment horizontal="right"/>
    </xf>
    <xf numFmtId="2" fontId="0" fillId="0" borderId="0" xfId="0" applyNumberFormat="1"/>
    <xf numFmtId="14" fontId="0" fillId="0" borderId="0" xfId="0" applyNumberFormat="1" applyAlignment="1">
      <alignment horizontal="right"/>
    </xf>
    <xf numFmtId="2" fontId="0" fillId="0" borderId="0" xfId="0" applyNumberFormat="1" applyAlignment="1">
      <alignment horizontal="right"/>
    </xf>
    <xf numFmtId="49" fontId="2" fillId="0" borderId="0" xfId="0" applyNumberFormat="1" applyFont="1" applyAlignment="1">
      <alignment horizontal="right"/>
    </xf>
    <xf numFmtId="1" fontId="0" fillId="0" borderId="0" xfId="0" applyNumberFormat="1"/>
    <xf numFmtId="0" fontId="1" fillId="2" borderId="0" xfId="0" applyFont="1" applyFill="1"/>
    <xf numFmtId="2" fontId="0" fillId="2" borderId="0" xfId="0" applyNumberFormat="1" applyFill="1"/>
    <xf numFmtId="0" fontId="0" fillId="2" borderId="0" xfId="0" applyFill="1"/>
    <xf numFmtId="0" fontId="0" fillId="2" borderId="0" xfId="0" applyFill="1" applyAlignment="1">
      <alignment horizontal="right"/>
    </xf>
    <xf numFmtId="2" fontId="0" fillId="0" borderId="0" xfId="0" applyNumberFormat="1" applyAlignment="1">
      <alignment horizontal="right" vertical="center"/>
    </xf>
    <xf numFmtId="1" fontId="0" fillId="0" borderId="0" xfId="0" applyNumberFormat="1" applyAlignment="1">
      <alignment horizontal="right"/>
    </xf>
    <xf numFmtId="0" fontId="1" fillId="0" borderId="0" xfId="0" applyNumberFormat="1" applyFont="1" applyAlignment="1"/>
    <xf numFmtId="2" fontId="2" fillId="0" borderId="0" xfId="0" applyNumberFormat="1" applyFont="1" applyAlignment="1"/>
    <xf numFmtId="2" fontId="2" fillId="0" borderId="0" xfId="0" applyNumberFormat="1" applyFont="1" applyAlignment="1">
      <alignment horizontal="right"/>
    </xf>
    <xf numFmtId="0" fontId="1" fillId="0" borderId="0" xfId="0" applyNumberFormat="1" applyFont="1" applyAlignment="1">
      <alignment horizontal="right"/>
    </xf>
    <xf numFmtId="49" fontId="2" fillId="0" borderId="0" xfId="0" applyNumberFormat="1" applyFont="1" applyAlignment="1">
      <alignment horizontal="left"/>
    </xf>
    <xf numFmtId="49" fontId="1" fillId="0" borderId="0" xfId="0" applyNumberFormat="1" applyFont="1" applyAlignment="1">
      <alignment horizontal="right"/>
    </xf>
    <xf numFmtId="0" fontId="1" fillId="3" borderId="1" xfId="0" applyFont="1" applyFill="1" applyBorder="1"/>
    <xf numFmtId="0" fontId="6" fillId="2" borderId="1" xfId="0" applyFont="1" applyFill="1" applyBorder="1" applyAlignment="1">
      <alignment horizontal="center"/>
    </xf>
    <xf numFmtId="0" fontId="7" fillId="4" borderId="1" xfId="0" applyFont="1" applyFill="1" applyBorder="1"/>
    <xf numFmtId="0" fontId="7" fillId="0" borderId="1" xfId="0" applyFont="1" applyFill="1" applyBorder="1"/>
    <xf numFmtId="0" fontId="0" fillId="0" borderId="0" xfId="0" applyFill="1" applyBorder="1"/>
    <xf numFmtId="0" fontId="7" fillId="0" borderId="0" xfId="0" applyFont="1" applyFill="1" applyBorder="1"/>
    <xf numFmtId="0" fontId="7" fillId="0" borderId="0" xfId="0" applyFont="1" applyBorder="1"/>
    <xf numFmtId="0" fontId="1" fillId="2" borderId="1" xfId="0" applyFont="1" applyFill="1" applyBorder="1" applyAlignment="1">
      <alignment horizontal="center"/>
    </xf>
    <xf numFmtId="2" fontId="1" fillId="2" borderId="1" xfId="0" applyNumberFormat="1" applyFont="1" applyFill="1" applyBorder="1" applyAlignment="1">
      <alignment horizontal="center"/>
    </xf>
    <xf numFmtId="14" fontId="1" fillId="2" borderId="1" xfId="0" applyNumberFormat="1" applyFont="1" applyFill="1" applyBorder="1" applyAlignment="1">
      <alignment horizontal="center"/>
    </xf>
    <xf numFmtId="49" fontId="1" fillId="2" borderId="1" xfId="0" applyNumberFormat="1" applyFont="1" applyFill="1" applyBorder="1" applyAlignment="1">
      <alignment horizontal="center"/>
    </xf>
    <xf numFmtId="0" fontId="0" fillId="4" borderId="1" xfId="0" applyFill="1" applyBorder="1"/>
    <xf numFmtId="0" fontId="0" fillId="0" borderId="1" xfId="0" applyBorder="1"/>
    <xf numFmtId="0" fontId="8" fillId="4" borderId="1" xfId="0" applyFont="1" applyFill="1" applyBorder="1"/>
    <xf numFmtId="0" fontId="0" fillId="0" borderId="1" xfId="0" applyFill="1" applyBorder="1"/>
    <xf numFmtId="166" fontId="1" fillId="3" borderId="1" xfId="0" applyNumberFormat="1" applyFont="1" applyFill="1" applyBorder="1"/>
    <xf numFmtId="0" fontId="0" fillId="0" borderId="0" xfId="0" applyNumberFormat="1" applyAlignment="1">
      <alignment horizontal="right"/>
    </xf>
    <xf numFmtId="0" fontId="0" fillId="2" borderId="1" xfId="0" applyFill="1" applyBorder="1" applyAlignment="1">
      <alignment horizontal="center"/>
    </xf>
    <xf numFmtId="0" fontId="10" fillId="2" borderId="0" xfId="0" applyFont="1" applyFill="1"/>
    <xf numFmtId="0" fontId="0" fillId="2" borderId="0" xfId="0" applyFill="1" applyBorder="1" applyAlignment="1">
      <alignment horizontal="center"/>
    </xf>
    <xf numFmtId="49" fontId="0" fillId="0" borderId="0" xfId="0" applyNumberFormat="1" applyAlignment="1">
      <alignment horizontal="right"/>
    </xf>
    <xf numFmtId="0" fontId="2" fillId="0" borderId="0" xfId="0" applyFont="1" applyAlignment="1">
      <alignment horizontal="right"/>
    </xf>
    <xf numFmtId="0" fontId="1" fillId="2" borderId="0" xfId="0" applyFont="1" applyFill="1" applyBorder="1" applyAlignment="1">
      <alignment horizontal="center"/>
    </xf>
    <xf numFmtId="0" fontId="1" fillId="2" borderId="1" xfId="0" applyNumberFormat="1" applyFont="1" applyFill="1" applyBorder="1" applyAlignment="1">
      <alignment horizontal="center"/>
    </xf>
    <xf numFmtId="0" fontId="0" fillId="0" borderId="2" xfId="0" applyBorder="1"/>
    <xf numFmtId="0" fontId="0" fillId="0" borderId="0" xfId="0" applyNumberFormat="1"/>
    <xf numFmtId="0" fontId="0" fillId="0" borderId="0" xfId="0" applyNumberFormat="1" applyFill="1" applyAlignment="1">
      <alignment horizontal="right"/>
    </xf>
    <xf numFmtId="49" fontId="1" fillId="2" borderId="2" xfId="0" applyNumberFormat="1" applyFont="1" applyFill="1" applyBorder="1" applyAlignment="1">
      <alignment horizontal="center"/>
    </xf>
    <xf numFmtId="0" fontId="1" fillId="2" borderId="2" xfId="0" applyFont="1" applyFill="1" applyBorder="1" applyAlignment="1">
      <alignment horizontal="center"/>
    </xf>
    <xf numFmtId="1" fontId="1" fillId="3" borderId="2" xfId="0" applyNumberFormat="1" applyFont="1" applyFill="1" applyBorder="1" applyAlignment="1">
      <alignment horizontal="right"/>
    </xf>
    <xf numFmtId="1" fontId="1" fillId="3" borderId="2" xfId="0" applyNumberFormat="1" applyFont="1" applyFill="1" applyBorder="1"/>
    <xf numFmtId="0" fontId="2" fillId="3" borderId="2" xfId="0" applyNumberFormat="1" applyFont="1" applyFill="1" applyBorder="1" applyAlignment="1">
      <alignment horizontal="center"/>
    </xf>
    <xf numFmtId="0" fontId="1" fillId="3" borderId="2" xfId="0" applyFont="1" applyFill="1" applyBorder="1"/>
    <xf numFmtId="0" fontId="2" fillId="0" borderId="2" xfId="0" applyFont="1" applyBorder="1" applyAlignment="1">
      <alignment horizontal="right"/>
    </xf>
    <xf numFmtId="0" fontId="0" fillId="3" borderId="1" xfId="0" applyFill="1" applyBorder="1"/>
    <xf numFmtId="1" fontId="1" fillId="3" borderId="1" xfId="0" applyNumberFormat="1" applyFont="1" applyFill="1" applyBorder="1" applyAlignment="1">
      <alignment horizontal="center"/>
    </xf>
    <xf numFmtId="0" fontId="0" fillId="0" borderId="0" xfId="0" applyFill="1"/>
    <xf numFmtId="0" fontId="10" fillId="2" borderId="0" xfId="0" applyFont="1" applyFill="1" applyAlignment="1">
      <alignment horizontal="center"/>
    </xf>
    <xf numFmtId="0" fontId="1" fillId="2" borderId="2" xfId="0" applyNumberFormat="1" applyFont="1" applyFill="1" applyBorder="1" applyAlignment="1">
      <alignment horizontal="center"/>
    </xf>
    <xf numFmtId="0" fontId="0" fillId="0" borderId="2" xfId="0" applyNumberFormat="1" applyBorder="1"/>
    <xf numFmtId="0" fontId="0" fillId="0" borderId="2" xfId="0" applyBorder="1" applyAlignment="1">
      <alignment horizontal="right"/>
    </xf>
    <xf numFmtId="0" fontId="2" fillId="0" borderId="2" xfId="0" applyFont="1" applyBorder="1" applyAlignment="1">
      <alignment horizontal="center"/>
    </xf>
    <xf numFmtId="0" fontId="0" fillId="0" borderId="2" xfId="0" applyNumberFormat="1" applyBorder="1" applyAlignment="1">
      <alignment horizontal="center"/>
    </xf>
    <xf numFmtId="2" fontId="0" fillId="0" borderId="2" xfId="0" applyNumberFormat="1" applyBorder="1" applyAlignment="1">
      <alignment horizontal="center"/>
    </xf>
    <xf numFmtId="0" fontId="0" fillId="0" borderId="0" xfId="0" applyNumberFormat="1" applyAlignment="1">
      <alignment horizontal="center"/>
    </xf>
    <xf numFmtId="2" fontId="0" fillId="0" borderId="0" xfId="0" applyNumberFormat="1" applyAlignment="1">
      <alignment horizontal="center"/>
    </xf>
    <xf numFmtId="1" fontId="2" fillId="0" borderId="2" xfId="0" applyNumberFormat="1" applyFont="1" applyBorder="1" applyAlignment="1">
      <alignment horizontal="center"/>
    </xf>
    <xf numFmtId="2" fontId="2" fillId="3" borderId="2" xfId="0" applyNumberFormat="1" applyFont="1" applyFill="1" applyBorder="1" applyAlignment="1">
      <alignment horizontal="center"/>
    </xf>
    <xf numFmtId="0" fontId="0" fillId="0" borderId="0" xfId="0" applyBorder="1"/>
    <xf numFmtId="1" fontId="2" fillId="3" borderId="2" xfId="0" applyNumberFormat="1" applyFont="1" applyFill="1" applyBorder="1" applyAlignment="1">
      <alignment horizontal="center"/>
    </xf>
    <xf numFmtId="14" fontId="1" fillId="2" borderId="2" xfId="0" applyNumberFormat="1" applyFont="1" applyFill="1" applyBorder="1" applyAlignment="1">
      <alignment horizontal="center"/>
    </xf>
    <xf numFmtId="0" fontId="2" fillId="0" borderId="2" xfId="0" applyNumberFormat="1" applyFont="1" applyFill="1" applyBorder="1" applyAlignment="1">
      <alignment horizontal="center"/>
    </xf>
    <xf numFmtId="2" fontId="2" fillId="0" borderId="2" xfId="0" applyNumberFormat="1" applyFont="1" applyFill="1" applyBorder="1" applyAlignment="1">
      <alignment horizontal="center"/>
    </xf>
    <xf numFmtId="0" fontId="0" fillId="0" borderId="0" xfId="0" applyNumberFormat="1" applyFill="1"/>
    <xf numFmtId="0" fontId="1" fillId="3" borderId="0" xfId="0" applyFont="1" applyFill="1" applyBorder="1" applyAlignment="1">
      <alignment horizontal="center"/>
    </xf>
    <xf numFmtId="0" fontId="0" fillId="3" borderId="0" xfId="0" applyFill="1" applyBorder="1" applyAlignment="1">
      <alignment horizontal="center"/>
    </xf>
    <xf numFmtId="49" fontId="0" fillId="3" borderId="0" xfId="0" applyNumberFormat="1" applyFill="1" applyAlignment="1">
      <alignment horizontal="right"/>
    </xf>
    <xf numFmtId="0" fontId="2" fillId="3" borderId="0" xfId="0" applyFont="1" applyFill="1" applyAlignment="1">
      <alignment horizontal="right"/>
    </xf>
    <xf numFmtId="0" fontId="0" fillId="3" borderId="0" xfId="0" applyFill="1" applyAlignment="1">
      <alignment horizontal="right"/>
    </xf>
    <xf numFmtId="0" fontId="5" fillId="0" borderId="0" xfId="1" applyAlignment="1" applyProtection="1">
      <alignment horizontal="right"/>
    </xf>
    <xf numFmtId="0" fontId="6" fillId="3" borderId="1" xfId="0" applyFont="1" applyFill="1" applyBorder="1"/>
    <xf numFmtId="0" fontId="9" fillId="2" borderId="1" xfId="0" applyFont="1" applyFill="1" applyBorder="1"/>
    <xf numFmtId="0" fontId="0" fillId="2" borderId="1" xfId="0" applyFill="1" applyBorder="1"/>
    <xf numFmtId="0" fontId="9" fillId="0" borderId="1" xfId="0" applyFont="1" applyBorder="1"/>
    <xf numFmtId="2" fontId="2" fillId="0" borderId="0" xfId="0" applyNumberFormat="1" applyFont="1" applyAlignment="1">
      <alignment horizontal="center"/>
    </xf>
    <xf numFmtId="0" fontId="1" fillId="0" borderId="0" xfId="0" applyNumberFormat="1" applyFont="1" applyAlignment="1">
      <alignment horizontal="center"/>
    </xf>
    <xf numFmtId="0" fontId="0" fillId="0" borderId="0" xfId="0" applyAlignment="1">
      <alignment horizontal="center"/>
    </xf>
    <xf numFmtId="0" fontId="1" fillId="0" borderId="0" xfId="0" applyFont="1" applyFill="1"/>
    <xf numFmtId="1" fontId="0" fillId="3" borderId="0" xfId="0" applyNumberFormat="1" applyFill="1" applyProtection="1">
      <protection locked="0"/>
    </xf>
    <xf numFmtId="0" fontId="12" fillId="0" borderId="0" xfId="0" applyFont="1"/>
    <xf numFmtId="0" fontId="0" fillId="0" borderId="0" xfId="0" applyBorder="1" applyAlignment="1">
      <alignment horizontal="right"/>
    </xf>
    <xf numFmtId="0" fontId="2" fillId="0" borderId="0" xfId="0" applyFont="1" applyProtection="1"/>
    <xf numFmtId="1" fontId="0" fillId="0" borderId="0" xfId="0" applyNumberFormat="1" applyFill="1" applyProtection="1"/>
    <xf numFmtId="0" fontId="0" fillId="0" borderId="0" xfId="0" applyProtection="1"/>
    <xf numFmtId="2" fontId="0" fillId="0" borderId="0" xfId="0" applyNumberFormat="1" applyProtection="1"/>
    <xf numFmtId="0" fontId="5" fillId="0" borderId="0" xfId="1" applyFont="1" applyAlignment="1" applyProtection="1"/>
    <xf numFmtId="166" fontId="1" fillId="2" borderId="1" xfId="0" applyNumberFormat="1" applyFont="1" applyFill="1" applyBorder="1"/>
    <xf numFmtId="0" fontId="1" fillId="2" borderId="1" xfId="0" applyFont="1" applyFill="1" applyBorder="1"/>
    <xf numFmtId="1" fontId="1" fillId="2" borderId="1" xfId="0" applyNumberFormat="1" applyFont="1" applyFill="1" applyBorder="1"/>
    <xf numFmtId="1" fontId="1" fillId="2" borderId="0" xfId="0" applyNumberFormat="1" applyFont="1" applyFill="1"/>
    <xf numFmtId="2" fontId="1" fillId="2" borderId="0" xfId="0" applyNumberFormat="1" applyFont="1" applyFill="1" applyAlignment="1">
      <alignment horizontal="right"/>
    </xf>
    <xf numFmtId="2" fontId="1" fillId="2" borderId="0" xfId="0" applyNumberFormat="1" applyFont="1" applyFill="1"/>
    <xf numFmtId="0" fontId="1" fillId="3" borderId="1" xfId="0" applyFont="1" applyFill="1" applyBorder="1" applyAlignment="1">
      <alignment horizontal="center"/>
    </xf>
    <xf numFmtId="0" fontId="1" fillId="3" borderId="1" xfId="0" applyNumberFormat="1" applyFont="1" applyFill="1" applyBorder="1" applyAlignment="1">
      <alignment horizontal="center"/>
    </xf>
    <xf numFmtId="49" fontId="0" fillId="2" borderId="0" xfId="0" applyNumberFormat="1" applyFill="1" applyAlignment="1">
      <alignment horizontal="right"/>
    </xf>
    <xf numFmtId="0" fontId="2" fillId="2" borderId="0" xfId="0" applyFont="1" applyFill="1" applyAlignment="1">
      <alignment horizontal="right"/>
    </xf>
    <xf numFmtId="14" fontId="1" fillId="2" borderId="0" xfId="0" applyNumberFormat="1" applyFont="1" applyFill="1" applyBorder="1" applyAlignment="1">
      <alignment horizontal="center"/>
    </xf>
    <xf numFmtId="2" fontId="1" fillId="2" borderId="0" xfId="0" applyNumberFormat="1" applyFont="1" applyFill="1" applyBorder="1" applyAlignment="1">
      <alignment horizontal="center"/>
    </xf>
    <xf numFmtId="0" fontId="0" fillId="3" borderId="2" xfId="0" applyFill="1" applyBorder="1" applyAlignment="1">
      <alignment horizontal="right"/>
    </xf>
    <xf numFmtId="2" fontId="0" fillId="0" borderId="2" xfId="0" applyNumberFormat="1" applyBorder="1" applyAlignment="1">
      <alignment horizontal="right" vertical="center"/>
    </xf>
    <xf numFmtId="0" fontId="0" fillId="0" borderId="2" xfId="0" applyBorder="1" applyAlignment="1">
      <alignment horizontal="right" vertical="center"/>
    </xf>
    <xf numFmtId="49" fontId="0" fillId="3" borderId="2" xfId="0" applyNumberFormat="1" applyFill="1" applyBorder="1" applyAlignment="1">
      <alignment horizontal="right" vertical="center"/>
    </xf>
    <xf numFmtId="0" fontId="0" fillId="3" borderId="2" xfId="0" applyFill="1" applyBorder="1" applyAlignment="1">
      <alignment horizontal="right" vertical="center"/>
    </xf>
    <xf numFmtId="2" fontId="0" fillId="0" borderId="2" xfId="0" applyNumberFormat="1" applyBorder="1" applyAlignment="1">
      <alignment horizontal="right"/>
    </xf>
    <xf numFmtId="49" fontId="2" fillId="3" borderId="2" xfId="0" applyNumberFormat="1" applyFont="1" applyFill="1" applyBorder="1" applyAlignment="1">
      <alignment horizontal="right" vertical="center"/>
    </xf>
    <xf numFmtId="0" fontId="1" fillId="2" borderId="0" xfId="0" applyNumberFormat="1" applyFont="1" applyFill="1" applyBorder="1" applyAlignment="1"/>
    <xf numFmtId="0" fontId="1" fillId="2" borderId="0" xfId="0" applyNumberFormat="1" applyFont="1" applyFill="1" applyBorder="1" applyAlignment="1">
      <alignment horizontal="center"/>
    </xf>
    <xf numFmtId="0" fontId="1" fillId="2" borderId="0" xfId="0" applyNumberFormat="1" applyFont="1" applyFill="1" applyBorder="1" applyAlignment="1">
      <alignment horizontal="right"/>
    </xf>
    <xf numFmtId="0" fontId="1" fillId="2" borderId="0" xfId="0" applyFont="1" applyFill="1" applyBorder="1"/>
    <xf numFmtId="0" fontId="0" fillId="2" borderId="0" xfId="0" applyFill="1" applyAlignment="1">
      <alignment horizontal="center"/>
    </xf>
    <xf numFmtId="0" fontId="12" fillId="2" borderId="0" xfId="0" applyFont="1" applyFill="1"/>
    <xf numFmtId="0" fontId="1" fillId="5" borderId="0" xfId="0" applyFont="1" applyFill="1"/>
    <xf numFmtId="0" fontId="0" fillId="5" borderId="0" xfId="0" applyFill="1"/>
    <xf numFmtId="0" fontId="2" fillId="0" borderId="5" xfId="0" applyFont="1" applyBorder="1"/>
    <xf numFmtId="1" fontId="0" fillId="3" borderId="6" xfId="0" applyNumberFormat="1" applyFill="1" applyBorder="1" applyProtection="1">
      <protection locked="0"/>
    </xf>
    <xf numFmtId="0" fontId="0" fillId="0" borderId="7" xfId="0" applyBorder="1"/>
    <xf numFmtId="0" fontId="2" fillId="0" borderId="8" xfId="0" applyFont="1" applyBorder="1"/>
    <xf numFmtId="1" fontId="0" fillId="3" borderId="0" xfId="0" applyNumberFormat="1" applyFill="1" applyBorder="1" applyProtection="1">
      <protection locked="0"/>
    </xf>
    <xf numFmtId="0" fontId="0" fillId="0" borderId="9" xfId="0" applyBorder="1"/>
    <xf numFmtId="0" fontId="13" fillId="7" borderId="8" xfId="0" applyFont="1" applyFill="1" applyBorder="1"/>
    <xf numFmtId="1" fontId="13" fillId="7" borderId="0" xfId="0" applyNumberFormat="1" applyFont="1" applyFill="1" applyBorder="1"/>
    <xf numFmtId="0" fontId="13" fillId="7" borderId="9" xfId="0" applyFont="1" applyFill="1" applyBorder="1"/>
    <xf numFmtId="0" fontId="2" fillId="0" borderId="8" xfId="0" applyFont="1" applyFill="1" applyBorder="1"/>
    <xf numFmtId="1" fontId="0" fillId="0" borderId="0" xfId="0" applyNumberFormat="1" applyFill="1" applyBorder="1"/>
    <xf numFmtId="0" fontId="0" fillId="0" borderId="9" xfId="0" applyFill="1" applyBorder="1"/>
    <xf numFmtId="1" fontId="0" fillId="0" borderId="0" xfId="0" applyNumberFormat="1" applyFill="1" applyBorder="1" applyProtection="1">
      <protection locked="0"/>
    </xf>
    <xf numFmtId="0" fontId="1" fillId="8" borderId="10" xfId="0" applyFont="1" applyFill="1" applyBorder="1"/>
    <xf numFmtId="1" fontId="1" fillId="8" borderId="11" xfId="0" applyNumberFormat="1" applyFont="1" applyFill="1" applyBorder="1" applyProtection="1">
      <protection locked="0"/>
    </xf>
    <xf numFmtId="0" fontId="1" fillId="8" borderId="12" xfId="0" applyFont="1" applyFill="1" applyBorder="1"/>
    <xf numFmtId="0" fontId="12" fillId="0" borderId="0" xfId="0" applyFont="1" applyFill="1"/>
    <xf numFmtId="49" fontId="2" fillId="2" borderId="0" xfId="0" applyNumberFormat="1" applyFont="1" applyFill="1" applyAlignment="1">
      <alignment horizontal="right"/>
    </xf>
    <xf numFmtId="0" fontId="1" fillId="2" borderId="0" xfId="0" applyFont="1" applyFill="1" applyAlignment="1" applyProtection="1">
      <alignment horizontal="center"/>
    </xf>
    <xf numFmtId="2" fontId="0" fillId="2" borderId="0" xfId="0" applyNumberFormat="1" applyFill="1" applyProtection="1"/>
    <xf numFmtId="0" fontId="0" fillId="2" borderId="0" xfId="0" applyFill="1" applyProtection="1"/>
    <xf numFmtId="0" fontId="0" fillId="0" borderId="0" xfId="0" applyBorder="1" applyAlignment="1" applyProtection="1">
      <alignment horizontal="right"/>
    </xf>
    <xf numFmtId="0" fontId="0" fillId="0" borderId="0" xfId="0" applyBorder="1" applyProtection="1"/>
    <xf numFmtId="0" fontId="12" fillId="0" borderId="0" xfId="0" applyFont="1" applyProtection="1"/>
    <xf numFmtId="0" fontId="13" fillId="7" borderId="0" xfId="0" applyFont="1" applyFill="1" applyProtection="1"/>
    <xf numFmtId="1" fontId="13" fillId="7" borderId="0" xfId="0" applyNumberFormat="1" applyFont="1" applyFill="1" applyProtection="1"/>
    <xf numFmtId="0" fontId="2" fillId="0" borderId="0" xfId="0" applyFont="1" applyFill="1" applyProtection="1"/>
    <xf numFmtId="0" fontId="0" fillId="0" borderId="0" xfId="0" applyFill="1" applyProtection="1"/>
    <xf numFmtId="0" fontId="1" fillId="8" borderId="0" xfId="0" applyFont="1" applyFill="1" applyProtection="1"/>
    <xf numFmtId="1" fontId="1" fillId="8" borderId="0" xfId="0" applyNumberFormat="1" applyFont="1" applyFill="1" applyProtection="1"/>
    <xf numFmtId="0" fontId="1" fillId="2" borderId="0" xfId="0" applyFont="1" applyFill="1" applyAlignment="1" applyProtection="1">
      <alignment horizontal="right"/>
    </xf>
    <xf numFmtId="0" fontId="1" fillId="2" borderId="0" xfId="0" applyFont="1" applyFill="1" applyProtection="1"/>
    <xf numFmtId="0" fontId="0" fillId="0" borderId="0" xfId="0" applyFill="1" applyBorder="1" applyProtection="1"/>
    <xf numFmtId="0" fontId="2" fillId="0" borderId="0" xfId="0" applyFont="1" applyBorder="1" applyAlignment="1" applyProtection="1">
      <alignment horizontal="right"/>
    </xf>
    <xf numFmtId="0" fontId="2" fillId="0" borderId="0" xfId="0" applyFont="1" applyBorder="1" applyProtection="1"/>
    <xf numFmtId="14" fontId="2" fillId="0" borderId="0" xfId="0" applyNumberFormat="1" applyFont="1" applyBorder="1" applyAlignment="1" applyProtection="1">
      <alignment horizontal="right"/>
    </xf>
    <xf numFmtId="14" fontId="2" fillId="0" borderId="0" xfId="0" applyNumberFormat="1" applyFont="1" applyBorder="1" applyProtection="1"/>
    <xf numFmtId="14" fontId="2" fillId="2" borderId="0" xfId="0" applyNumberFormat="1" applyFont="1" applyFill="1" applyBorder="1" applyProtection="1"/>
    <xf numFmtId="49" fontId="2" fillId="0" borderId="0" xfId="0" applyNumberFormat="1" applyFont="1" applyBorder="1" applyAlignment="1" applyProtection="1">
      <alignment horizontal="right"/>
    </xf>
    <xf numFmtId="2" fontId="2" fillId="0" borderId="0" xfId="0" applyNumberFormat="1" applyFont="1" applyBorder="1" applyAlignment="1" applyProtection="1">
      <alignment horizontal="right"/>
    </xf>
    <xf numFmtId="0" fontId="0" fillId="0" borderId="0" xfId="0" applyAlignment="1" applyProtection="1">
      <alignment horizontal="right"/>
    </xf>
    <xf numFmtId="2" fontId="0" fillId="0" borderId="0" xfId="0" applyNumberFormat="1" applyAlignment="1" applyProtection="1">
      <alignment horizontal="right"/>
    </xf>
    <xf numFmtId="2" fontId="0" fillId="0" borderId="0" xfId="0" applyNumberFormat="1" applyBorder="1" applyAlignment="1" applyProtection="1">
      <alignment horizontal="right"/>
    </xf>
    <xf numFmtId="49" fontId="2" fillId="0" borderId="0" xfId="0" applyNumberFormat="1" applyFont="1" applyAlignment="1" applyProtection="1">
      <alignment horizontal="right"/>
    </xf>
    <xf numFmtId="0" fontId="0" fillId="0" borderId="0" xfId="0" applyFill="1" applyAlignment="1" applyProtection="1">
      <alignment horizontal="right"/>
    </xf>
    <xf numFmtId="0" fontId="1" fillId="0" borderId="0" xfId="0" applyFont="1" applyFill="1" applyProtection="1"/>
    <xf numFmtId="14" fontId="2" fillId="0" borderId="0" xfId="0" applyNumberFormat="1" applyFont="1" applyFill="1" applyBorder="1" applyAlignment="1" applyProtection="1">
      <alignment horizontal="right"/>
    </xf>
    <xf numFmtId="49" fontId="1" fillId="2" borderId="0" xfId="0" applyNumberFormat="1" applyFont="1" applyFill="1" applyAlignment="1" applyProtection="1">
      <alignment horizontal="right"/>
    </xf>
    <xf numFmtId="2" fontId="0" fillId="2" borderId="0" xfId="0" applyNumberFormat="1" applyFill="1" applyAlignment="1" applyProtection="1">
      <alignment horizontal="right"/>
    </xf>
    <xf numFmtId="0" fontId="0" fillId="2" borderId="0" xfId="0" applyFill="1" applyAlignment="1" applyProtection="1">
      <alignment horizontal="right"/>
    </xf>
    <xf numFmtId="0" fontId="1" fillId="0" borderId="0" xfId="0" applyFont="1" applyFill="1" applyBorder="1" applyAlignment="1" applyProtection="1">
      <alignment horizontal="right"/>
    </xf>
    <xf numFmtId="0" fontId="13" fillId="0" borderId="0" xfId="0" applyFont="1" applyFill="1" applyProtection="1"/>
    <xf numFmtId="1" fontId="13" fillId="0" borderId="0" xfId="0" applyNumberFormat="1" applyFont="1" applyFill="1" applyProtection="1"/>
    <xf numFmtId="0" fontId="0" fillId="0" borderId="0" xfId="0" applyFill="1" applyBorder="1" applyAlignment="1" applyProtection="1">
      <alignment horizontal="right"/>
    </xf>
    <xf numFmtId="0" fontId="11" fillId="0" borderId="0" xfId="0" applyFont="1" applyFill="1" applyProtection="1"/>
    <xf numFmtId="0" fontId="2" fillId="0" borderId="0" xfId="0" applyFont="1" applyFill="1" applyBorder="1" applyAlignment="1" applyProtection="1">
      <alignment horizontal="right"/>
    </xf>
    <xf numFmtId="0" fontId="2" fillId="0" borderId="0" xfId="0" applyFont="1" applyFill="1" applyBorder="1" applyProtection="1"/>
    <xf numFmtId="0" fontId="2" fillId="2" borderId="0" xfId="0" applyFont="1" applyFill="1" applyProtection="1"/>
    <xf numFmtId="14" fontId="2" fillId="0" borderId="0" xfId="0" applyNumberFormat="1" applyFont="1" applyFill="1" applyBorder="1" applyAlignment="1">
      <alignment horizontal="center"/>
    </xf>
    <xf numFmtId="2" fontId="2" fillId="0" borderId="0" xfId="0" applyNumberFormat="1" applyFont="1" applyFill="1" applyBorder="1" applyAlignment="1">
      <alignment horizontal="center"/>
    </xf>
    <xf numFmtId="1" fontId="11" fillId="3" borderId="0" xfId="0" applyNumberFormat="1" applyFont="1" applyFill="1" applyProtection="1">
      <protection locked="0"/>
    </xf>
    <xf numFmtId="0" fontId="13" fillId="0" borderId="8" xfId="0" applyFont="1" applyFill="1" applyBorder="1"/>
    <xf numFmtId="1" fontId="13" fillId="0" borderId="0" xfId="0" applyNumberFormat="1" applyFont="1" applyFill="1" applyBorder="1"/>
    <xf numFmtId="0" fontId="13" fillId="0" borderId="9" xfId="0" applyFont="1" applyFill="1" applyBorder="1"/>
    <xf numFmtId="0" fontId="11" fillId="0" borderId="8" xfId="0" applyFont="1" applyFill="1" applyBorder="1"/>
    <xf numFmtId="0" fontId="11" fillId="0" borderId="9" xfId="0" applyFont="1" applyFill="1" applyBorder="1"/>
    <xf numFmtId="1" fontId="11" fillId="3" borderId="0" xfId="0" applyNumberFormat="1" applyFont="1" applyFill="1" applyBorder="1"/>
    <xf numFmtId="1" fontId="0" fillId="0" borderId="2" xfId="0" applyNumberFormat="1" applyBorder="1" applyAlignment="1">
      <alignment horizontal="center"/>
    </xf>
    <xf numFmtId="0" fontId="14" fillId="6" borderId="0" xfId="0" applyFont="1" applyFill="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2" fillId="0" borderId="0" xfId="0" applyFont="1" applyProtection="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su.edu/rgapp"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8" Type="http://schemas.openxmlformats.org/officeDocument/2006/relationships/hyperlink" Target="mailto:Nicotine_Cravens@marlboro.com" TargetMode="External"/><Relationship Id="rId13" Type="http://schemas.openxmlformats.org/officeDocument/2006/relationships/hyperlink" Target="mailto:Afraid_of_Hites@delta.com" TargetMode="External"/><Relationship Id="rId18" Type="http://schemas.openxmlformats.org/officeDocument/2006/relationships/hyperlink" Target="mailto:SweetNAvailable@personals.com" TargetMode="External"/><Relationship Id="rId3" Type="http://schemas.openxmlformats.org/officeDocument/2006/relationships/hyperlink" Target="mailto:emmaloveschachi@yahoo.com" TargetMode="External"/><Relationship Id="rId21" Type="http://schemas.openxmlformats.org/officeDocument/2006/relationships/printerSettings" Target="../printerSettings/printerSettings1.bin"/><Relationship Id="rId7" Type="http://schemas.openxmlformats.org/officeDocument/2006/relationships/hyperlink" Target="mailto:SoftNCuddly@att.com" TargetMode="External"/><Relationship Id="rId12" Type="http://schemas.openxmlformats.org/officeDocument/2006/relationships/hyperlink" Target="mailto:adnerb@backwards.org" TargetMode="External"/><Relationship Id="rId17" Type="http://schemas.openxmlformats.org/officeDocument/2006/relationships/hyperlink" Target="mailto:OhSusanna@cryforme.com" TargetMode="External"/><Relationship Id="rId2" Type="http://schemas.openxmlformats.org/officeDocument/2006/relationships/hyperlink" Target="mailto:ealexander@hotmail.com" TargetMode="External"/><Relationship Id="rId16" Type="http://schemas.openxmlformats.org/officeDocument/2006/relationships/hyperlink" Target="mailto:IrelandForever1916@eire.net" TargetMode="External"/><Relationship Id="rId20" Type="http://schemas.openxmlformats.org/officeDocument/2006/relationships/hyperlink" Target="mailto:IdaKnow@whazzup.com" TargetMode="External"/><Relationship Id="rId1" Type="http://schemas.openxmlformats.org/officeDocument/2006/relationships/hyperlink" Target="mailto:Lucy.Adams@asu.edu" TargetMode="External"/><Relationship Id="rId6" Type="http://schemas.openxmlformats.org/officeDocument/2006/relationships/hyperlink" Target="mailto:ClereBlueSkies@af.mil" TargetMode="External"/><Relationship Id="rId11" Type="http://schemas.openxmlformats.org/officeDocument/2006/relationships/hyperlink" Target="mailto:Egregious@wordsmith.net" TargetMode="External"/><Relationship Id="rId5" Type="http://schemas.openxmlformats.org/officeDocument/2006/relationships/hyperlink" Target="mailto:Katrina_and_the_Waves@80sfreak.net" TargetMode="External"/><Relationship Id="rId15" Type="http://schemas.openxmlformats.org/officeDocument/2006/relationships/hyperlink" Target="mailto:No_Relation_to_George@juno.com" TargetMode="External"/><Relationship Id="rId23" Type="http://schemas.openxmlformats.org/officeDocument/2006/relationships/comments" Target="../comments1.xml"/><Relationship Id="rId10" Type="http://schemas.openxmlformats.org/officeDocument/2006/relationships/hyperlink" Target="mailto:gramps1917@yahoo.com" TargetMode="External"/><Relationship Id="rId19" Type="http://schemas.openxmlformats.org/officeDocument/2006/relationships/hyperlink" Target="mailto:YouLookinAtMe@mafia.org" TargetMode="External"/><Relationship Id="rId4" Type="http://schemas.openxmlformats.org/officeDocument/2006/relationships/hyperlink" Target="mailto:UnwieldyName@excite.com" TargetMode="External"/><Relationship Id="rId9" Type="http://schemas.openxmlformats.org/officeDocument/2006/relationships/hyperlink" Target="mailto:AMD@amd.com" TargetMode="External"/><Relationship Id="rId14" Type="http://schemas.openxmlformats.org/officeDocument/2006/relationships/hyperlink" Target="mailto:PumpkinEater@libbys.com" TargetMode="External"/><Relationship Id="rId22"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9"/>
  <sheetViews>
    <sheetView tabSelected="1" workbookViewId="0">
      <selection activeCell="G89" sqref="G89"/>
    </sheetView>
  </sheetViews>
  <sheetFormatPr defaultRowHeight="13.2" x14ac:dyDescent="0.25"/>
  <cols>
    <col min="3" max="3" width="27.77734375" customWidth="1"/>
  </cols>
  <sheetData>
    <row r="1" spans="1:7" x14ac:dyDescent="0.25">
      <c r="A1" s="195" t="s">
        <v>210</v>
      </c>
      <c r="B1" s="195"/>
      <c r="C1" s="195"/>
      <c r="D1" s="195"/>
      <c r="E1" s="195"/>
      <c r="F1" s="195"/>
    </row>
    <row r="3" spans="1:7" s="126" customFormat="1" x14ac:dyDescent="0.25">
      <c r="A3" s="125" t="s">
        <v>183</v>
      </c>
    </row>
    <row r="4" spans="1:7" s="60" customFormat="1" x14ac:dyDescent="0.25">
      <c r="A4" s="91"/>
      <c r="B4" s="143" t="s">
        <v>245</v>
      </c>
    </row>
    <row r="5" spans="1:7" s="60" customFormat="1" x14ac:dyDescent="0.25">
      <c r="A5" s="91"/>
      <c r="B5" s="60" t="s">
        <v>241</v>
      </c>
    </row>
    <row r="6" spans="1:7" s="60" customFormat="1" x14ac:dyDescent="0.25">
      <c r="A6" s="91"/>
      <c r="B6" s="60" t="s">
        <v>242</v>
      </c>
    </row>
    <row r="7" spans="1:7" s="60" customFormat="1" x14ac:dyDescent="0.25">
      <c r="A7" s="91"/>
      <c r="B7" s="60" t="s">
        <v>243</v>
      </c>
    </row>
    <row r="8" spans="1:7" s="60" customFormat="1" x14ac:dyDescent="0.25">
      <c r="A8" s="91"/>
      <c r="B8" s="60" t="s">
        <v>260</v>
      </c>
    </row>
    <row r="9" spans="1:7" s="60" customFormat="1" x14ac:dyDescent="0.25">
      <c r="A9" s="91"/>
      <c r="B9" s="60" t="s">
        <v>244</v>
      </c>
    </row>
    <row r="10" spans="1:7" s="60" customFormat="1" x14ac:dyDescent="0.25">
      <c r="A10" s="91"/>
      <c r="B10" s="60" t="s">
        <v>246</v>
      </c>
    </row>
    <row r="11" spans="1:7" s="60" customFormat="1" x14ac:dyDescent="0.25">
      <c r="A11" s="91"/>
    </row>
    <row r="12" spans="1:7" x14ac:dyDescent="0.25">
      <c r="B12" s="93" t="s">
        <v>191</v>
      </c>
    </row>
    <row r="13" spans="1:7" x14ac:dyDescent="0.25">
      <c r="B13" t="s">
        <v>184</v>
      </c>
      <c r="E13" s="99" t="s">
        <v>185</v>
      </c>
      <c r="F13" s="99"/>
      <c r="G13" s="99"/>
    </row>
    <row r="14" spans="1:7" x14ac:dyDescent="0.25">
      <c r="B14" t="s">
        <v>186</v>
      </c>
    </row>
    <row r="15" spans="1:7" x14ac:dyDescent="0.25">
      <c r="B15" t="s">
        <v>187</v>
      </c>
    </row>
    <row r="16" spans="1:7" x14ac:dyDescent="0.25">
      <c r="B16" t="s">
        <v>188</v>
      </c>
    </row>
    <row r="17" spans="2:5" x14ac:dyDescent="0.25">
      <c r="B17" t="s">
        <v>189</v>
      </c>
    </row>
    <row r="18" spans="2:5" x14ac:dyDescent="0.25">
      <c r="B18" t="s">
        <v>190</v>
      </c>
    </row>
    <row r="20" spans="2:5" s="93" customFormat="1" x14ac:dyDescent="0.25">
      <c r="B20" s="93" t="s">
        <v>206</v>
      </c>
    </row>
    <row r="22" spans="2:5" s="93" customFormat="1" x14ac:dyDescent="0.25">
      <c r="B22" s="124" t="s">
        <v>192</v>
      </c>
      <c r="C22" s="124"/>
      <c r="D22" s="124"/>
      <c r="E22" s="124"/>
    </row>
    <row r="23" spans="2:5" x14ac:dyDescent="0.25">
      <c r="B23" t="s">
        <v>193</v>
      </c>
    </row>
    <row r="24" spans="2:5" x14ac:dyDescent="0.25">
      <c r="B24" t="s">
        <v>194</v>
      </c>
    </row>
    <row r="25" spans="2:5" x14ac:dyDescent="0.25">
      <c r="B25" t="s">
        <v>195</v>
      </c>
    </row>
    <row r="26" spans="2:5" x14ac:dyDescent="0.25">
      <c r="B26" t="s">
        <v>252</v>
      </c>
    </row>
    <row r="27" spans="2:5" x14ac:dyDescent="0.25">
      <c r="B27" t="s">
        <v>253</v>
      </c>
    </row>
    <row r="29" spans="2:5" s="93" customFormat="1" x14ac:dyDescent="0.25">
      <c r="B29" s="124" t="s">
        <v>196</v>
      </c>
      <c r="C29" s="124"/>
      <c r="D29" s="124"/>
      <c r="E29" s="124"/>
    </row>
    <row r="30" spans="2:5" x14ac:dyDescent="0.25">
      <c r="B30" t="s">
        <v>197</v>
      </c>
    </row>
    <row r="31" spans="2:5" x14ac:dyDescent="0.25">
      <c r="B31" t="s">
        <v>198</v>
      </c>
    </row>
    <row r="32" spans="2:5" x14ac:dyDescent="0.25">
      <c r="B32" t="s">
        <v>199</v>
      </c>
    </row>
    <row r="34" spans="2:5" s="93" customFormat="1" x14ac:dyDescent="0.25">
      <c r="B34" s="124" t="s">
        <v>201</v>
      </c>
      <c r="C34" s="124"/>
      <c r="D34" s="124"/>
      <c r="E34" s="124"/>
    </row>
    <row r="35" spans="2:5" x14ac:dyDescent="0.25">
      <c r="B35" t="s">
        <v>204</v>
      </c>
    </row>
    <row r="37" spans="2:5" s="93" customFormat="1" x14ac:dyDescent="0.25">
      <c r="B37" s="124" t="s">
        <v>205</v>
      </c>
      <c r="C37" s="124"/>
      <c r="D37" s="124"/>
      <c r="E37" s="124"/>
    </row>
    <row r="38" spans="2:5" x14ac:dyDescent="0.25">
      <c r="B38" t="s">
        <v>239</v>
      </c>
    </row>
    <row r="39" spans="2:5" x14ac:dyDescent="0.25">
      <c r="B39" t="s">
        <v>258</v>
      </c>
    </row>
    <row r="40" spans="2:5" x14ac:dyDescent="0.25">
      <c r="B40" t="s">
        <v>208</v>
      </c>
    </row>
    <row r="41" spans="2:5" ht="13.8" thickBot="1" x14ac:dyDescent="0.3"/>
    <row r="42" spans="2:5" x14ac:dyDescent="0.25">
      <c r="C42" s="127" t="s">
        <v>170</v>
      </c>
      <c r="D42" s="128">
        <v>15</v>
      </c>
      <c r="E42" s="129" t="s">
        <v>176</v>
      </c>
    </row>
    <row r="43" spans="2:5" x14ac:dyDescent="0.25">
      <c r="C43" s="130" t="s">
        <v>172</v>
      </c>
      <c r="D43" s="131">
        <v>15</v>
      </c>
      <c r="E43" s="132" t="s">
        <v>176</v>
      </c>
    </row>
    <row r="44" spans="2:5" x14ac:dyDescent="0.25">
      <c r="C44" s="130" t="s">
        <v>173</v>
      </c>
      <c r="D44" s="131">
        <v>15</v>
      </c>
      <c r="E44" s="132" t="s">
        <v>176</v>
      </c>
    </row>
    <row r="45" spans="2:5" x14ac:dyDescent="0.25">
      <c r="C45" s="130" t="s">
        <v>171</v>
      </c>
      <c r="D45" s="131">
        <v>25</v>
      </c>
      <c r="E45" s="132" t="s">
        <v>176</v>
      </c>
    </row>
    <row r="46" spans="2:5" x14ac:dyDescent="0.25">
      <c r="C46" s="133" t="s">
        <v>177</v>
      </c>
      <c r="D46" s="134">
        <f>SUM(D42:D45)</f>
        <v>70</v>
      </c>
      <c r="E46" s="135" t="s">
        <v>176</v>
      </c>
    </row>
    <row r="47" spans="2:5" x14ac:dyDescent="0.25">
      <c r="C47" s="188"/>
      <c r="D47" s="189"/>
      <c r="E47" s="190"/>
    </row>
    <row r="48" spans="2:5" s="3" customFormat="1" x14ac:dyDescent="0.25">
      <c r="C48" s="191" t="s">
        <v>257</v>
      </c>
      <c r="D48" s="193">
        <v>5</v>
      </c>
      <c r="E48" s="192" t="s">
        <v>176</v>
      </c>
    </row>
    <row r="49" spans="1:5" x14ac:dyDescent="0.25">
      <c r="C49" s="136"/>
      <c r="D49" s="137"/>
      <c r="E49" s="138"/>
    </row>
    <row r="50" spans="1:5" x14ac:dyDescent="0.25">
      <c r="C50" s="130" t="s">
        <v>175</v>
      </c>
      <c r="D50" s="131">
        <v>20</v>
      </c>
      <c r="E50" s="132" t="s">
        <v>176</v>
      </c>
    </row>
    <row r="51" spans="1:5" x14ac:dyDescent="0.25">
      <c r="C51" s="130" t="s">
        <v>174</v>
      </c>
      <c r="D51" s="131">
        <v>5</v>
      </c>
      <c r="E51" s="132" t="s">
        <v>176</v>
      </c>
    </row>
    <row r="52" spans="1:5" x14ac:dyDescent="0.25">
      <c r="C52" s="130"/>
      <c r="D52" s="139"/>
      <c r="E52" s="132"/>
    </row>
    <row r="53" spans="1:5" ht="13.8" thickBot="1" x14ac:dyDescent="0.3">
      <c r="C53" s="140" t="s">
        <v>207</v>
      </c>
      <c r="D53" s="141">
        <f>SUM(D46:D51)</f>
        <v>100</v>
      </c>
      <c r="E53" s="142" t="s">
        <v>176</v>
      </c>
    </row>
    <row r="55" spans="1:5" x14ac:dyDescent="0.25">
      <c r="B55" t="s">
        <v>209</v>
      </c>
    </row>
    <row r="57" spans="1:5" s="12" customFormat="1" x14ac:dyDescent="0.25">
      <c r="A57" s="12" t="s">
        <v>211</v>
      </c>
    </row>
    <row r="58" spans="1:5" x14ac:dyDescent="0.25">
      <c r="B58" t="s">
        <v>218</v>
      </c>
    </row>
    <row r="60" spans="1:5" x14ac:dyDescent="0.25">
      <c r="B60" s="124" t="s">
        <v>192</v>
      </c>
      <c r="C60" s="124"/>
      <c r="D60" s="124"/>
      <c r="E60" s="124"/>
    </row>
    <row r="61" spans="1:5" x14ac:dyDescent="0.25">
      <c r="B61" t="s">
        <v>212</v>
      </c>
    </row>
    <row r="62" spans="1:5" x14ac:dyDescent="0.25">
      <c r="B62" t="s">
        <v>213</v>
      </c>
    </row>
    <row r="64" spans="1:5" x14ac:dyDescent="0.25">
      <c r="B64" s="124" t="s">
        <v>196</v>
      </c>
      <c r="C64" s="124"/>
      <c r="D64" s="124"/>
      <c r="E64" s="124"/>
    </row>
    <row r="65" spans="2:5" x14ac:dyDescent="0.25">
      <c r="B65" t="s">
        <v>214</v>
      </c>
    </row>
    <row r="66" spans="2:5" x14ac:dyDescent="0.25">
      <c r="B66" t="s">
        <v>215</v>
      </c>
    </row>
    <row r="67" spans="2:5" x14ac:dyDescent="0.25">
      <c r="B67" t="s">
        <v>240</v>
      </c>
    </row>
    <row r="69" spans="2:5" x14ac:dyDescent="0.25">
      <c r="B69" s="124" t="s">
        <v>200</v>
      </c>
      <c r="C69" s="124"/>
      <c r="D69" s="124"/>
      <c r="E69" s="124"/>
    </row>
    <row r="70" spans="2:5" x14ac:dyDescent="0.25">
      <c r="B70" t="s">
        <v>216</v>
      </c>
    </row>
    <row r="71" spans="2:5" x14ac:dyDescent="0.25">
      <c r="B71" t="s">
        <v>248</v>
      </c>
    </row>
    <row r="72" spans="2:5" x14ac:dyDescent="0.25">
      <c r="B72" t="s">
        <v>259</v>
      </c>
    </row>
    <row r="73" spans="2:5" x14ac:dyDescent="0.25">
      <c r="B73" t="s">
        <v>217</v>
      </c>
    </row>
    <row r="74" spans="2:5" x14ac:dyDescent="0.25">
      <c r="B74" t="s">
        <v>247</v>
      </c>
    </row>
    <row r="77" spans="2:5" x14ac:dyDescent="0.25">
      <c r="B77" s="124" t="s">
        <v>201</v>
      </c>
      <c r="C77" s="124"/>
      <c r="D77" s="124"/>
      <c r="E77" s="124"/>
    </row>
    <row r="78" spans="2:5" x14ac:dyDescent="0.25">
      <c r="B78" t="s">
        <v>202</v>
      </c>
    </row>
    <row r="79" spans="2:5" x14ac:dyDescent="0.25">
      <c r="B79" t="s">
        <v>203</v>
      </c>
    </row>
    <row r="80" spans="2:5" x14ac:dyDescent="0.25">
      <c r="B80" t="s">
        <v>219</v>
      </c>
    </row>
    <row r="81" spans="2:5" x14ac:dyDescent="0.25">
      <c r="B81" t="s">
        <v>220</v>
      </c>
    </row>
    <row r="83" spans="2:5" x14ac:dyDescent="0.25">
      <c r="B83" s="124" t="s">
        <v>221</v>
      </c>
      <c r="C83" s="124"/>
      <c r="D83" s="124"/>
      <c r="E83" s="124"/>
    </row>
    <row r="84" spans="2:5" x14ac:dyDescent="0.25">
      <c r="B84" t="s">
        <v>222</v>
      </c>
    </row>
    <row r="85" spans="2:5" x14ac:dyDescent="0.25">
      <c r="B85" t="s">
        <v>249</v>
      </c>
    </row>
    <row r="87" spans="2:5" x14ac:dyDescent="0.25">
      <c r="B87" s="124" t="s">
        <v>223</v>
      </c>
      <c r="C87" s="124"/>
      <c r="D87" s="124"/>
      <c r="E87" s="124"/>
    </row>
    <row r="88" spans="2:5" x14ac:dyDescent="0.25">
      <c r="B88" t="s">
        <v>224</v>
      </c>
    </row>
    <row r="89" spans="2:5" x14ac:dyDescent="0.25">
      <c r="B89" t="s">
        <v>261</v>
      </c>
    </row>
    <row r="90" spans="2:5" x14ac:dyDescent="0.25">
      <c r="B90" t="s">
        <v>225</v>
      </c>
    </row>
    <row r="91" spans="2:5" x14ac:dyDescent="0.25">
      <c r="C91" t="s">
        <v>234</v>
      </c>
    </row>
    <row r="92" spans="2:5" x14ac:dyDescent="0.25">
      <c r="C92" t="s">
        <v>226</v>
      </c>
    </row>
    <row r="93" spans="2:5" x14ac:dyDescent="0.25">
      <c r="C93" t="s">
        <v>233</v>
      </c>
    </row>
    <row r="94" spans="2:5" x14ac:dyDescent="0.25">
      <c r="C94" t="s">
        <v>232</v>
      </c>
    </row>
    <row r="95" spans="2:5" x14ac:dyDescent="0.25">
      <c r="C95" t="s">
        <v>235</v>
      </c>
    </row>
    <row r="96" spans="2:5" x14ac:dyDescent="0.25">
      <c r="C96" t="s">
        <v>227</v>
      </c>
    </row>
    <row r="97" spans="1:5" x14ac:dyDescent="0.25">
      <c r="C97" t="s">
        <v>228</v>
      </c>
    </row>
    <row r="98" spans="1:5" x14ac:dyDescent="0.25">
      <c r="C98" t="s">
        <v>229</v>
      </c>
    </row>
    <row r="99" spans="1:5" x14ac:dyDescent="0.25">
      <c r="C99" t="s">
        <v>230</v>
      </c>
    </row>
    <row r="100" spans="1:5" x14ac:dyDescent="0.25">
      <c r="C100" t="s">
        <v>231</v>
      </c>
    </row>
    <row r="102" spans="1:5" x14ac:dyDescent="0.25">
      <c r="B102" s="124" t="s">
        <v>236</v>
      </c>
      <c r="C102" s="124"/>
      <c r="D102" s="124"/>
      <c r="E102" s="124"/>
    </row>
    <row r="103" spans="1:5" x14ac:dyDescent="0.25">
      <c r="B103" t="s">
        <v>237</v>
      </c>
    </row>
    <row r="104" spans="1:5" x14ac:dyDescent="0.25">
      <c r="B104" t="s">
        <v>238</v>
      </c>
    </row>
    <row r="106" spans="1:5" s="125" customFormat="1" x14ac:dyDescent="0.25">
      <c r="A106" s="125" t="s">
        <v>250</v>
      </c>
    </row>
    <row r="108" spans="1:5" x14ac:dyDescent="0.25">
      <c r="A108" t="s">
        <v>251</v>
      </c>
    </row>
    <row r="109" spans="1:5" x14ac:dyDescent="0.25">
      <c r="A109" t="s">
        <v>254</v>
      </c>
    </row>
  </sheetData>
  <mergeCells count="1">
    <mergeCell ref="A1:F1"/>
  </mergeCells>
  <phoneticPr fontId="0" type="noConversion"/>
  <hyperlinks>
    <hyperlink ref="E13:F13" r:id="rId1" display="http://www.asu.edu/rgapp"/>
  </hyperlinks>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529"/>
  <sheetViews>
    <sheetView workbookViewId="0">
      <selection activeCell="C14" sqref="C14"/>
    </sheetView>
  </sheetViews>
  <sheetFormatPr defaultRowHeight="13.2" x14ac:dyDescent="0.25"/>
  <cols>
    <col min="1" max="1" width="28.6640625" style="95" customWidth="1"/>
    <col min="2" max="2" width="9.109375" style="98" customWidth="1"/>
    <col min="3" max="3" width="8" style="97" customWidth="1"/>
    <col min="4" max="4" width="17.6640625" style="97" customWidth="1"/>
    <col min="5" max="6" width="8.88671875" style="97"/>
    <col min="7" max="7" width="5.109375" style="97" customWidth="1"/>
    <col min="8" max="8" width="1.5546875" style="154" customWidth="1"/>
    <col min="9" max="9" width="30" style="148" customWidth="1"/>
    <col min="10" max="16384" width="8.88671875" style="149"/>
  </cols>
  <sheetData>
    <row r="1" spans="1:9" x14ac:dyDescent="0.25">
      <c r="A1" s="145" t="s">
        <v>169</v>
      </c>
      <c r="B1" s="146"/>
      <c r="C1" s="147"/>
      <c r="D1" s="147"/>
      <c r="E1" s="147"/>
      <c r="F1" s="147"/>
      <c r="G1" s="147"/>
      <c r="H1" s="147"/>
    </row>
    <row r="2" spans="1:9" x14ac:dyDescent="0.25">
      <c r="A2" s="95" t="s">
        <v>170</v>
      </c>
      <c r="B2" s="92">
        <v>15</v>
      </c>
      <c r="C2" s="97" t="s">
        <v>176</v>
      </c>
      <c r="H2" s="147"/>
    </row>
    <row r="3" spans="1:9" x14ac:dyDescent="0.25">
      <c r="A3" s="95" t="s">
        <v>172</v>
      </c>
      <c r="B3" s="92">
        <v>15</v>
      </c>
      <c r="C3" s="97" t="s">
        <v>176</v>
      </c>
      <c r="D3" s="198" t="s">
        <v>179</v>
      </c>
      <c r="E3" s="198"/>
      <c r="F3" s="198"/>
      <c r="G3" s="198"/>
      <c r="H3" s="147"/>
    </row>
    <row r="4" spans="1:9" x14ac:dyDescent="0.25">
      <c r="A4" s="95" t="s">
        <v>173</v>
      </c>
      <c r="B4" s="92">
        <v>15</v>
      </c>
      <c r="C4" s="97" t="s">
        <v>176</v>
      </c>
      <c r="D4" s="150" t="s">
        <v>180</v>
      </c>
      <c r="H4" s="147"/>
    </row>
    <row r="5" spans="1:9" x14ac:dyDescent="0.25">
      <c r="A5" s="95" t="s">
        <v>171</v>
      </c>
      <c r="B5" s="92">
        <v>25</v>
      </c>
      <c r="C5" s="97" t="s">
        <v>176</v>
      </c>
      <c r="H5" s="147"/>
    </row>
    <row r="6" spans="1:9" x14ac:dyDescent="0.25">
      <c r="A6" s="151" t="s">
        <v>177</v>
      </c>
      <c r="B6" s="152">
        <f>SUM(B2:B5)</f>
        <v>70</v>
      </c>
      <c r="C6" s="151" t="s">
        <v>176</v>
      </c>
      <c r="H6" s="147"/>
    </row>
    <row r="7" spans="1:9" s="159" customFormat="1" x14ac:dyDescent="0.25">
      <c r="A7" s="178"/>
      <c r="B7" s="179"/>
      <c r="C7" s="178"/>
      <c r="D7" s="154"/>
      <c r="E7" s="154"/>
      <c r="F7" s="154"/>
      <c r="G7" s="154"/>
      <c r="H7" s="147"/>
      <c r="I7" s="180"/>
    </row>
    <row r="8" spans="1:9" s="183" customFormat="1" x14ac:dyDescent="0.25">
      <c r="A8" s="181" t="s">
        <v>256</v>
      </c>
      <c r="B8" s="187">
        <v>5</v>
      </c>
      <c r="C8" s="181" t="s">
        <v>176</v>
      </c>
      <c r="D8" s="153"/>
      <c r="E8" s="153"/>
      <c r="F8" s="153"/>
      <c r="G8" s="153"/>
      <c r="H8" s="184"/>
      <c r="I8" s="182"/>
    </row>
    <row r="9" spans="1:9" x14ac:dyDescent="0.25">
      <c r="A9" s="153"/>
      <c r="B9" s="96"/>
      <c r="C9" s="154"/>
      <c r="D9" s="149"/>
      <c r="H9" s="147"/>
    </row>
    <row r="10" spans="1:9" x14ac:dyDescent="0.25">
      <c r="A10" s="95" t="s">
        <v>175</v>
      </c>
      <c r="B10" s="92">
        <v>20</v>
      </c>
      <c r="C10" s="97" t="s">
        <v>176</v>
      </c>
      <c r="D10" s="149"/>
      <c r="H10" s="147"/>
    </row>
    <row r="11" spans="1:9" x14ac:dyDescent="0.25">
      <c r="A11" s="95" t="s">
        <v>174</v>
      </c>
      <c r="B11" s="92">
        <v>5</v>
      </c>
      <c r="C11" s="97" t="s">
        <v>176</v>
      </c>
      <c r="H11" s="147"/>
    </row>
    <row r="12" spans="1:9" x14ac:dyDescent="0.25">
      <c r="B12" s="96"/>
      <c r="H12" s="147"/>
    </row>
    <row r="13" spans="1:9" ht="12.6" customHeight="1" x14ac:dyDescent="0.25">
      <c r="A13" s="155" t="s">
        <v>207</v>
      </c>
      <c r="B13" s="156">
        <f>SUM(B6:B11)</f>
        <v>100</v>
      </c>
      <c r="C13" s="155" t="s">
        <v>176</v>
      </c>
      <c r="H13" s="147"/>
    </row>
    <row r="14" spans="1:9" x14ac:dyDescent="0.25">
      <c r="B14" s="96"/>
      <c r="H14" s="147"/>
    </row>
    <row r="15" spans="1:9" x14ac:dyDescent="0.25">
      <c r="A15" s="97" t="s">
        <v>181</v>
      </c>
      <c r="B15" s="92">
        <v>4</v>
      </c>
      <c r="H15" s="147"/>
    </row>
    <row r="16" spans="1:9" x14ac:dyDescent="0.25">
      <c r="H16" s="147"/>
    </row>
    <row r="17" spans="1:51" s="159" customFormat="1" x14ac:dyDescent="0.25">
      <c r="A17" s="157" t="s">
        <v>20</v>
      </c>
      <c r="B17" s="146"/>
      <c r="C17" s="147"/>
      <c r="D17" s="147"/>
      <c r="E17" s="147"/>
      <c r="F17" s="147"/>
      <c r="G17" s="158"/>
      <c r="H17" s="147"/>
    </row>
    <row r="18" spans="1:51" s="161" customFormat="1" x14ac:dyDescent="0.25">
      <c r="A18" s="160" t="s">
        <v>136</v>
      </c>
      <c r="B18" s="97">
        <v>100</v>
      </c>
      <c r="C18" s="161">
        <v>4.33</v>
      </c>
      <c r="F18" s="162"/>
      <c r="G18" s="163"/>
      <c r="H18" s="164"/>
      <c r="I18" s="148"/>
      <c r="J18" s="149"/>
      <c r="L18" s="149"/>
      <c r="M18" s="163"/>
      <c r="N18" s="163"/>
      <c r="O18" s="163"/>
      <c r="P18" s="163"/>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3"/>
      <c r="AO18" s="163"/>
      <c r="AP18" s="163"/>
      <c r="AQ18" s="163"/>
      <c r="AR18" s="163"/>
      <c r="AS18" s="163"/>
      <c r="AT18" s="163"/>
      <c r="AU18" s="163"/>
      <c r="AV18" s="163"/>
      <c r="AX18" s="163"/>
      <c r="AY18" s="163"/>
    </row>
    <row r="19" spans="1:51" x14ac:dyDescent="0.25">
      <c r="A19" s="165" t="s">
        <v>0</v>
      </c>
      <c r="B19" s="97">
        <v>95</v>
      </c>
      <c r="C19" s="166">
        <v>4</v>
      </c>
      <c r="F19" s="167"/>
      <c r="H19" s="147"/>
      <c r="K19" s="166"/>
    </row>
    <row r="20" spans="1:51" x14ac:dyDescent="0.25">
      <c r="A20" s="165" t="s">
        <v>1</v>
      </c>
      <c r="B20" s="97">
        <v>92</v>
      </c>
      <c r="C20" s="168">
        <v>3.67</v>
      </c>
      <c r="F20" s="167"/>
      <c r="H20" s="147"/>
      <c r="K20" s="169"/>
    </row>
    <row r="21" spans="1:51" x14ac:dyDescent="0.25">
      <c r="A21" s="170" t="s">
        <v>2</v>
      </c>
      <c r="B21" s="97">
        <v>88</v>
      </c>
      <c r="C21" s="168">
        <v>3.33</v>
      </c>
      <c r="E21" s="154"/>
      <c r="F21" s="171"/>
      <c r="H21" s="147"/>
      <c r="K21" s="169"/>
    </row>
    <row r="22" spans="1:51" x14ac:dyDescent="0.25">
      <c r="A22" s="170" t="s">
        <v>10</v>
      </c>
      <c r="B22" s="97">
        <v>85</v>
      </c>
      <c r="C22" s="168">
        <v>3</v>
      </c>
      <c r="E22" s="172"/>
      <c r="F22" s="154"/>
      <c r="H22" s="147"/>
      <c r="K22" s="169"/>
    </row>
    <row r="23" spans="1:51" x14ac:dyDescent="0.25">
      <c r="A23" s="170" t="s">
        <v>3</v>
      </c>
      <c r="B23" s="97">
        <v>82</v>
      </c>
      <c r="C23" s="168">
        <v>2.67</v>
      </c>
      <c r="D23" s="167"/>
      <c r="E23" s="173"/>
      <c r="F23" s="173"/>
      <c r="H23" s="147"/>
      <c r="K23" s="169"/>
    </row>
    <row r="24" spans="1:51" x14ac:dyDescent="0.25">
      <c r="A24" s="170" t="s">
        <v>4</v>
      </c>
      <c r="B24" s="97">
        <v>78</v>
      </c>
      <c r="C24" s="168">
        <v>2.33</v>
      </c>
      <c r="D24" s="167"/>
      <c r="E24" s="171"/>
      <c r="F24" s="171"/>
      <c r="H24" s="147"/>
      <c r="K24" s="169"/>
    </row>
    <row r="25" spans="1:51" x14ac:dyDescent="0.25">
      <c r="A25" s="170" t="s">
        <v>11</v>
      </c>
      <c r="B25" s="97">
        <v>75</v>
      </c>
      <c r="C25" s="168">
        <v>2</v>
      </c>
      <c r="D25" s="167"/>
      <c r="E25" s="171"/>
      <c r="F25" s="171"/>
      <c r="H25" s="147"/>
      <c r="K25" s="169"/>
    </row>
    <row r="26" spans="1:51" x14ac:dyDescent="0.25">
      <c r="A26" s="170" t="s">
        <v>5</v>
      </c>
      <c r="B26" s="97">
        <v>72</v>
      </c>
      <c r="C26" s="168">
        <v>1.67</v>
      </c>
      <c r="D26" s="167"/>
      <c r="E26" s="171"/>
      <c r="F26" s="171"/>
      <c r="H26" s="147"/>
      <c r="K26" s="169"/>
    </row>
    <row r="27" spans="1:51" x14ac:dyDescent="0.25">
      <c r="A27" s="170" t="s">
        <v>6</v>
      </c>
      <c r="B27" s="97">
        <v>68</v>
      </c>
      <c r="C27" s="168">
        <v>1.33</v>
      </c>
      <c r="D27" s="167"/>
      <c r="E27" s="171"/>
      <c r="F27" s="171"/>
      <c r="H27" s="147"/>
      <c r="K27" s="169"/>
    </row>
    <row r="28" spans="1:51" x14ac:dyDescent="0.25">
      <c r="A28" s="170" t="s">
        <v>12</v>
      </c>
      <c r="B28" s="97">
        <v>65</v>
      </c>
      <c r="C28" s="168">
        <v>1</v>
      </c>
      <c r="D28" s="167"/>
      <c r="E28" s="167"/>
      <c r="F28" s="167"/>
      <c r="H28" s="147"/>
      <c r="K28" s="169"/>
    </row>
    <row r="29" spans="1:51" x14ac:dyDescent="0.25">
      <c r="A29" s="170" t="s">
        <v>7</v>
      </c>
      <c r="B29" s="97">
        <v>62</v>
      </c>
      <c r="C29" s="168">
        <v>0.67</v>
      </c>
      <c r="D29" s="167"/>
      <c r="E29" s="167"/>
      <c r="F29" s="167"/>
      <c r="H29" s="147"/>
      <c r="K29" s="169"/>
    </row>
    <row r="30" spans="1:51" x14ac:dyDescent="0.25">
      <c r="A30" s="170" t="s">
        <v>8</v>
      </c>
      <c r="B30" s="97">
        <v>58</v>
      </c>
      <c r="C30" s="168">
        <v>0.3</v>
      </c>
      <c r="D30" s="167"/>
      <c r="E30" s="167"/>
      <c r="F30" s="167"/>
      <c r="H30" s="147"/>
      <c r="K30" s="169"/>
    </row>
    <row r="31" spans="1:51" x14ac:dyDescent="0.25">
      <c r="A31" s="170" t="s">
        <v>9</v>
      </c>
      <c r="B31" s="97">
        <v>0</v>
      </c>
      <c r="C31" s="168">
        <v>0</v>
      </c>
      <c r="D31" s="167"/>
      <c r="E31" s="167"/>
      <c r="F31" s="167"/>
      <c r="H31" s="147"/>
      <c r="K31" s="169"/>
    </row>
    <row r="32" spans="1:51" x14ac:dyDescent="0.25">
      <c r="A32" s="170"/>
      <c r="B32" s="168"/>
      <c r="C32" s="167"/>
      <c r="D32" s="167"/>
      <c r="E32" s="167"/>
      <c r="F32" s="167"/>
      <c r="H32" s="147"/>
    </row>
    <row r="33" spans="1:9" s="159" customFormat="1" x14ac:dyDescent="0.25">
      <c r="A33" s="174" t="s">
        <v>139</v>
      </c>
      <c r="B33" s="175"/>
      <c r="C33" s="176"/>
      <c r="D33" s="147"/>
      <c r="E33" s="147"/>
      <c r="F33" s="147"/>
      <c r="G33" s="147"/>
      <c r="H33" s="147"/>
      <c r="I33" s="177"/>
    </row>
    <row r="34" spans="1:9" x14ac:dyDescent="0.25">
      <c r="A34" s="167">
        <v>0</v>
      </c>
      <c r="B34" s="98">
        <v>0</v>
      </c>
      <c r="C34" s="167" t="s">
        <v>8</v>
      </c>
      <c r="E34" s="167">
        <v>0</v>
      </c>
      <c r="F34" s="98">
        <v>0</v>
      </c>
      <c r="G34" s="167" t="s">
        <v>8</v>
      </c>
      <c r="H34" s="147"/>
      <c r="I34" s="149"/>
    </row>
    <row r="35" spans="1:9" x14ac:dyDescent="0.25">
      <c r="A35" s="167">
        <v>1</v>
      </c>
      <c r="B35" s="168">
        <v>0</v>
      </c>
      <c r="C35" s="167" t="s">
        <v>8</v>
      </c>
      <c r="E35" s="167">
        <v>1</v>
      </c>
      <c r="F35" s="168">
        <v>0</v>
      </c>
      <c r="G35" s="167" t="s">
        <v>8</v>
      </c>
      <c r="H35" s="147"/>
      <c r="I35" s="149"/>
    </row>
    <row r="36" spans="1:9" x14ac:dyDescent="0.25">
      <c r="A36" s="167">
        <v>2</v>
      </c>
      <c r="B36" s="98">
        <v>0</v>
      </c>
      <c r="C36" s="167" t="s">
        <v>8</v>
      </c>
      <c r="E36" s="167">
        <v>2</v>
      </c>
      <c r="F36" s="98">
        <v>0</v>
      </c>
      <c r="G36" s="167" t="s">
        <v>8</v>
      </c>
      <c r="H36" s="147"/>
      <c r="I36" s="149"/>
    </row>
    <row r="37" spans="1:9" x14ac:dyDescent="0.25">
      <c r="A37" s="167">
        <v>3</v>
      </c>
      <c r="B37" s="98">
        <v>0</v>
      </c>
      <c r="C37" s="167" t="s">
        <v>8</v>
      </c>
      <c r="E37" s="167">
        <v>3</v>
      </c>
      <c r="F37" s="98">
        <v>0</v>
      </c>
      <c r="G37" s="167" t="s">
        <v>8</v>
      </c>
      <c r="H37" s="147"/>
      <c r="I37" s="149"/>
    </row>
    <row r="38" spans="1:9" x14ac:dyDescent="0.25">
      <c r="A38" s="167">
        <v>4</v>
      </c>
      <c r="B38" s="98">
        <v>0</v>
      </c>
      <c r="C38" s="167" t="s">
        <v>8</v>
      </c>
      <c r="E38" s="167">
        <v>4</v>
      </c>
      <c r="F38" s="98">
        <v>0</v>
      </c>
      <c r="G38" s="167" t="s">
        <v>8</v>
      </c>
      <c r="H38" s="147"/>
      <c r="I38" s="149"/>
    </row>
    <row r="39" spans="1:9" x14ac:dyDescent="0.25">
      <c r="A39" s="167">
        <v>5</v>
      </c>
      <c r="B39" s="98">
        <v>0</v>
      </c>
      <c r="C39" s="167" t="s">
        <v>8</v>
      </c>
      <c r="E39" s="167">
        <v>5</v>
      </c>
      <c r="F39" s="98">
        <v>0</v>
      </c>
      <c r="G39" s="167" t="s">
        <v>8</v>
      </c>
      <c r="H39" s="147"/>
      <c r="I39" s="149"/>
    </row>
    <row r="40" spans="1:9" x14ac:dyDescent="0.25">
      <c r="A40" s="167">
        <v>6</v>
      </c>
      <c r="B40" s="98">
        <v>0</v>
      </c>
      <c r="C40" s="167" t="s">
        <v>8</v>
      </c>
      <c r="E40" s="167">
        <v>6</v>
      </c>
      <c r="F40" s="98">
        <v>0</v>
      </c>
      <c r="G40" s="167" t="s">
        <v>8</v>
      </c>
      <c r="H40" s="147"/>
      <c r="I40" s="149"/>
    </row>
    <row r="41" spans="1:9" x14ac:dyDescent="0.25">
      <c r="A41" s="167">
        <v>7</v>
      </c>
      <c r="B41" s="98">
        <v>0</v>
      </c>
      <c r="C41" s="167" t="s">
        <v>8</v>
      </c>
      <c r="E41" s="167">
        <v>7</v>
      </c>
      <c r="F41" s="98">
        <v>0</v>
      </c>
      <c r="G41" s="167" t="s">
        <v>8</v>
      </c>
      <c r="H41" s="147"/>
      <c r="I41" s="149"/>
    </row>
    <row r="42" spans="1:9" x14ac:dyDescent="0.25">
      <c r="A42" s="167">
        <v>8</v>
      </c>
      <c r="B42" s="98">
        <v>0</v>
      </c>
      <c r="C42" s="167" t="s">
        <v>8</v>
      </c>
      <c r="E42" s="167">
        <v>8</v>
      </c>
      <c r="F42" s="98">
        <v>0</v>
      </c>
      <c r="G42" s="167" t="s">
        <v>8</v>
      </c>
      <c r="H42" s="147"/>
      <c r="I42" s="149"/>
    </row>
    <row r="43" spans="1:9" x14ac:dyDescent="0.25">
      <c r="A43" s="167">
        <v>9</v>
      </c>
      <c r="B43" s="98">
        <v>0</v>
      </c>
      <c r="C43" s="167" t="s">
        <v>8</v>
      </c>
      <c r="E43" s="167">
        <v>9</v>
      </c>
      <c r="F43" s="98">
        <v>0</v>
      </c>
      <c r="G43" s="167" t="s">
        <v>8</v>
      </c>
      <c r="H43" s="147"/>
      <c r="I43" s="149"/>
    </row>
    <row r="44" spans="1:9" x14ac:dyDescent="0.25">
      <c r="A44" s="167">
        <v>10</v>
      </c>
      <c r="B44" s="98">
        <v>0</v>
      </c>
      <c r="C44" s="167" t="s">
        <v>8</v>
      </c>
      <c r="E44" s="167">
        <v>10</v>
      </c>
      <c r="F44" s="98">
        <v>0</v>
      </c>
      <c r="G44" s="167" t="s">
        <v>8</v>
      </c>
      <c r="H44" s="147"/>
      <c r="I44" s="149"/>
    </row>
    <row r="45" spans="1:9" x14ac:dyDescent="0.25">
      <c r="A45" s="167">
        <v>11</v>
      </c>
      <c r="B45" s="98">
        <v>0</v>
      </c>
      <c r="C45" s="167" t="s">
        <v>8</v>
      </c>
      <c r="E45" s="167">
        <v>11</v>
      </c>
      <c r="F45" s="98">
        <v>0</v>
      </c>
      <c r="G45" s="167" t="s">
        <v>8</v>
      </c>
      <c r="H45" s="147"/>
      <c r="I45" s="149"/>
    </row>
    <row r="46" spans="1:9" x14ac:dyDescent="0.25">
      <c r="A46" s="167">
        <v>12</v>
      </c>
      <c r="B46" s="98">
        <v>0</v>
      </c>
      <c r="C46" s="167" t="s">
        <v>8</v>
      </c>
      <c r="E46" s="167">
        <v>12</v>
      </c>
      <c r="F46" s="98">
        <v>0</v>
      </c>
      <c r="G46" s="167" t="s">
        <v>8</v>
      </c>
      <c r="H46" s="147"/>
      <c r="I46" s="149"/>
    </row>
    <row r="47" spans="1:9" x14ac:dyDescent="0.25">
      <c r="A47" s="167">
        <v>13</v>
      </c>
      <c r="B47" s="98">
        <v>0</v>
      </c>
      <c r="C47" s="167" t="s">
        <v>8</v>
      </c>
      <c r="E47" s="167">
        <v>13</v>
      </c>
      <c r="F47" s="98">
        <v>0</v>
      </c>
      <c r="G47" s="167" t="s">
        <v>8</v>
      </c>
      <c r="H47" s="147"/>
      <c r="I47" s="149"/>
    </row>
    <row r="48" spans="1:9" x14ac:dyDescent="0.25">
      <c r="A48" s="167">
        <v>14</v>
      </c>
      <c r="B48" s="98">
        <v>0</v>
      </c>
      <c r="C48" s="167" t="s">
        <v>8</v>
      </c>
      <c r="E48" s="167">
        <v>14</v>
      </c>
      <c r="F48" s="98">
        <v>0</v>
      </c>
      <c r="G48" s="167" t="s">
        <v>8</v>
      </c>
      <c r="H48" s="147"/>
      <c r="I48" s="149"/>
    </row>
    <row r="49" spans="1:9" x14ac:dyDescent="0.25">
      <c r="A49" s="167">
        <v>15</v>
      </c>
      <c r="B49" s="98">
        <v>0</v>
      </c>
      <c r="C49" s="167" t="s">
        <v>8</v>
      </c>
      <c r="E49" s="167">
        <v>15</v>
      </c>
      <c r="F49" s="98">
        <v>0</v>
      </c>
      <c r="G49" s="167" t="s">
        <v>8</v>
      </c>
      <c r="H49" s="147"/>
      <c r="I49" s="149"/>
    </row>
    <row r="50" spans="1:9" x14ac:dyDescent="0.25">
      <c r="A50" s="167">
        <v>16</v>
      </c>
      <c r="B50" s="98">
        <v>0</v>
      </c>
      <c r="C50" s="167" t="s">
        <v>8</v>
      </c>
      <c r="E50" s="167">
        <v>16</v>
      </c>
      <c r="F50" s="98">
        <v>0</v>
      </c>
      <c r="G50" s="167" t="s">
        <v>8</v>
      </c>
      <c r="H50" s="147"/>
      <c r="I50" s="149"/>
    </row>
    <row r="51" spans="1:9" x14ac:dyDescent="0.25">
      <c r="A51" s="167">
        <v>17</v>
      </c>
      <c r="B51" s="98">
        <v>0</v>
      </c>
      <c r="C51" s="167" t="s">
        <v>8</v>
      </c>
      <c r="E51" s="167">
        <v>17</v>
      </c>
      <c r="F51" s="98">
        <v>0</v>
      </c>
      <c r="G51" s="167" t="s">
        <v>8</v>
      </c>
      <c r="H51" s="147"/>
      <c r="I51" s="149"/>
    </row>
    <row r="52" spans="1:9" x14ac:dyDescent="0.25">
      <c r="A52" s="167">
        <v>18</v>
      </c>
      <c r="B52" s="98">
        <v>0</v>
      </c>
      <c r="C52" s="167" t="s">
        <v>8</v>
      </c>
      <c r="E52" s="167">
        <v>18</v>
      </c>
      <c r="F52" s="98">
        <v>0</v>
      </c>
      <c r="G52" s="167" t="s">
        <v>8</v>
      </c>
      <c r="H52" s="147"/>
      <c r="I52" s="149"/>
    </row>
    <row r="53" spans="1:9" x14ac:dyDescent="0.25">
      <c r="A53" s="167">
        <v>19</v>
      </c>
      <c r="B53" s="98">
        <v>0</v>
      </c>
      <c r="C53" s="167" t="s">
        <v>8</v>
      </c>
      <c r="E53" s="167">
        <v>19</v>
      </c>
      <c r="F53" s="98">
        <v>0</v>
      </c>
      <c r="G53" s="167" t="s">
        <v>8</v>
      </c>
      <c r="H53" s="147"/>
      <c r="I53" s="149"/>
    </row>
    <row r="54" spans="1:9" x14ac:dyDescent="0.25">
      <c r="A54" s="167">
        <v>20</v>
      </c>
      <c r="B54" s="98">
        <v>0</v>
      </c>
      <c r="C54" s="167" t="s">
        <v>8</v>
      </c>
      <c r="E54" s="167">
        <v>20</v>
      </c>
      <c r="F54" s="98">
        <v>0</v>
      </c>
      <c r="G54" s="167" t="s">
        <v>8</v>
      </c>
      <c r="H54" s="147"/>
      <c r="I54" s="149"/>
    </row>
    <row r="55" spans="1:9" x14ac:dyDescent="0.25">
      <c r="A55" s="167">
        <v>21</v>
      </c>
      <c r="B55" s="98">
        <v>0</v>
      </c>
      <c r="C55" s="167" t="s">
        <v>8</v>
      </c>
      <c r="E55" s="167">
        <v>21</v>
      </c>
      <c r="F55" s="98">
        <v>0</v>
      </c>
      <c r="G55" s="167" t="s">
        <v>8</v>
      </c>
      <c r="H55" s="147"/>
      <c r="I55" s="149"/>
    </row>
    <row r="56" spans="1:9" x14ac:dyDescent="0.25">
      <c r="A56" s="167">
        <v>22</v>
      </c>
      <c r="B56" s="98">
        <v>0</v>
      </c>
      <c r="C56" s="167" t="s">
        <v>8</v>
      </c>
      <c r="E56" s="167">
        <v>22</v>
      </c>
      <c r="F56" s="98">
        <v>0</v>
      </c>
      <c r="G56" s="167" t="s">
        <v>8</v>
      </c>
      <c r="H56" s="147"/>
      <c r="I56" s="149"/>
    </row>
    <row r="57" spans="1:9" x14ac:dyDescent="0.25">
      <c r="A57" s="167">
        <v>23</v>
      </c>
      <c r="B57" s="98">
        <v>0</v>
      </c>
      <c r="C57" s="167" t="s">
        <v>8</v>
      </c>
      <c r="E57" s="167">
        <v>23</v>
      </c>
      <c r="F57" s="98">
        <v>0</v>
      </c>
      <c r="G57" s="167" t="s">
        <v>8</v>
      </c>
      <c r="H57" s="147"/>
      <c r="I57" s="149"/>
    </row>
    <row r="58" spans="1:9" x14ac:dyDescent="0.25">
      <c r="A58" s="167">
        <v>24</v>
      </c>
      <c r="B58" s="98">
        <v>0</v>
      </c>
      <c r="C58" s="167" t="s">
        <v>8</v>
      </c>
      <c r="E58" s="167">
        <v>24</v>
      </c>
      <c r="F58" s="98">
        <v>0</v>
      </c>
      <c r="G58" s="167" t="s">
        <v>8</v>
      </c>
      <c r="H58" s="147"/>
      <c r="I58" s="149"/>
    </row>
    <row r="59" spans="1:9" x14ac:dyDescent="0.25">
      <c r="A59" s="167">
        <v>25</v>
      </c>
      <c r="B59" s="98">
        <v>0</v>
      </c>
      <c r="C59" s="167" t="s">
        <v>8</v>
      </c>
      <c r="E59" s="167">
        <v>25</v>
      </c>
      <c r="F59" s="98">
        <v>0</v>
      </c>
      <c r="G59" s="167" t="s">
        <v>8</v>
      </c>
      <c r="H59" s="147"/>
      <c r="I59" s="149"/>
    </row>
    <row r="60" spans="1:9" x14ac:dyDescent="0.25">
      <c r="A60" s="167">
        <v>26</v>
      </c>
      <c r="B60" s="98">
        <v>0</v>
      </c>
      <c r="C60" s="167" t="s">
        <v>8</v>
      </c>
      <c r="E60" s="167">
        <v>26</v>
      </c>
      <c r="F60" s="98">
        <v>0</v>
      </c>
      <c r="G60" s="167" t="s">
        <v>8</v>
      </c>
      <c r="H60" s="147"/>
      <c r="I60" s="149"/>
    </row>
    <row r="61" spans="1:9" x14ac:dyDescent="0.25">
      <c r="A61" s="167">
        <v>27</v>
      </c>
      <c r="B61" s="98">
        <v>0</v>
      </c>
      <c r="C61" s="167" t="s">
        <v>8</v>
      </c>
      <c r="E61" s="167">
        <v>27</v>
      </c>
      <c r="F61" s="98">
        <v>0</v>
      </c>
      <c r="G61" s="167" t="s">
        <v>8</v>
      </c>
      <c r="H61" s="147"/>
      <c r="I61" s="149"/>
    </row>
    <row r="62" spans="1:9" x14ac:dyDescent="0.25">
      <c r="A62" s="167">
        <v>28</v>
      </c>
      <c r="B62" s="98">
        <v>0</v>
      </c>
      <c r="C62" s="167" t="s">
        <v>8</v>
      </c>
      <c r="E62" s="167">
        <v>28</v>
      </c>
      <c r="F62" s="98">
        <v>0</v>
      </c>
      <c r="G62" s="167" t="s">
        <v>8</v>
      </c>
      <c r="H62" s="147"/>
      <c r="I62" s="149"/>
    </row>
    <row r="63" spans="1:9" x14ac:dyDescent="0.25">
      <c r="A63" s="167">
        <v>29</v>
      </c>
      <c r="B63" s="98">
        <v>0</v>
      </c>
      <c r="C63" s="167" t="s">
        <v>8</v>
      </c>
      <c r="E63" s="167">
        <v>29</v>
      </c>
      <c r="F63" s="98">
        <v>0</v>
      </c>
      <c r="G63" s="167" t="s">
        <v>8</v>
      </c>
      <c r="H63" s="147"/>
      <c r="I63" s="149"/>
    </row>
    <row r="64" spans="1:9" x14ac:dyDescent="0.25">
      <c r="A64" s="167">
        <v>30</v>
      </c>
      <c r="B64" s="98">
        <v>0</v>
      </c>
      <c r="C64" s="167" t="s">
        <v>8</v>
      </c>
      <c r="E64" s="167">
        <v>30</v>
      </c>
      <c r="F64" s="98">
        <v>0</v>
      </c>
      <c r="G64" s="167" t="s">
        <v>8</v>
      </c>
      <c r="H64" s="147"/>
      <c r="I64" s="149"/>
    </row>
    <row r="65" spans="1:9" x14ac:dyDescent="0.25">
      <c r="A65" s="167">
        <v>31</v>
      </c>
      <c r="B65" s="98">
        <v>0</v>
      </c>
      <c r="C65" s="167" t="s">
        <v>8</v>
      </c>
      <c r="E65" s="167">
        <v>31</v>
      </c>
      <c r="F65" s="98">
        <v>0</v>
      </c>
      <c r="G65" s="167" t="s">
        <v>8</v>
      </c>
      <c r="H65" s="147"/>
      <c r="I65" s="149"/>
    </row>
    <row r="66" spans="1:9" x14ac:dyDescent="0.25">
      <c r="A66" s="167">
        <v>32</v>
      </c>
      <c r="B66" s="98">
        <v>0</v>
      </c>
      <c r="C66" s="167" t="s">
        <v>8</v>
      </c>
      <c r="E66" s="167">
        <v>32</v>
      </c>
      <c r="F66" s="98">
        <v>0</v>
      </c>
      <c r="G66" s="167" t="s">
        <v>8</v>
      </c>
      <c r="H66" s="147"/>
      <c r="I66" s="149"/>
    </row>
    <row r="67" spans="1:9" x14ac:dyDescent="0.25">
      <c r="A67" s="167">
        <v>33</v>
      </c>
      <c r="B67" s="98">
        <v>0</v>
      </c>
      <c r="C67" s="167" t="s">
        <v>8</v>
      </c>
      <c r="E67" s="167">
        <v>33</v>
      </c>
      <c r="F67" s="98">
        <v>0</v>
      </c>
      <c r="G67" s="167" t="s">
        <v>8</v>
      </c>
      <c r="H67" s="147"/>
      <c r="I67" s="149"/>
    </row>
    <row r="68" spans="1:9" x14ac:dyDescent="0.25">
      <c r="A68" s="167">
        <v>34</v>
      </c>
      <c r="B68" s="98">
        <v>0</v>
      </c>
      <c r="C68" s="167" t="s">
        <v>8</v>
      </c>
      <c r="E68" s="167">
        <v>34</v>
      </c>
      <c r="F68" s="98">
        <v>0</v>
      </c>
      <c r="G68" s="167" t="s">
        <v>8</v>
      </c>
      <c r="H68" s="147"/>
      <c r="I68" s="149"/>
    </row>
    <row r="69" spans="1:9" x14ac:dyDescent="0.25">
      <c r="A69" s="167">
        <v>35</v>
      </c>
      <c r="B69" s="98">
        <v>0</v>
      </c>
      <c r="C69" s="167" t="s">
        <v>8</v>
      </c>
      <c r="E69" s="167">
        <v>35</v>
      </c>
      <c r="F69" s="98">
        <v>0</v>
      </c>
      <c r="G69" s="167" t="s">
        <v>8</v>
      </c>
      <c r="H69" s="147"/>
      <c r="I69" s="149"/>
    </row>
    <row r="70" spans="1:9" x14ac:dyDescent="0.25">
      <c r="A70" s="167">
        <v>36</v>
      </c>
      <c r="B70" s="98">
        <v>0</v>
      </c>
      <c r="C70" s="167" t="s">
        <v>8</v>
      </c>
      <c r="E70" s="167">
        <v>36</v>
      </c>
      <c r="F70" s="98">
        <v>0</v>
      </c>
      <c r="G70" s="167" t="s">
        <v>8</v>
      </c>
      <c r="H70" s="147"/>
      <c r="I70" s="149"/>
    </row>
    <row r="71" spans="1:9" x14ac:dyDescent="0.25">
      <c r="A71" s="167">
        <v>37</v>
      </c>
      <c r="B71" s="98">
        <v>0</v>
      </c>
      <c r="C71" s="167" t="s">
        <v>8</v>
      </c>
      <c r="E71" s="167">
        <v>37</v>
      </c>
      <c r="F71" s="98">
        <v>0</v>
      </c>
      <c r="G71" s="167" t="s">
        <v>8</v>
      </c>
      <c r="H71" s="147"/>
      <c r="I71" s="149"/>
    </row>
    <row r="72" spans="1:9" x14ac:dyDescent="0.25">
      <c r="A72" s="167">
        <v>38</v>
      </c>
      <c r="B72" s="98">
        <v>0</v>
      </c>
      <c r="C72" s="167" t="s">
        <v>8</v>
      </c>
      <c r="E72" s="167">
        <v>38</v>
      </c>
      <c r="F72" s="98">
        <v>0</v>
      </c>
      <c r="G72" s="167" t="s">
        <v>8</v>
      </c>
      <c r="H72" s="147"/>
      <c r="I72" s="149"/>
    </row>
    <row r="73" spans="1:9" x14ac:dyDescent="0.25">
      <c r="A73" s="167">
        <v>39</v>
      </c>
      <c r="B73" s="98">
        <v>0</v>
      </c>
      <c r="C73" s="167" t="s">
        <v>8</v>
      </c>
      <c r="E73" s="167">
        <v>39</v>
      </c>
      <c r="F73" s="98">
        <v>0</v>
      </c>
      <c r="G73" s="167" t="s">
        <v>8</v>
      </c>
      <c r="H73" s="147"/>
      <c r="I73" s="149"/>
    </row>
    <row r="74" spans="1:9" x14ac:dyDescent="0.25">
      <c r="A74" s="167">
        <v>40</v>
      </c>
      <c r="B74" s="98">
        <v>0</v>
      </c>
      <c r="C74" s="167" t="s">
        <v>8</v>
      </c>
      <c r="E74" s="167">
        <v>40</v>
      </c>
      <c r="F74" s="98">
        <v>0</v>
      </c>
      <c r="G74" s="167" t="s">
        <v>8</v>
      </c>
      <c r="H74" s="147"/>
      <c r="I74" s="149"/>
    </row>
    <row r="75" spans="1:9" x14ac:dyDescent="0.25">
      <c r="A75" s="167">
        <v>41</v>
      </c>
      <c r="B75" s="98">
        <v>0</v>
      </c>
      <c r="C75" s="167" t="s">
        <v>8</v>
      </c>
      <c r="E75" s="167">
        <v>41</v>
      </c>
      <c r="F75" s="98">
        <v>0</v>
      </c>
      <c r="G75" s="167" t="s">
        <v>8</v>
      </c>
      <c r="H75" s="147"/>
      <c r="I75" s="149"/>
    </row>
    <row r="76" spans="1:9" x14ac:dyDescent="0.25">
      <c r="A76" s="167">
        <v>42</v>
      </c>
      <c r="B76" s="98">
        <v>0</v>
      </c>
      <c r="C76" s="167" t="s">
        <v>8</v>
      </c>
      <c r="E76" s="167">
        <v>42</v>
      </c>
      <c r="F76" s="98">
        <v>0</v>
      </c>
      <c r="G76" s="167" t="s">
        <v>8</v>
      </c>
      <c r="H76" s="147"/>
      <c r="I76" s="149"/>
    </row>
    <row r="77" spans="1:9" x14ac:dyDescent="0.25">
      <c r="A77" s="167">
        <v>43</v>
      </c>
      <c r="B77" s="98">
        <v>0</v>
      </c>
      <c r="C77" s="167" t="s">
        <v>8</v>
      </c>
      <c r="E77" s="167">
        <v>43</v>
      </c>
      <c r="F77" s="98">
        <v>0</v>
      </c>
      <c r="G77" s="167" t="s">
        <v>8</v>
      </c>
      <c r="H77" s="147"/>
      <c r="I77" s="149"/>
    </row>
    <row r="78" spans="1:9" x14ac:dyDescent="0.25">
      <c r="A78" s="167">
        <v>44</v>
      </c>
      <c r="B78" s="98">
        <v>0</v>
      </c>
      <c r="C78" s="167" t="s">
        <v>8</v>
      </c>
      <c r="E78" s="167">
        <v>44</v>
      </c>
      <c r="F78" s="98">
        <v>0</v>
      </c>
      <c r="G78" s="167" t="s">
        <v>8</v>
      </c>
      <c r="H78" s="147"/>
      <c r="I78" s="149"/>
    </row>
    <row r="79" spans="1:9" x14ac:dyDescent="0.25">
      <c r="A79" s="167">
        <v>45</v>
      </c>
      <c r="B79" s="98">
        <v>0</v>
      </c>
      <c r="C79" s="167" t="s">
        <v>8</v>
      </c>
      <c r="E79" s="167">
        <v>45</v>
      </c>
      <c r="F79" s="98">
        <v>0</v>
      </c>
      <c r="G79" s="167" t="s">
        <v>8</v>
      </c>
      <c r="H79" s="147"/>
      <c r="I79" s="149"/>
    </row>
    <row r="80" spans="1:9" x14ac:dyDescent="0.25">
      <c r="A80" s="167">
        <v>46</v>
      </c>
      <c r="B80" s="98">
        <v>0</v>
      </c>
      <c r="C80" s="167" t="s">
        <v>8</v>
      </c>
      <c r="E80" s="167">
        <v>46</v>
      </c>
      <c r="F80" s="98">
        <v>0</v>
      </c>
      <c r="G80" s="167" t="s">
        <v>8</v>
      </c>
      <c r="H80" s="147"/>
      <c r="I80" s="149"/>
    </row>
    <row r="81" spans="1:9" x14ac:dyDescent="0.25">
      <c r="A81" s="167">
        <v>47</v>
      </c>
      <c r="B81" s="98">
        <v>0</v>
      </c>
      <c r="C81" s="167" t="s">
        <v>8</v>
      </c>
      <c r="E81" s="167">
        <v>47</v>
      </c>
      <c r="F81" s="98">
        <v>0</v>
      </c>
      <c r="G81" s="167" t="s">
        <v>8</v>
      </c>
      <c r="H81" s="147"/>
      <c r="I81" s="149"/>
    </row>
    <row r="82" spans="1:9" x14ac:dyDescent="0.25">
      <c r="A82" s="167">
        <v>48</v>
      </c>
      <c r="B82" s="98">
        <v>0</v>
      </c>
      <c r="C82" s="167" t="s">
        <v>8</v>
      </c>
      <c r="E82" s="167">
        <v>48</v>
      </c>
      <c r="F82" s="98">
        <v>0</v>
      </c>
      <c r="G82" s="167" t="s">
        <v>8</v>
      </c>
      <c r="H82" s="147"/>
      <c r="I82" s="149"/>
    </row>
    <row r="83" spans="1:9" x14ac:dyDescent="0.25">
      <c r="A83" s="167">
        <v>49</v>
      </c>
      <c r="B83" s="98">
        <v>0</v>
      </c>
      <c r="C83" s="167" t="s">
        <v>8</v>
      </c>
      <c r="E83" s="167">
        <v>49</v>
      </c>
      <c r="F83" s="98">
        <v>0</v>
      </c>
      <c r="G83" s="167" t="s">
        <v>8</v>
      </c>
      <c r="H83" s="147"/>
      <c r="I83" s="149"/>
    </row>
    <row r="84" spans="1:9" x14ac:dyDescent="0.25">
      <c r="A84" s="167">
        <v>50</v>
      </c>
      <c r="B84" s="98">
        <v>0</v>
      </c>
      <c r="C84" s="167" t="s">
        <v>8</v>
      </c>
      <c r="E84" s="167">
        <v>50</v>
      </c>
      <c r="F84" s="98">
        <v>0</v>
      </c>
      <c r="G84" s="167" t="s">
        <v>8</v>
      </c>
      <c r="H84" s="147"/>
      <c r="I84" s="149"/>
    </row>
    <row r="85" spans="1:9" x14ac:dyDescent="0.25">
      <c r="A85" s="167">
        <v>51</v>
      </c>
      <c r="B85" s="98">
        <v>0</v>
      </c>
      <c r="C85" s="167" t="s">
        <v>8</v>
      </c>
      <c r="E85" s="167">
        <v>51</v>
      </c>
      <c r="F85" s="98">
        <v>0</v>
      </c>
      <c r="G85" s="167" t="s">
        <v>8</v>
      </c>
      <c r="H85" s="147"/>
      <c r="I85" s="149"/>
    </row>
    <row r="86" spans="1:9" x14ac:dyDescent="0.25">
      <c r="A86" s="167">
        <v>52</v>
      </c>
      <c r="B86" s="98">
        <v>0</v>
      </c>
      <c r="C86" s="167" t="s">
        <v>8</v>
      </c>
      <c r="E86" s="167">
        <v>52</v>
      </c>
      <c r="F86" s="98">
        <v>0</v>
      </c>
      <c r="G86" s="167" t="s">
        <v>8</v>
      </c>
      <c r="H86" s="147"/>
      <c r="I86" s="149"/>
    </row>
    <row r="87" spans="1:9" x14ac:dyDescent="0.25">
      <c r="A87" s="167">
        <v>53</v>
      </c>
      <c r="B87" s="98">
        <v>0</v>
      </c>
      <c r="C87" s="167" t="s">
        <v>8</v>
      </c>
      <c r="E87" s="167">
        <v>53</v>
      </c>
      <c r="F87" s="98">
        <v>0</v>
      </c>
      <c r="G87" s="167" t="s">
        <v>8</v>
      </c>
      <c r="H87" s="147"/>
      <c r="I87" s="149"/>
    </row>
    <row r="88" spans="1:9" x14ac:dyDescent="0.25">
      <c r="A88" s="167">
        <v>54</v>
      </c>
      <c r="B88" s="98">
        <v>0</v>
      </c>
      <c r="C88" s="167" t="s">
        <v>8</v>
      </c>
      <c r="E88" s="167">
        <v>54</v>
      </c>
      <c r="F88" s="98">
        <v>0</v>
      </c>
      <c r="G88" s="167" t="s">
        <v>8</v>
      </c>
      <c r="H88" s="147"/>
      <c r="I88" s="149"/>
    </row>
    <row r="89" spans="1:9" x14ac:dyDescent="0.25">
      <c r="A89" s="167">
        <v>55</v>
      </c>
      <c r="B89" s="98">
        <v>0</v>
      </c>
      <c r="C89" s="167" t="s">
        <v>8</v>
      </c>
      <c r="E89" s="167">
        <v>55</v>
      </c>
      <c r="F89" s="98">
        <v>0</v>
      </c>
      <c r="G89" s="167" t="s">
        <v>8</v>
      </c>
      <c r="H89" s="147"/>
      <c r="I89" s="149"/>
    </row>
    <row r="90" spans="1:9" x14ac:dyDescent="0.25">
      <c r="A90" s="167">
        <v>56</v>
      </c>
      <c r="B90" s="98">
        <v>0</v>
      </c>
      <c r="C90" s="167" t="s">
        <v>8</v>
      </c>
      <c r="E90" s="167">
        <v>56</v>
      </c>
      <c r="F90" s="98">
        <v>0</v>
      </c>
      <c r="G90" s="167" t="s">
        <v>8</v>
      </c>
      <c r="H90" s="147"/>
      <c r="I90" s="149"/>
    </row>
    <row r="91" spans="1:9" x14ac:dyDescent="0.25">
      <c r="A91" s="167">
        <v>57</v>
      </c>
      <c r="B91" s="98">
        <v>0</v>
      </c>
      <c r="C91" s="167" t="s">
        <v>8</v>
      </c>
      <c r="E91" s="167">
        <v>57</v>
      </c>
      <c r="F91" s="98">
        <v>0</v>
      </c>
      <c r="G91" s="167" t="s">
        <v>8</v>
      </c>
      <c r="H91" s="147"/>
      <c r="I91" s="149"/>
    </row>
    <row r="92" spans="1:9" x14ac:dyDescent="0.25">
      <c r="A92" s="167">
        <v>58</v>
      </c>
      <c r="B92" s="98">
        <v>0</v>
      </c>
      <c r="C92" s="167" t="s">
        <v>8</v>
      </c>
      <c r="E92" s="167">
        <v>58</v>
      </c>
      <c r="F92" s="98">
        <v>0</v>
      </c>
      <c r="G92" s="167" t="s">
        <v>8</v>
      </c>
      <c r="H92" s="147"/>
      <c r="I92" s="149"/>
    </row>
    <row r="93" spans="1:9" x14ac:dyDescent="0.25">
      <c r="A93" s="167">
        <v>59</v>
      </c>
      <c r="B93" s="98">
        <v>0</v>
      </c>
      <c r="C93" s="167" t="s">
        <v>8</v>
      </c>
      <c r="E93" s="167">
        <v>59</v>
      </c>
      <c r="F93" s="98">
        <v>0</v>
      </c>
      <c r="G93" s="167" t="s">
        <v>8</v>
      </c>
      <c r="H93" s="147"/>
      <c r="I93" s="149"/>
    </row>
    <row r="94" spans="1:9" x14ac:dyDescent="0.25">
      <c r="A94" s="167">
        <v>60</v>
      </c>
      <c r="B94" s="98">
        <v>0.67</v>
      </c>
      <c r="C94" s="167" t="s">
        <v>7</v>
      </c>
      <c r="E94" s="167">
        <v>60</v>
      </c>
      <c r="F94" s="98">
        <v>1</v>
      </c>
      <c r="G94" s="167" t="s">
        <v>12</v>
      </c>
      <c r="H94" s="147"/>
      <c r="I94" s="149"/>
    </row>
    <row r="95" spans="1:9" x14ac:dyDescent="0.25">
      <c r="A95" s="167">
        <v>61</v>
      </c>
      <c r="B95" s="98">
        <v>0.67</v>
      </c>
      <c r="C95" s="167" t="s">
        <v>7</v>
      </c>
      <c r="E95" s="167">
        <v>61</v>
      </c>
      <c r="F95" s="98">
        <v>1</v>
      </c>
      <c r="G95" s="167" t="s">
        <v>12</v>
      </c>
      <c r="H95" s="147"/>
      <c r="I95" s="149"/>
    </row>
    <row r="96" spans="1:9" x14ac:dyDescent="0.25">
      <c r="A96" s="167">
        <v>62</v>
      </c>
      <c r="B96" s="98">
        <v>0.67</v>
      </c>
      <c r="C96" s="167" t="s">
        <v>7</v>
      </c>
      <c r="E96" s="167">
        <v>62</v>
      </c>
      <c r="F96" s="98">
        <v>1</v>
      </c>
      <c r="G96" s="167" t="s">
        <v>12</v>
      </c>
      <c r="H96" s="147"/>
      <c r="I96" s="149"/>
    </row>
    <row r="97" spans="1:9" x14ac:dyDescent="0.25">
      <c r="A97" s="167">
        <v>63</v>
      </c>
      <c r="B97" s="98">
        <v>1</v>
      </c>
      <c r="C97" s="167" t="s">
        <v>12</v>
      </c>
      <c r="E97" s="167">
        <v>63</v>
      </c>
      <c r="F97" s="98">
        <v>1</v>
      </c>
      <c r="G97" s="167" t="s">
        <v>12</v>
      </c>
      <c r="H97" s="147"/>
      <c r="I97" s="149"/>
    </row>
    <row r="98" spans="1:9" x14ac:dyDescent="0.25">
      <c r="A98" s="167">
        <v>64</v>
      </c>
      <c r="B98" s="98">
        <v>1</v>
      </c>
      <c r="C98" s="167" t="s">
        <v>12</v>
      </c>
      <c r="E98" s="167">
        <v>64</v>
      </c>
      <c r="F98" s="98">
        <v>1</v>
      </c>
      <c r="G98" s="167" t="s">
        <v>12</v>
      </c>
      <c r="H98" s="147"/>
      <c r="I98" s="149"/>
    </row>
    <row r="99" spans="1:9" x14ac:dyDescent="0.25">
      <c r="A99" s="167">
        <v>65</v>
      </c>
      <c r="B99" s="98">
        <v>1</v>
      </c>
      <c r="C99" s="167" t="s">
        <v>12</v>
      </c>
      <c r="E99" s="167">
        <v>65</v>
      </c>
      <c r="F99" s="98">
        <v>1</v>
      </c>
      <c r="G99" s="167" t="s">
        <v>12</v>
      </c>
      <c r="H99" s="147"/>
      <c r="I99" s="149"/>
    </row>
    <row r="100" spans="1:9" x14ac:dyDescent="0.25">
      <c r="A100" s="167">
        <v>66</v>
      </c>
      <c r="B100" s="98">
        <v>1.33</v>
      </c>
      <c r="C100" s="167" t="s">
        <v>6</v>
      </c>
      <c r="E100" s="167">
        <v>66</v>
      </c>
      <c r="F100" s="98">
        <v>1</v>
      </c>
      <c r="G100" s="167" t="s">
        <v>12</v>
      </c>
      <c r="H100" s="147"/>
      <c r="I100" s="149"/>
    </row>
    <row r="101" spans="1:9" x14ac:dyDescent="0.25">
      <c r="A101" s="167">
        <v>67</v>
      </c>
      <c r="B101" s="98">
        <v>1.33</v>
      </c>
      <c r="C101" s="167" t="s">
        <v>6</v>
      </c>
      <c r="E101" s="167">
        <v>67</v>
      </c>
      <c r="F101" s="98">
        <v>1</v>
      </c>
      <c r="G101" s="167" t="s">
        <v>12</v>
      </c>
      <c r="H101" s="147"/>
      <c r="I101" s="149"/>
    </row>
    <row r="102" spans="1:9" x14ac:dyDescent="0.25">
      <c r="A102" s="167">
        <v>68</v>
      </c>
      <c r="B102" s="98">
        <v>1.33</v>
      </c>
      <c r="C102" s="167" t="s">
        <v>6</v>
      </c>
      <c r="E102" s="167">
        <v>68</v>
      </c>
      <c r="F102" s="98">
        <v>1</v>
      </c>
      <c r="G102" s="167" t="s">
        <v>12</v>
      </c>
      <c r="H102" s="147"/>
      <c r="I102" s="149"/>
    </row>
    <row r="103" spans="1:9" x14ac:dyDescent="0.25">
      <c r="A103" s="167">
        <v>69</v>
      </c>
      <c r="B103" s="98">
        <v>1.33</v>
      </c>
      <c r="C103" s="167" t="s">
        <v>6</v>
      </c>
      <c r="E103" s="167">
        <v>69</v>
      </c>
      <c r="F103" s="98">
        <v>1</v>
      </c>
      <c r="G103" s="167" t="s">
        <v>12</v>
      </c>
      <c r="H103" s="147"/>
      <c r="I103" s="149"/>
    </row>
    <row r="104" spans="1:9" x14ac:dyDescent="0.25">
      <c r="A104" s="167">
        <v>70</v>
      </c>
      <c r="B104" s="98">
        <v>1.67</v>
      </c>
      <c r="C104" s="167" t="s">
        <v>5</v>
      </c>
      <c r="E104" s="167">
        <v>70</v>
      </c>
      <c r="F104" s="98">
        <v>2</v>
      </c>
      <c r="G104" s="167" t="s">
        <v>11</v>
      </c>
      <c r="H104" s="147"/>
      <c r="I104" s="149"/>
    </row>
    <row r="105" spans="1:9" x14ac:dyDescent="0.25">
      <c r="A105" s="167">
        <v>71</v>
      </c>
      <c r="B105" s="98">
        <v>1.67</v>
      </c>
      <c r="C105" s="167" t="s">
        <v>5</v>
      </c>
      <c r="E105" s="167">
        <v>71</v>
      </c>
      <c r="F105" s="98">
        <v>2</v>
      </c>
      <c r="G105" s="167" t="s">
        <v>11</v>
      </c>
      <c r="H105" s="147"/>
      <c r="I105" s="149"/>
    </row>
    <row r="106" spans="1:9" x14ac:dyDescent="0.25">
      <c r="A106" s="167">
        <v>72</v>
      </c>
      <c r="B106" s="98">
        <v>1.67</v>
      </c>
      <c r="C106" s="167" t="s">
        <v>5</v>
      </c>
      <c r="E106" s="167">
        <v>72</v>
      </c>
      <c r="F106" s="98">
        <v>2</v>
      </c>
      <c r="G106" s="167" t="s">
        <v>11</v>
      </c>
      <c r="H106" s="147"/>
      <c r="I106" s="149"/>
    </row>
    <row r="107" spans="1:9" x14ac:dyDescent="0.25">
      <c r="A107" s="167">
        <v>73</v>
      </c>
      <c r="B107" s="98">
        <v>2</v>
      </c>
      <c r="C107" s="167" t="s">
        <v>11</v>
      </c>
      <c r="E107" s="167">
        <v>73</v>
      </c>
      <c r="F107" s="98">
        <v>2</v>
      </c>
      <c r="G107" s="167" t="s">
        <v>11</v>
      </c>
      <c r="H107" s="147"/>
      <c r="I107" s="149"/>
    </row>
    <row r="108" spans="1:9" x14ac:dyDescent="0.25">
      <c r="A108" s="167">
        <v>74</v>
      </c>
      <c r="B108" s="98">
        <v>2</v>
      </c>
      <c r="C108" s="167" t="s">
        <v>11</v>
      </c>
      <c r="E108" s="167">
        <v>74</v>
      </c>
      <c r="F108" s="98">
        <v>2</v>
      </c>
      <c r="G108" s="167" t="s">
        <v>11</v>
      </c>
      <c r="H108" s="147"/>
      <c r="I108" s="149"/>
    </row>
    <row r="109" spans="1:9" x14ac:dyDescent="0.25">
      <c r="A109" s="167">
        <v>75</v>
      </c>
      <c r="B109" s="98">
        <v>2</v>
      </c>
      <c r="C109" s="167" t="s">
        <v>11</v>
      </c>
      <c r="E109" s="167">
        <v>75</v>
      </c>
      <c r="F109" s="98">
        <v>2</v>
      </c>
      <c r="G109" s="167" t="s">
        <v>11</v>
      </c>
      <c r="H109" s="147"/>
      <c r="I109" s="149"/>
    </row>
    <row r="110" spans="1:9" x14ac:dyDescent="0.25">
      <c r="A110" s="167">
        <v>76</v>
      </c>
      <c r="B110" s="98">
        <v>2.33</v>
      </c>
      <c r="C110" s="167" t="s">
        <v>4</v>
      </c>
      <c r="E110" s="167">
        <v>76</v>
      </c>
      <c r="F110" s="98">
        <v>2.33</v>
      </c>
      <c r="G110" s="167" t="s">
        <v>4</v>
      </c>
      <c r="H110" s="147"/>
      <c r="I110" s="149"/>
    </row>
    <row r="111" spans="1:9" x14ac:dyDescent="0.25">
      <c r="A111" s="167">
        <v>77</v>
      </c>
      <c r="B111" s="98">
        <v>2.33</v>
      </c>
      <c r="C111" s="167" t="s">
        <v>4</v>
      </c>
      <c r="E111" s="167">
        <v>77</v>
      </c>
      <c r="F111" s="98">
        <v>2.33</v>
      </c>
      <c r="G111" s="167" t="s">
        <v>4</v>
      </c>
      <c r="H111" s="147"/>
      <c r="I111" s="149"/>
    </row>
    <row r="112" spans="1:9" x14ac:dyDescent="0.25">
      <c r="A112" s="167">
        <v>78</v>
      </c>
      <c r="B112" s="98">
        <v>2.33</v>
      </c>
      <c r="C112" s="167" t="s">
        <v>4</v>
      </c>
      <c r="E112" s="167">
        <v>78</v>
      </c>
      <c r="F112" s="98">
        <v>2.33</v>
      </c>
      <c r="G112" s="167" t="s">
        <v>4</v>
      </c>
      <c r="H112" s="147"/>
      <c r="I112" s="149"/>
    </row>
    <row r="113" spans="1:9" x14ac:dyDescent="0.25">
      <c r="A113" s="167">
        <v>79</v>
      </c>
      <c r="B113" s="98">
        <v>2.33</v>
      </c>
      <c r="C113" s="167" t="s">
        <v>4</v>
      </c>
      <c r="E113" s="167">
        <v>79</v>
      </c>
      <c r="F113" s="98">
        <v>2.33</v>
      </c>
      <c r="G113" s="167" t="s">
        <v>4</v>
      </c>
      <c r="H113" s="147"/>
      <c r="I113" s="149"/>
    </row>
    <row r="114" spans="1:9" x14ac:dyDescent="0.25">
      <c r="A114" s="167">
        <v>80</v>
      </c>
      <c r="B114" s="98">
        <v>2.67</v>
      </c>
      <c r="C114" s="167" t="s">
        <v>3</v>
      </c>
      <c r="E114" s="167">
        <v>80</v>
      </c>
      <c r="F114" s="98">
        <v>2.67</v>
      </c>
      <c r="G114" s="167" t="s">
        <v>3</v>
      </c>
      <c r="H114" s="147"/>
      <c r="I114" s="149"/>
    </row>
    <row r="115" spans="1:9" x14ac:dyDescent="0.25">
      <c r="A115" s="167">
        <v>81</v>
      </c>
      <c r="B115" s="98">
        <v>2.67</v>
      </c>
      <c r="C115" s="167" t="s">
        <v>3</v>
      </c>
      <c r="E115" s="167">
        <v>81</v>
      </c>
      <c r="F115" s="98">
        <v>2.67</v>
      </c>
      <c r="G115" s="167" t="s">
        <v>3</v>
      </c>
      <c r="H115" s="147"/>
      <c r="I115" s="149"/>
    </row>
    <row r="116" spans="1:9" x14ac:dyDescent="0.25">
      <c r="A116" s="167">
        <v>82</v>
      </c>
      <c r="B116" s="98">
        <v>2.67</v>
      </c>
      <c r="C116" s="167" t="s">
        <v>3</v>
      </c>
      <c r="E116" s="167">
        <v>82</v>
      </c>
      <c r="F116" s="98">
        <v>2.67</v>
      </c>
      <c r="G116" s="167" t="s">
        <v>3</v>
      </c>
      <c r="H116" s="147"/>
      <c r="I116" s="149"/>
    </row>
    <row r="117" spans="1:9" x14ac:dyDescent="0.25">
      <c r="A117" s="167">
        <v>83</v>
      </c>
      <c r="B117" s="98">
        <v>3</v>
      </c>
      <c r="C117" s="167" t="s">
        <v>10</v>
      </c>
      <c r="E117" s="167">
        <v>83</v>
      </c>
      <c r="F117" s="98">
        <v>3</v>
      </c>
      <c r="G117" s="167" t="s">
        <v>10</v>
      </c>
      <c r="H117" s="147"/>
      <c r="I117" s="149"/>
    </row>
    <row r="118" spans="1:9" x14ac:dyDescent="0.25">
      <c r="A118" s="167">
        <v>84</v>
      </c>
      <c r="B118" s="98">
        <v>3</v>
      </c>
      <c r="C118" s="167" t="s">
        <v>10</v>
      </c>
      <c r="E118" s="167">
        <v>84</v>
      </c>
      <c r="F118" s="98">
        <v>3</v>
      </c>
      <c r="G118" s="167" t="s">
        <v>10</v>
      </c>
      <c r="H118" s="147"/>
      <c r="I118" s="149"/>
    </row>
    <row r="119" spans="1:9" x14ac:dyDescent="0.25">
      <c r="A119" s="167">
        <v>85</v>
      </c>
      <c r="B119" s="98">
        <v>3</v>
      </c>
      <c r="C119" s="167" t="s">
        <v>10</v>
      </c>
      <c r="E119" s="167">
        <v>85</v>
      </c>
      <c r="F119" s="98">
        <v>3</v>
      </c>
      <c r="G119" s="167" t="s">
        <v>10</v>
      </c>
      <c r="H119" s="147"/>
      <c r="I119" s="149"/>
    </row>
    <row r="120" spans="1:9" x14ac:dyDescent="0.25">
      <c r="A120" s="167">
        <v>86</v>
      </c>
      <c r="B120" s="98">
        <v>3.33</v>
      </c>
      <c r="C120" s="167" t="s">
        <v>2</v>
      </c>
      <c r="E120" s="167">
        <v>86</v>
      </c>
      <c r="F120" s="98">
        <v>3.33</v>
      </c>
      <c r="G120" s="167" t="s">
        <v>2</v>
      </c>
      <c r="H120" s="147"/>
      <c r="I120" s="149"/>
    </row>
    <row r="121" spans="1:9" x14ac:dyDescent="0.25">
      <c r="A121" s="167">
        <v>87</v>
      </c>
      <c r="B121" s="98">
        <v>3.33</v>
      </c>
      <c r="C121" s="167" t="s">
        <v>2</v>
      </c>
      <c r="E121" s="167">
        <v>87</v>
      </c>
      <c r="F121" s="98">
        <v>3.33</v>
      </c>
      <c r="G121" s="167" t="s">
        <v>2</v>
      </c>
      <c r="H121" s="147"/>
      <c r="I121" s="149"/>
    </row>
    <row r="122" spans="1:9" x14ac:dyDescent="0.25">
      <c r="A122" s="167">
        <v>88</v>
      </c>
      <c r="B122" s="98">
        <v>3.33</v>
      </c>
      <c r="C122" s="167" t="s">
        <v>2</v>
      </c>
      <c r="E122" s="167">
        <v>88</v>
      </c>
      <c r="F122" s="98">
        <v>3.33</v>
      </c>
      <c r="G122" s="167" t="s">
        <v>2</v>
      </c>
      <c r="H122" s="147"/>
      <c r="I122" s="149"/>
    </row>
    <row r="123" spans="1:9" x14ac:dyDescent="0.25">
      <c r="A123" s="167">
        <v>89</v>
      </c>
      <c r="B123" s="98">
        <v>3.33</v>
      </c>
      <c r="C123" s="167" t="s">
        <v>2</v>
      </c>
      <c r="E123" s="167">
        <v>89</v>
      </c>
      <c r="F123" s="98">
        <v>3.33</v>
      </c>
      <c r="G123" s="167" t="s">
        <v>2</v>
      </c>
      <c r="H123" s="147"/>
      <c r="I123" s="149"/>
    </row>
    <row r="124" spans="1:9" x14ac:dyDescent="0.25">
      <c r="A124" s="167">
        <v>90</v>
      </c>
      <c r="B124" s="98">
        <v>3.67</v>
      </c>
      <c r="C124" s="167" t="s">
        <v>1</v>
      </c>
      <c r="E124" s="167">
        <v>90</v>
      </c>
      <c r="F124" s="98">
        <v>3.67</v>
      </c>
      <c r="G124" s="167" t="s">
        <v>1</v>
      </c>
      <c r="H124" s="147"/>
      <c r="I124" s="149"/>
    </row>
    <row r="125" spans="1:9" x14ac:dyDescent="0.25">
      <c r="A125" s="167">
        <v>91</v>
      </c>
      <c r="B125" s="98">
        <v>3.67</v>
      </c>
      <c r="C125" s="167" t="s">
        <v>1</v>
      </c>
      <c r="E125" s="167">
        <v>91</v>
      </c>
      <c r="F125" s="98">
        <v>3.67</v>
      </c>
      <c r="G125" s="167" t="s">
        <v>1</v>
      </c>
      <c r="H125" s="147"/>
      <c r="I125" s="149"/>
    </row>
    <row r="126" spans="1:9" x14ac:dyDescent="0.25">
      <c r="A126" s="167">
        <v>92</v>
      </c>
      <c r="B126" s="98">
        <v>3.67</v>
      </c>
      <c r="C126" s="167" t="s">
        <v>1</v>
      </c>
      <c r="E126" s="167">
        <v>92</v>
      </c>
      <c r="F126" s="98">
        <v>3.67</v>
      </c>
      <c r="G126" s="167" t="s">
        <v>1</v>
      </c>
      <c r="H126" s="147"/>
      <c r="I126" s="149"/>
    </row>
    <row r="127" spans="1:9" x14ac:dyDescent="0.25">
      <c r="A127" s="167">
        <v>93</v>
      </c>
      <c r="B127" s="98">
        <v>4</v>
      </c>
      <c r="C127" s="167" t="s">
        <v>0</v>
      </c>
      <c r="E127" s="167">
        <v>93</v>
      </c>
      <c r="F127" s="98">
        <v>4</v>
      </c>
      <c r="G127" s="167" t="s">
        <v>0</v>
      </c>
      <c r="H127" s="147"/>
      <c r="I127" s="149"/>
    </row>
    <row r="128" spans="1:9" x14ac:dyDescent="0.25">
      <c r="A128" s="167">
        <v>94</v>
      </c>
      <c r="B128" s="98">
        <v>4</v>
      </c>
      <c r="C128" s="167" t="s">
        <v>0</v>
      </c>
      <c r="E128" s="167">
        <v>94</v>
      </c>
      <c r="F128" s="98">
        <v>4</v>
      </c>
      <c r="G128" s="167" t="s">
        <v>0</v>
      </c>
      <c r="H128" s="147"/>
      <c r="I128" s="149"/>
    </row>
    <row r="129" spans="1:9" x14ac:dyDescent="0.25">
      <c r="A129" s="167">
        <v>95</v>
      </c>
      <c r="B129" s="98">
        <v>4</v>
      </c>
      <c r="C129" s="167" t="s">
        <v>0</v>
      </c>
      <c r="E129" s="167">
        <v>95</v>
      </c>
      <c r="F129" s="98">
        <v>4</v>
      </c>
      <c r="G129" s="167" t="s">
        <v>0</v>
      </c>
      <c r="H129" s="147"/>
      <c r="I129" s="149"/>
    </row>
    <row r="130" spans="1:9" x14ac:dyDescent="0.25">
      <c r="A130" s="167">
        <v>96</v>
      </c>
      <c r="B130" s="98">
        <v>4</v>
      </c>
      <c r="C130" s="167" t="s">
        <v>0</v>
      </c>
      <c r="E130" s="167">
        <v>96</v>
      </c>
      <c r="F130" s="98">
        <v>4</v>
      </c>
      <c r="G130" s="167" t="s">
        <v>0</v>
      </c>
      <c r="H130" s="147"/>
      <c r="I130" s="149"/>
    </row>
    <row r="131" spans="1:9" x14ac:dyDescent="0.25">
      <c r="A131" s="167">
        <v>97</v>
      </c>
      <c r="B131" s="98">
        <v>4</v>
      </c>
      <c r="C131" s="167" t="s">
        <v>0</v>
      </c>
      <c r="E131" s="167">
        <v>97</v>
      </c>
      <c r="F131" s="98">
        <v>4</v>
      </c>
      <c r="G131" s="167" t="s">
        <v>0</v>
      </c>
      <c r="H131" s="147"/>
      <c r="I131" s="149"/>
    </row>
    <row r="132" spans="1:9" x14ac:dyDescent="0.25">
      <c r="A132" s="167">
        <v>98</v>
      </c>
      <c r="B132" s="98">
        <v>4.33</v>
      </c>
      <c r="C132" s="167" t="s">
        <v>136</v>
      </c>
      <c r="E132" s="167">
        <v>98</v>
      </c>
      <c r="F132" s="166">
        <v>4.33</v>
      </c>
      <c r="G132" s="167" t="s">
        <v>136</v>
      </c>
      <c r="H132" s="147"/>
      <c r="I132" s="149"/>
    </row>
    <row r="133" spans="1:9" x14ac:dyDescent="0.25">
      <c r="A133" s="167">
        <v>99</v>
      </c>
      <c r="B133" s="98">
        <v>4.33</v>
      </c>
      <c r="C133" s="167" t="s">
        <v>136</v>
      </c>
      <c r="E133" s="167">
        <v>99</v>
      </c>
      <c r="F133" s="168">
        <v>4.33</v>
      </c>
      <c r="G133" s="167" t="s">
        <v>136</v>
      </c>
      <c r="H133" s="147"/>
      <c r="I133" s="149"/>
    </row>
    <row r="134" spans="1:9" x14ac:dyDescent="0.25">
      <c r="A134" s="167">
        <v>100</v>
      </c>
      <c r="B134" s="98">
        <v>4.33</v>
      </c>
      <c r="C134" s="167" t="s">
        <v>136</v>
      </c>
      <c r="E134" s="167">
        <v>100</v>
      </c>
      <c r="F134" s="98">
        <v>4.33</v>
      </c>
      <c r="G134" s="167" t="s">
        <v>136</v>
      </c>
      <c r="H134" s="147"/>
      <c r="I134" s="149"/>
    </row>
    <row r="135" spans="1:9" ht="8.4" customHeight="1" x14ac:dyDescent="0.25">
      <c r="A135" s="146"/>
      <c r="B135" s="147"/>
      <c r="C135" s="147"/>
      <c r="D135" s="147"/>
      <c r="E135" s="176"/>
      <c r="F135" s="147"/>
      <c r="G135" s="147"/>
      <c r="H135" s="147"/>
      <c r="I135" s="149"/>
    </row>
    <row r="136" spans="1:9" x14ac:dyDescent="0.25">
      <c r="A136" s="98"/>
      <c r="B136" s="97"/>
      <c r="E136" s="167"/>
      <c r="I136" s="149"/>
    </row>
    <row r="137" spans="1:9" x14ac:dyDescent="0.25">
      <c r="A137" s="98"/>
      <c r="B137" s="97"/>
      <c r="E137" s="167"/>
      <c r="I137" s="149"/>
    </row>
    <row r="138" spans="1:9" x14ac:dyDescent="0.25">
      <c r="A138" s="98"/>
      <c r="B138" s="97"/>
      <c r="E138" s="167"/>
      <c r="I138" s="149"/>
    </row>
    <row r="139" spans="1:9" x14ac:dyDescent="0.25">
      <c r="A139" s="98"/>
      <c r="B139" s="97"/>
      <c r="E139" s="167"/>
      <c r="I139" s="149"/>
    </row>
    <row r="140" spans="1:9" x14ac:dyDescent="0.25">
      <c r="A140" s="98"/>
      <c r="B140" s="97"/>
      <c r="E140" s="167"/>
      <c r="I140" s="149"/>
    </row>
    <row r="141" spans="1:9" x14ac:dyDescent="0.25">
      <c r="A141" s="98"/>
      <c r="B141" s="97"/>
      <c r="E141" s="167"/>
      <c r="I141" s="149"/>
    </row>
    <row r="142" spans="1:9" x14ac:dyDescent="0.25">
      <c r="A142" s="98"/>
      <c r="B142" s="97"/>
      <c r="E142" s="167"/>
      <c r="I142" s="149"/>
    </row>
    <row r="143" spans="1:9" x14ac:dyDescent="0.25">
      <c r="A143" s="98"/>
      <c r="B143" s="97"/>
      <c r="E143" s="167"/>
      <c r="I143" s="149"/>
    </row>
    <row r="144" spans="1:9" x14ac:dyDescent="0.25">
      <c r="A144" s="98"/>
      <c r="B144" s="97"/>
      <c r="E144" s="167"/>
      <c r="I144" s="149"/>
    </row>
    <row r="145" spans="1:9" x14ac:dyDescent="0.25">
      <c r="A145" s="98"/>
      <c r="B145" s="97"/>
      <c r="E145" s="167"/>
      <c r="I145" s="149"/>
    </row>
    <row r="146" spans="1:9" x14ac:dyDescent="0.25">
      <c r="A146" s="98"/>
      <c r="B146" s="97"/>
      <c r="E146" s="167"/>
      <c r="I146" s="149"/>
    </row>
    <row r="147" spans="1:9" x14ac:dyDescent="0.25">
      <c r="A147" s="98"/>
      <c r="B147" s="97"/>
      <c r="E147" s="167"/>
      <c r="I147" s="149"/>
    </row>
    <row r="148" spans="1:9" x14ac:dyDescent="0.25">
      <c r="A148" s="98"/>
      <c r="B148" s="97"/>
      <c r="E148" s="167"/>
      <c r="I148" s="149"/>
    </row>
    <row r="149" spans="1:9" x14ac:dyDescent="0.25">
      <c r="A149" s="98"/>
      <c r="B149" s="97"/>
      <c r="E149" s="167"/>
      <c r="I149" s="149"/>
    </row>
    <row r="150" spans="1:9" x14ac:dyDescent="0.25">
      <c r="A150" s="98"/>
      <c r="B150" s="97"/>
      <c r="E150" s="167"/>
      <c r="I150" s="149"/>
    </row>
    <row r="151" spans="1:9" x14ac:dyDescent="0.25">
      <c r="A151" s="98"/>
      <c r="B151" s="97"/>
      <c r="E151" s="167"/>
      <c r="I151" s="149"/>
    </row>
    <row r="152" spans="1:9" x14ac:dyDescent="0.25">
      <c r="A152" s="98"/>
      <c r="B152" s="97"/>
      <c r="E152" s="167"/>
      <c r="I152" s="149"/>
    </row>
    <row r="153" spans="1:9" x14ac:dyDescent="0.25">
      <c r="A153" s="98"/>
      <c r="B153" s="97"/>
      <c r="E153" s="167"/>
      <c r="I153" s="149"/>
    </row>
    <row r="154" spans="1:9" x14ac:dyDescent="0.25">
      <c r="A154" s="98"/>
      <c r="B154" s="97"/>
      <c r="E154" s="167"/>
      <c r="I154" s="149"/>
    </row>
    <row r="155" spans="1:9" x14ac:dyDescent="0.25">
      <c r="A155" s="98"/>
      <c r="B155" s="97"/>
      <c r="E155" s="167"/>
      <c r="I155" s="149"/>
    </row>
    <row r="156" spans="1:9" x14ac:dyDescent="0.25">
      <c r="A156" s="98"/>
      <c r="B156" s="97"/>
      <c r="E156" s="167"/>
      <c r="I156" s="149"/>
    </row>
    <row r="157" spans="1:9" x14ac:dyDescent="0.25">
      <c r="A157" s="98"/>
      <c r="B157" s="97"/>
      <c r="E157" s="167"/>
      <c r="I157" s="149"/>
    </row>
    <row r="158" spans="1:9" x14ac:dyDescent="0.25">
      <c r="A158" s="98"/>
      <c r="B158" s="97"/>
      <c r="E158" s="167"/>
      <c r="I158" s="149"/>
    </row>
    <row r="159" spans="1:9" x14ac:dyDescent="0.25">
      <c r="A159" s="98"/>
      <c r="B159" s="97"/>
      <c r="E159" s="167"/>
      <c r="I159" s="149"/>
    </row>
    <row r="160" spans="1:9" x14ac:dyDescent="0.25">
      <c r="A160" s="98"/>
      <c r="B160" s="97"/>
      <c r="E160" s="167"/>
      <c r="I160" s="149"/>
    </row>
    <row r="161" spans="1:9" x14ac:dyDescent="0.25">
      <c r="A161" s="98"/>
      <c r="B161" s="97"/>
      <c r="E161" s="167"/>
      <c r="I161" s="149"/>
    </row>
    <row r="162" spans="1:9" x14ac:dyDescent="0.25">
      <c r="A162" s="98"/>
      <c r="B162" s="97"/>
      <c r="E162" s="167"/>
      <c r="I162" s="149"/>
    </row>
    <row r="163" spans="1:9" x14ac:dyDescent="0.25">
      <c r="A163" s="98"/>
      <c r="B163" s="97"/>
      <c r="E163" s="167"/>
      <c r="I163" s="149"/>
    </row>
    <row r="164" spans="1:9" x14ac:dyDescent="0.25">
      <c r="A164" s="98"/>
      <c r="B164" s="97"/>
      <c r="E164" s="167"/>
      <c r="I164" s="149"/>
    </row>
    <row r="165" spans="1:9" x14ac:dyDescent="0.25">
      <c r="A165" s="98"/>
      <c r="B165" s="97"/>
      <c r="E165" s="167"/>
      <c r="I165" s="149"/>
    </row>
    <row r="166" spans="1:9" x14ac:dyDescent="0.25">
      <c r="A166" s="98"/>
      <c r="B166" s="97"/>
      <c r="E166" s="167"/>
      <c r="I166" s="149"/>
    </row>
    <row r="167" spans="1:9" x14ac:dyDescent="0.25">
      <c r="A167" s="98"/>
      <c r="B167" s="97"/>
      <c r="E167" s="167"/>
      <c r="I167" s="149"/>
    </row>
    <row r="168" spans="1:9" x14ac:dyDescent="0.25">
      <c r="A168" s="98"/>
      <c r="B168" s="97"/>
      <c r="E168" s="167"/>
      <c r="I168" s="149"/>
    </row>
    <row r="169" spans="1:9" x14ac:dyDescent="0.25">
      <c r="A169" s="98"/>
      <c r="B169" s="97"/>
      <c r="E169" s="167"/>
      <c r="I169" s="149"/>
    </row>
    <row r="170" spans="1:9" x14ac:dyDescent="0.25">
      <c r="A170" s="98"/>
      <c r="B170" s="97"/>
      <c r="E170" s="167"/>
      <c r="I170" s="149"/>
    </row>
    <row r="171" spans="1:9" x14ac:dyDescent="0.25">
      <c r="A171" s="98"/>
      <c r="B171" s="97"/>
      <c r="E171" s="167"/>
      <c r="I171" s="149"/>
    </row>
    <row r="172" spans="1:9" x14ac:dyDescent="0.25">
      <c r="A172" s="98"/>
      <c r="B172" s="97"/>
      <c r="E172" s="167"/>
      <c r="I172" s="149"/>
    </row>
    <row r="173" spans="1:9" x14ac:dyDescent="0.25">
      <c r="A173" s="98"/>
      <c r="B173" s="97"/>
      <c r="E173" s="167"/>
      <c r="I173" s="149"/>
    </row>
    <row r="174" spans="1:9" x14ac:dyDescent="0.25">
      <c r="A174" s="98"/>
      <c r="B174" s="97"/>
      <c r="E174" s="167"/>
      <c r="I174" s="149"/>
    </row>
    <row r="175" spans="1:9" x14ac:dyDescent="0.25">
      <c r="A175" s="98"/>
      <c r="B175" s="97"/>
      <c r="E175" s="167"/>
      <c r="I175" s="149"/>
    </row>
    <row r="176" spans="1:9" x14ac:dyDescent="0.25">
      <c r="A176" s="98"/>
      <c r="B176" s="97"/>
      <c r="E176" s="167"/>
      <c r="I176" s="149"/>
    </row>
    <row r="177" spans="1:9" x14ac:dyDescent="0.25">
      <c r="A177" s="98"/>
      <c r="B177" s="97"/>
      <c r="E177" s="167"/>
      <c r="I177" s="149"/>
    </row>
    <row r="178" spans="1:9" x14ac:dyDescent="0.25">
      <c r="A178" s="98"/>
      <c r="B178" s="97"/>
      <c r="E178" s="167"/>
      <c r="I178" s="149"/>
    </row>
    <row r="179" spans="1:9" x14ac:dyDescent="0.25">
      <c r="A179" s="98"/>
      <c r="B179" s="97"/>
      <c r="E179" s="167"/>
      <c r="I179" s="149"/>
    </row>
    <row r="180" spans="1:9" x14ac:dyDescent="0.25">
      <c r="A180" s="98"/>
      <c r="B180" s="97"/>
      <c r="E180" s="167"/>
      <c r="I180" s="149"/>
    </row>
    <row r="181" spans="1:9" x14ac:dyDescent="0.25">
      <c r="A181" s="98"/>
      <c r="B181" s="97"/>
      <c r="E181" s="167"/>
      <c r="I181" s="149"/>
    </row>
    <row r="182" spans="1:9" x14ac:dyDescent="0.25">
      <c r="A182" s="98"/>
      <c r="B182" s="97"/>
      <c r="E182" s="167"/>
      <c r="I182" s="149"/>
    </row>
    <row r="183" spans="1:9" x14ac:dyDescent="0.25">
      <c r="A183" s="98"/>
      <c r="B183" s="97"/>
      <c r="E183" s="167"/>
      <c r="I183" s="149"/>
    </row>
    <row r="184" spans="1:9" x14ac:dyDescent="0.25">
      <c r="A184" s="98"/>
      <c r="B184" s="97"/>
      <c r="E184" s="167"/>
      <c r="I184" s="149"/>
    </row>
    <row r="185" spans="1:9" x14ac:dyDescent="0.25">
      <c r="A185" s="98"/>
      <c r="B185" s="97"/>
      <c r="E185" s="167"/>
      <c r="I185" s="149"/>
    </row>
    <row r="186" spans="1:9" x14ac:dyDescent="0.25">
      <c r="A186" s="98"/>
      <c r="B186" s="97"/>
      <c r="E186" s="167"/>
      <c r="I186" s="149"/>
    </row>
    <row r="187" spans="1:9" x14ac:dyDescent="0.25">
      <c r="A187" s="98"/>
      <c r="B187" s="97"/>
      <c r="E187" s="167"/>
      <c r="I187" s="149"/>
    </row>
    <row r="188" spans="1:9" x14ac:dyDescent="0.25">
      <c r="A188" s="98"/>
      <c r="B188" s="97"/>
      <c r="E188" s="167"/>
      <c r="I188" s="149"/>
    </row>
    <row r="189" spans="1:9" x14ac:dyDescent="0.25">
      <c r="A189" s="98"/>
      <c r="B189" s="97"/>
      <c r="E189" s="167"/>
      <c r="I189" s="149"/>
    </row>
    <row r="190" spans="1:9" x14ac:dyDescent="0.25">
      <c r="A190" s="98"/>
      <c r="B190" s="97"/>
      <c r="E190" s="167"/>
      <c r="I190" s="149"/>
    </row>
    <row r="191" spans="1:9" x14ac:dyDescent="0.25">
      <c r="A191" s="98"/>
      <c r="B191" s="97"/>
      <c r="E191" s="167"/>
      <c r="I191" s="149"/>
    </row>
    <row r="192" spans="1:9" x14ac:dyDescent="0.25">
      <c r="A192" s="98"/>
      <c r="B192" s="97"/>
      <c r="E192" s="167"/>
      <c r="I192" s="149"/>
    </row>
    <row r="193" spans="1:9" x14ac:dyDescent="0.25">
      <c r="A193" s="98"/>
      <c r="B193" s="97"/>
      <c r="E193" s="167"/>
      <c r="I193" s="149"/>
    </row>
    <row r="194" spans="1:9" x14ac:dyDescent="0.25">
      <c r="A194" s="98"/>
      <c r="B194" s="97"/>
      <c r="E194" s="167"/>
      <c r="I194" s="149"/>
    </row>
    <row r="195" spans="1:9" x14ac:dyDescent="0.25">
      <c r="A195" s="98"/>
      <c r="B195" s="97"/>
      <c r="E195" s="167"/>
      <c r="I195" s="149"/>
    </row>
    <row r="196" spans="1:9" x14ac:dyDescent="0.25">
      <c r="A196" s="98"/>
      <c r="B196" s="97"/>
      <c r="E196" s="167"/>
      <c r="I196" s="149"/>
    </row>
    <row r="197" spans="1:9" x14ac:dyDescent="0.25">
      <c r="A197" s="98"/>
      <c r="B197" s="97"/>
      <c r="E197" s="167"/>
      <c r="I197" s="149"/>
    </row>
    <row r="198" spans="1:9" x14ac:dyDescent="0.25">
      <c r="A198" s="98"/>
      <c r="B198" s="97"/>
      <c r="E198" s="167"/>
      <c r="I198" s="149"/>
    </row>
    <row r="199" spans="1:9" x14ac:dyDescent="0.25">
      <c r="A199" s="98"/>
      <c r="B199" s="97"/>
      <c r="E199" s="167"/>
      <c r="I199" s="149"/>
    </row>
    <row r="200" spans="1:9" x14ac:dyDescent="0.25">
      <c r="A200" s="98"/>
      <c r="B200" s="97"/>
      <c r="E200" s="167"/>
      <c r="I200" s="149"/>
    </row>
    <row r="201" spans="1:9" x14ac:dyDescent="0.25">
      <c r="A201" s="98"/>
      <c r="B201" s="97"/>
      <c r="E201" s="167"/>
      <c r="I201" s="149"/>
    </row>
    <row r="202" spans="1:9" x14ac:dyDescent="0.25">
      <c r="A202" s="98"/>
      <c r="B202" s="97"/>
      <c r="E202" s="167"/>
      <c r="I202" s="149"/>
    </row>
    <row r="203" spans="1:9" x14ac:dyDescent="0.25">
      <c r="A203" s="98"/>
      <c r="B203" s="97"/>
      <c r="E203" s="167"/>
      <c r="I203" s="149"/>
    </row>
    <row r="204" spans="1:9" x14ac:dyDescent="0.25">
      <c r="A204" s="98"/>
      <c r="B204" s="97"/>
      <c r="E204" s="167"/>
      <c r="I204" s="149"/>
    </row>
    <row r="205" spans="1:9" x14ac:dyDescent="0.25">
      <c r="A205" s="98"/>
      <c r="B205" s="97"/>
      <c r="E205" s="167"/>
      <c r="I205" s="149"/>
    </row>
    <row r="206" spans="1:9" x14ac:dyDescent="0.25">
      <c r="A206" s="98"/>
      <c r="B206" s="97"/>
      <c r="E206" s="167"/>
      <c r="I206" s="149"/>
    </row>
    <row r="207" spans="1:9" x14ac:dyDescent="0.25">
      <c r="A207" s="98"/>
      <c r="B207" s="97"/>
      <c r="E207" s="167"/>
      <c r="I207" s="149"/>
    </row>
    <row r="208" spans="1:9" x14ac:dyDescent="0.25">
      <c r="A208" s="98"/>
      <c r="B208" s="97"/>
      <c r="E208" s="167"/>
      <c r="I208" s="149"/>
    </row>
    <row r="209" spans="1:9" x14ac:dyDescent="0.25">
      <c r="A209" s="98"/>
      <c r="B209" s="97"/>
      <c r="E209" s="167"/>
      <c r="I209" s="149"/>
    </row>
    <row r="210" spans="1:9" x14ac:dyDescent="0.25">
      <c r="A210" s="98"/>
      <c r="B210" s="97"/>
      <c r="E210" s="167"/>
      <c r="I210" s="149"/>
    </row>
    <row r="211" spans="1:9" x14ac:dyDescent="0.25">
      <c r="A211" s="98"/>
      <c r="B211" s="97"/>
      <c r="E211" s="167"/>
      <c r="I211" s="149"/>
    </row>
    <row r="212" spans="1:9" x14ac:dyDescent="0.25">
      <c r="A212" s="98"/>
      <c r="B212" s="97"/>
      <c r="E212" s="167"/>
      <c r="I212" s="149"/>
    </row>
    <row r="213" spans="1:9" x14ac:dyDescent="0.25">
      <c r="A213" s="98"/>
      <c r="B213" s="97"/>
      <c r="E213" s="167"/>
      <c r="I213" s="149"/>
    </row>
    <row r="214" spans="1:9" x14ac:dyDescent="0.25">
      <c r="A214" s="98"/>
      <c r="B214" s="97"/>
      <c r="E214" s="167"/>
      <c r="I214" s="149"/>
    </row>
    <row r="215" spans="1:9" x14ac:dyDescent="0.25">
      <c r="A215" s="98"/>
      <c r="B215" s="97"/>
      <c r="E215" s="167"/>
      <c r="I215" s="149"/>
    </row>
    <row r="216" spans="1:9" x14ac:dyDescent="0.25">
      <c r="A216" s="98"/>
      <c r="B216" s="97"/>
      <c r="E216" s="167"/>
      <c r="I216" s="149"/>
    </row>
    <row r="217" spans="1:9" x14ac:dyDescent="0.25">
      <c r="A217" s="98"/>
      <c r="B217" s="97"/>
      <c r="E217" s="167"/>
      <c r="I217" s="149"/>
    </row>
    <row r="218" spans="1:9" x14ac:dyDescent="0.25">
      <c r="A218" s="98"/>
      <c r="B218" s="97"/>
      <c r="E218" s="167"/>
      <c r="I218" s="149"/>
    </row>
    <row r="219" spans="1:9" x14ac:dyDescent="0.25">
      <c r="A219" s="98"/>
      <c r="B219" s="97"/>
      <c r="E219" s="167"/>
      <c r="I219" s="149"/>
    </row>
    <row r="220" spans="1:9" x14ac:dyDescent="0.25">
      <c r="A220" s="98"/>
      <c r="B220" s="97"/>
      <c r="E220" s="167"/>
      <c r="I220" s="149"/>
    </row>
    <row r="221" spans="1:9" x14ac:dyDescent="0.25">
      <c r="A221" s="98"/>
      <c r="B221" s="97"/>
      <c r="E221" s="167"/>
      <c r="I221" s="149"/>
    </row>
    <row r="222" spans="1:9" x14ac:dyDescent="0.25">
      <c r="A222" s="98"/>
      <c r="B222" s="97"/>
      <c r="E222" s="167"/>
      <c r="I222" s="149"/>
    </row>
    <row r="223" spans="1:9" x14ac:dyDescent="0.25">
      <c r="A223" s="98"/>
      <c r="B223" s="97"/>
      <c r="E223" s="167"/>
      <c r="I223" s="149"/>
    </row>
    <row r="224" spans="1:9" x14ac:dyDescent="0.25">
      <c r="A224" s="98"/>
      <c r="B224" s="97"/>
      <c r="E224" s="167"/>
      <c r="I224" s="149"/>
    </row>
    <row r="225" spans="1:9" x14ac:dyDescent="0.25">
      <c r="A225" s="98"/>
      <c r="B225" s="97"/>
      <c r="E225" s="167"/>
      <c r="I225" s="149"/>
    </row>
    <row r="226" spans="1:9" x14ac:dyDescent="0.25">
      <c r="A226" s="98"/>
      <c r="B226" s="97"/>
      <c r="E226" s="167"/>
      <c r="I226" s="149"/>
    </row>
    <row r="227" spans="1:9" x14ac:dyDescent="0.25">
      <c r="A227" s="98"/>
      <c r="B227" s="97"/>
      <c r="E227" s="167"/>
      <c r="I227" s="149"/>
    </row>
    <row r="228" spans="1:9" x14ac:dyDescent="0.25">
      <c r="A228" s="98"/>
      <c r="B228" s="97"/>
      <c r="E228" s="167"/>
      <c r="I228" s="149"/>
    </row>
    <row r="229" spans="1:9" x14ac:dyDescent="0.25">
      <c r="A229" s="98"/>
      <c r="B229" s="97"/>
      <c r="E229" s="167"/>
      <c r="I229" s="149"/>
    </row>
    <row r="230" spans="1:9" x14ac:dyDescent="0.25">
      <c r="A230" s="98"/>
      <c r="B230" s="97"/>
      <c r="E230" s="167"/>
      <c r="I230" s="149"/>
    </row>
    <row r="231" spans="1:9" x14ac:dyDescent="0.25">
      <c r="A231" s="98"/>
      <c r="B231" s="97"/>
      <c r="E231" s="167"/>
      <c r="I231" s="149"/>
    </row>
    <row r="232" spans="1:9" x14ac:dyDescent="0.25">
      <c r="A232" s="98"/>
      <c r="B232" s="97"/>
      <c r="E232" s="167"/>
      <c r="I232" s="149"/>
    </row>
    <row r="233" spans="1:9" x14ac:dyDescent="0.25">
      <c r="A233" s="98"/>
      <c r="B233" s="97"/>
      <c r="E233" s="167"/>
      <c r="I233" s="149"/>
    </row>
    <row r="234" spans="1:9" x14ac:dyDescent="0.25">
      <c r="A234" s="98"/>
      <c r="B234" s="97"/>
      <c r="E234" s="167"/>
      <c r="I234" s="149"/>
    </row>
    <row r="235" spans="1:9" x14ac:dyDescent="0.25">
      <c r="A235" s="98"/>
      <c r="B235" s="97"/>
      <c r="E235" s="167"/>
      <c r="I235" s="149"/>
    </row>
    <row r="236" spans="1:9" x14ac:dyDescent="0.25">
      <c r="A236" s="98"/>
      <c r="B236" s="97"/>
      <c r="E236" s="167"/>
      <c r="I236" s="149"/>
    </row>
    <row r="237" spans="1:9" x14ac:dyDescent="0.25">
      <c r="A237" s="98"/>
      <c r="B237" s="97"/>
      <c r="E237" s="167"/>
      <c r="I237" s="149"/>
    </row>
    <row r="238" spans="1:9" x14ac:dyDescent="0.25">
      <c r="A238" s="98"/>
      <c r="B238" s="97"/>
      <c r="E238" s="167"/>
      <c r="I238" s="149"/>
    </row>
    <row r="239" spans="1:9" x14ac:dyDescent="0.25">
      <c r="A239" s="98"/>
      <c r="B239" s="97"/>
      <c r="E239" s="167"/>
      <c r="I239" s="149"/>
    </row>
    <row r="240" spans="1:9" x14ac:dyDescent="0.25">
      <c r="A240" s="98"/>
      <c r="B240" s="97"/>
      <c r="E240" s="167"/>
      <c r="I240" s="149"/>
    </row>
    <row r="241" spans="1:9" x14ac:dyDescent="0.25">
      <c r="A241" s="98"/>
      <c r="B241" s="97"/>
      <c r="E241" s="167"/>
      <c r="I241" s="149"/>
    </row>
    <row r="242" spans="1:9" x14ac:dyDescent="0.25">
      <c r="A242" s="98"/>
      <c r="B242" s="97"/>
      <c r="E242" s="167"/>
      <c r="I242" s="149"/>
    </row>
    <row r="243" spans="1:9" x14ac:dyDescent="0.25">
      <c r="A243" s="98"/>
      <c r="B243" s="97"/>
      <c r="E243" s="167"/>
      <c r="I243" s="149"/>
    </row>
    <row r="244" spans="1:9" x14ac:dyDescent="0.25">
      <c r="A244" s="98"/>
      <c r="B244" s="97"/>
      <c r="E244" s="167"/>
      <c r="I244" s="149"/>
    </row>
    <row r="245" spans="1:9" x14ac:dyDescent="0.25">
      <c r="A245" s="98"/>
      <c r="B245" s="97"/>
      <c r="E245" s="167"/>
      <c r="I245" s="149"/>
    </row>
    <row r="246" spans="1:9" x14ac:dyDescent="0.25">
      <c r="A246" s="98"/>
      <c r="B246" s="97"/>
      <c r="E246" s="167"/>
      <c r="I246" s="149"/>
    </row>
    <row r="247" spans="1:9" x14ac:dyDescent="0.25">
      <c r="A247" s="98"/>
      <c r="B247" s="97"/>
      <c r="E247" s="167"/>
      <c r="I247" s="149"/>
    </row>
    <row r="248" spans="1:9" x14ac:dyDescent="0.25">
      <c r="A248" s="98"/>
      <c r="B248" s="97"/>
      <c r="E248" s="167"/>
      <c r="I248" s="149"/>
    </row>
    <row r="249" spans="1:9" x14ac:dyDescent="0.25">
      <c r="A249" s="98"/>
      <c r="B249" s="97"/>
      <c r="E249" s="167"/>
      <c r="I249" s="149"/>
    </row>
    <row r="250" spans="1:9" x14ac:dyDescent="0.25">
      <c r="A250" s="98"/>
      <c r="B250" s="97"/>
      <c r="E250" s="167"/>
      <c r="I250" s="149"/>
    </row>
    <row r="251" spans="1:9" x14ac:dyDescent="0.25">
      <c r="A251" s="98"/>
      <c r="B251" s="97"/>
      <c r="E251" s="167"/>
      <c r="I251" s="149"/>
    </row>
    <row r="252" spans="1:9" x14ac:dyDescent="0.25">
      <c r="A252" s="98"/>
      <c r="B252" s="97"/>
      <c r="E252" s="167"/>
      <c r="I252" s="149"/>
    </row>
    <row r="253" spans="1:9" x14ac:dyDescent="0.25">
      <c r="A253" s="98"/>
      <c r="B253" s="97"/>
      <c r="E253" s="167"/>
      <c r="I253" s="149"/>
    </row>
    <row r="254" spans="1:9" x14ac:dyDescent="0.25">
      <c r="A254" s="98"/>
      <c r="B254" s="97"/>
      <c r="E254" s="167"/>
      <c r="I254" s="149"/>
    </row>
    <row r="255" spans="1:9" x14ac:dyDescent="0.25">
      <c r="A255" s="98"/>
      <c r="B255" s="97"/>
      <c r="E255" s="167"/>
      <c r="I255" s="149"/>
    </row>
    <row r="256" spans="1:9" x14ac:dyDescent="0.25">
      <c r="A256" s="98"/>
      <c r="B256" s="97"/>
      <c r="E256" s="167"/>
      <c r="I256" s="149"/>
    </row>
    <row r="257" spans="1:9" x14ac:dyDescent="0.25">
      <c r="A257" s="98"/>
      <c r="B257" s="97"/>
      <c r="E257" s="167"/>
      <c r="I257" s="149"/>
    </row>
    <row r="258" spans="1:9" x14ac:dyDescent="0.25">
      <c r="A258" s="98"/>
      <c r="B258" s="97"/>
      <c r="E258" s="167"/>
      <c r="I258" s="149"/>
    </row>
    <row r="259" spans="1:9" x14ac:dyDescent="0.25">
      <c r="A259" s="98"/>
      <c r="B259" s="97"/>
      <c r="E259" s="167"/>
      <c r="I259" s="149"/>
    </row>
    <row r="260" spans="1:9" x14ac:dyDescent="0.25">
      <c r="A260" s="98"/>
      <c r="B260" s="97"/>
      <c r="E260" s="167"/>
      <c r="I260" s="149"/>
    </row>
    <row r="261" spans="1:9" x14ac:dyDescent="0.25">
      <c r="A261" s="98"/>
      <c r="B261" s="97"/>
      <c r="E261" s="167"/>
      <c r="I261" s="149"/>
    </row>
    <row r="262" spans="1:9" x14ac:dyDescent="0.25">
      <c r="A262" s="98"/>
      <c r="B262" s="97"/>
      <c r="E262" s="167"/>
      <c r="I262" s="149"/>
    </row>
    <row r="263" spans="1:9" x14ac:dyDescent="0.25">
      <c r="A263" s="98"/>
      <c r="B263" s="97"/>
      <c r="E263" s="167"/>
      <c r="I263" s="149"/>
    </row>
    <row r="264" spans="1:9" x14ac:dyDescent="0.25">
      <c r="A264" s="98"/>
      <c r="B264" s="97"/>
      <c r="E264" s="167"/>
      <c r="I264" s="149"/>
    </row>
    <row r="265" spans="1:9" x14ac:dyDescent="0.25">
      <c r="A265" s="98"/>
      <c r="B265" s="97"/>
      <c r="E265" s="167"/>
      <c r="I265" s="149"/>
    </row>
    <row r="266" spans="1:9" x14ac:dyDescent="0.25">
      <c r="A266" s="98"/>
      <c r="B266" s="97"/>
      <c r="E266" s="167"/>
      <c r="I266" s="149"/>
    </row>
    <row r="267" spans="1:9" x14ac:dyDescent="0.25">
      <c r="A267" s="98"/>
      <c r="B267" s="97"/>
      <c r="E267" s="167"/>
      <c r="I267" s="149"/>
    </row>
    <row r="268" spans="1:9" x14ac:dyDescent="0.25">
      <c r="A268" s="98"/>
      <c r="B268" s="97"/>
      <c r="E268" s="167"/>
      <c r="I268" s="149"/>
    </row>
    <row r="269" spans="1:9" x14ac:dyDescent="0.25">
      <c r="A269" s="98"/>
      <c r="B269" s="97"/>
      <c r="E269" s="167"/>
      <c r="I269" s="149"/>
    </row>
    <row r="270" spans="1:9" x14ac:dyDescent="0.25">
      <c r="A270" s="98"/>
      <c r="B270" s="97"/>
      <c r="E270" s="167"/>
      <c r="I270" s="149"/>
    </row>
    <row r="271" spans="1:9" x14ac:dyDescent="0.25">
      <c r="A271" s="98"/>
      <c r="B271" s="97"/>
      <c r="E271" s="167"/>
      <c r="I271" s="149"/>
    </row>
    <row r="272" spans="1:9" x14ac:dyDescent="0.25">
      <c r="A272" s="98"/>
      <c r="B272" s="97"/>
      <c r="E272" s="167"/>
      <c r="I272" s="149"/>
    </row>
    <row r="273" spans="1:9" x14ac:dyDescent="0.25">
      <c r="A273" s="98"/>
      <c r="B273" s="97"/>
      <c r="E273" s="167"/>
      <c r="I273" s="149"/>
    </row>
    <row r="274" spans="1:9" x14ac:dyDescent="0.25">
      <c r="A274" s="98"/>
      <c r="B274" s="97"/>
      <c r="E274" s="167"/>
      <c r="I274" s="149"/>
    </row>
    <row r="275" spans="1:9" x14ac:dyDescent="0.25">
      <c r="A275" s="98"/>
      <c r="B275" s="97"/>
      <c r="E275" s="167"/>
      <c r="I275" s="149"/>
    </row>
    <row r="276" spans="1:9" x14ac:dyDescent="0.25">
      <c r="A276" s="98"/>
      <c r="B276" s="97"/>
      <c r="E276" s="167"/>
      <c r="I276" s="149"/>
    </row>
    <row r="277" spans="1:9" x14ac:dyDescent="0.25">
      <c r="A277" s="98"/>
      <c r="B277" s="97"/>
      <c r="E277" s="167"/>
      <c r="I277" s="149"/>
    </row>
    <row r="278" spans="1:9" x14ac:dyDescent="0.25">
      <c r="A278" s="98"/>
      <c r="B278" s="97"/>
      <c r="E278" s="167"/>
      <c r="I278" s="149"/>
    </row>
    <row r="279" spans="1:9" x14ac:dyDescent="0.25">
      <c r="A279" s="98"/>
      <c r="B279" s="97"/>
      <c r="E279" s="167"/>
      <c r="I279" s="149"/>
    </row>
    <row r="280" spans="1:9" x14ac:dyDescent="0.25">
      <c r="A280" s="98"/>
      <c r="B280" s="97"/>
      <c r="E280" s="167"/>
      <c r="I280" s="149"/>
    </row>
    <row r="281" spans="1:9" x14ac:dyDescent="0.25">
      <c r="A281" s="98"/>
      <c r="B281" s="97"/>
      <c r="E281" s="167"/>
      <c r="I281" s="149"/>
    </row>
    <row r="282" spans="1:9" x14ac:dyDescent="0.25">
      <c r="A282" s="98"/>
      <c r="B282" s="97"/>
      <c r="E282" s="167"/>
      <c r="I282" s="149"/>
    </row>
    <row r="283" spans="1:9" x14ac:dyDescent="0.25">
      <c r="A283" s="98"/>
      <c r="B283" s="97"/>
      <c r="E283" s="167"/>
      <c r="I283" s="149"/>
    </row>
    <row r="284" spans="1:9" x14ac:dyDescent="0.25">
      <c r="A284" s="98"/>
      <c r="B284" s="97"/>
      <c r="E284" s="167"/>
      <c r="I284" s="149"/>
    </row>
    <row r="285" spans="1:9" x14ac:dyDescent="0.25">
      <c r="A285" s="98"/>
      <c r="B285" s="97"/>
      <c r="E285" s="167"/>
      <c r="I285" s="149"/>
    </row>
    <row r="286" spans="1:9" x14ac:dyDescent="0.25">
      <c r="A286" s="98"/>
      <c r="B286" s="97"/>
      <c r="E286" s="167"/>
      <c r="I286" s="149"/>
    </row>
    <row r="287" spans="1:9" x14ac:dyDescent="0.25">
      <c r="A287" s="98"/>
      <c r="B287" s="97"/>
      <c r="E287" s="167"/>
      <c r="I287" s="149"/>
    </row>
    <row r="288" spans="1:9" x14ac:dyDescent="0.25">
      <c r="A288" s="98"/>
      <c r="B288" s="97"/>
      <c r="E288" s="167"/>
      <c r="I288" s="149"/>
    </row>
    <row r="289" spans="1:9" x14ac:dyDescent="0.25">
      <c r="A289" s="98"/>
      <c r="B289" s="97"/>
      <c r="E289" s="167"/>
      <c r="I289" s="149"/>
    </row>
    <row r="290" spans="1:9" x14ac:dyDescent="0.25">
      <c r="A290" s="98"/>
      <c r="B290" s="97"/>
      <c r="E290" s="167"/>
      <c r="I290" s="149"/>
    </row>
    <row r="291" spans="1:9" x14ac:dyDescent="0.25">
      <c r="A291" s="98"/>
      <c r="B291" s="97"/>
      <c r="E291" s="167"/>
      <c r="I291" s="149"/>
    </row>
    <row r="292" spans="1:9" x14ac:dyDescent="0.25">
      <c r="A292" s="98"/>
      <c r="B292" s="97"/>
      <c r="E292" s="167"/>
      <c r="I292" s="149"/>
    </row>
    <row r="293" spans="1:9" x14ac:dyDescent="0.25">
      <c r="A293" s="98"/>
      <c r="B293" s="97"/>
      <c r="E293" s="167"/>
      <c r="I293" s="149"/>
    </row>
    <row r="294" spans="1:9" x14ac:dyDescent="0.25">
      <c r="A294" s="98"/>
      <c r="B294" s="97"/>
      <c r="E294" s="167"/>
      <c r="I294" s="149"/>
    </row>
    <row r="295" spans="1:9" x14ac:dyDescent="0.25">
      <c r="A295" s="98"/>
      <c r="B295" s="97"/>
      <c r="E295" s="167"/>
      <c r="I295" s="149"/>
    </row>
    <row r="296" spans="1:9" x14ac:dyDescent="0.25">
      <c r="A296" s="98"/>
      <c r="B296" s="97"/>
      <c r="E296" s="167"/>
      <c r="I296" s="149"/>
    </row>
    <row r="297" spans="1:9" x14ac:dyDescent="0.25">
      <c r="A297" s="98"/>
      <c r="B297" s="97"/>
      <c r="E297" s="167"/>
      <c r="I297" s="149"/>
    </row>
    <row r="298" spans="1:9" x14ac:dyDescent="0.25">
      <c r="A298" s="98"/>
      <c r="B298" s="97"/>
      <c r="E298" s="167"/>
      <c r="I298" s="149"/>
    </row>
    <row r="299" spans="1:9" x14ac:dyDescent="0.25">
      <c r="A299" s="98"/>
      <c r="B299" s="97"/>
      <c r="E299" s="167"/>
      <c r="I299" s="149"/>
    </row>
    <row r="300" spans="1:9" x14ac:dyDescent="0.25">
      <c r="A300" s="98"/>
      <c r="B300" s="97"/>
      <c r="E300" s="167"/>
      <c r="I300" s="149"/>
    </row>
    <row r="301" spans="1:9" x14ac:dyDescent="0.25">
      <c r="A301" s="98"/>
      <c r="B301" s="97"/>
      <c r="E301" s="167"/>
      <c r="I301" s="149"/>
    </row>
    <row r="302" spans="1:9" x14ac:dyDescent="0.25">
      <c r="A302" s="98"/>
      <c r="B302" s="97"/>
      <c r="E302" s="167"/>
      <c r="I302" s="149"/>
    </row>
    <row r="303" spans="1:9" x14ac:dyDescent="0.25">
      <c r="A303" s="98"/>
      <c r="B303" s="97"/>
      <c r="E303" s="167"/>
      <c r="I303" s="149"/>
    </row>
    <row r="304" spans="1:9" x14ac:dyDescent="0.25">
      <c r="A304" s="98"/>
      <c r="B304" s="97"/>
      <c r="E304" s="167"/>
      <c r="I304" s="149"/>
    </row>
    <row r="305" spans="1:9" x14ac:dyDescent="0.25">
      <c r="A305" s="98"/>
      <c r="B305" s="97"/>
      <c r="E305" s="167"/>
      <c r="I305" s="149"/>
    </row>
    <row r="306" spans="1:9" x14ac:dyDescent="0.25">
      <c r="A306" s="98"/>
      <c r="B306" s="97"/>
      <c r="E306" s="167"/>
      <c r="I306" s="149"/>
    </row>
    <row r="307" spans="1:9" x14ac:dyDescent="0.25">
      <c r="A307" s="98"/>
      <c r="B307" s="97"/>
      <c r="E307" s="167"/>
      <c r="I307" s="149"/>
    </row>
    <row r="308" spans="1:9" x14ac:dyDescent="0.25">
      <c r="A308" s="98"/>
      <c r="B308" s="97"/>
      <c r="E308" s="167"/>
      <c r="I308" s="149"/>
    </row>
    <row r="309" spans="1:9" x14ac:dyDescent="0.25">
      <c r="A309" s="98"/>
      <c r="B309" s="97"/>
      <c r="E309" s="167"/>
      <c r="I309" s="149"/>
    </row>
    <row r="310" spans="1:9" x14ac:dyDescent="0.25">
      <c r="A310" s="98"/>
      <c r="B310" s="97"/>
      <c r="E310" s="167"/>
      <c r="I310" s="149"/>
    </row>
    <row r="311" spans="1:9" x14ac:dyDescent="0.25">
      <c r="A311" s="98"/>
      <c r="B311" s="97"/>
      <c r="E311" s="167"/>
      <c r="I311" s="149"/>
    </row>
    <row r="312" spans="1:9" x14ac:dyDescent="0.25">
      <c r="A312" s="98"/>
      <c r="B312" s="97"/>
      <c r="E312" s="167"/>
      <c r="I312" s="149"/>
    </row>
    <row r="313" spans="1:9" x14ac:dyDescent="0.25">
      <c r="A313" s="98"/>
      <c r="B313" s="97"/>
      <c r="E313" s="167"/>
      <c r="I313" s="149"/>
    </row>
    <row r="314" spans="1:9" x14ac:dyDescent="0.25">
      <c r="A314" s="98"/>
      <c r="B314" s="97"/>
      <c r="E314" s="167"/>
      <c r="I314" s="149"/>
    </row>
    <row r="315" spans="1:9" x14ac:dyDescent="0.25">
      <c r="A315" s="98"/>
      <c r="B315" s="97"/>
      <c r="E315" s="167"/>
      <c r="I315" s="149"/>
    </row>
    <row r="316" spans="1:9" x14ac:dyDescent="0.25">
      <c r="A316" s="98"/>
      <c r="B316" s="97"/>
      <c r="E316" s="167"/>
      <c r="I316" s="149"/>
    </row>
    <row r="317" spans="1:9" x14ac:dyDescent="0.25">
      <c r="A317" s="98"/>
      <c r="B317" s="97"/>
      <c r="E317" s="167"/>
      <c r="I317" s="149"/>
    </row>
    <row r="318" spans="1:9" x14ac:dyDescent="0.25">
      <c r="A318" s="98"/>
      <c r="B318" s="97"/>
      <c r="E318" s="167"/>
      <c r="I318" s="149"/>
    </row>
    <row r="319" spans="1:9" x14ac:dyDescent="0.25">
      <c r="A319" s="98"/>
      <c r="B319" s="97"/>
      <c r="E319" s="167"/>
      <c r="I319" s="149"/>
    </row>
    <row r="320" spans="1:9" x14ac:dyDescent="0.25">
      <c r="A320" s="98"/>
      <c r="B320" s="97"/>
      <c r="E320" s="167"/>
      <c r="I320" s="149"/>
    </row>
    <row r="321" spans="1:9" x14ac:dyDescent="0.25">
      <c r="A321" s="98"/>
      <c r="B321" s="97"/>
      <c r="E321" s="167"/>
      <c r="I321" s="149"/>
    </row>
    <row r="322" spans="1:9" x14ac:dyDescent="0.25">
      <c r="A322" s="98"/>
      <c r="B322" s="97"/>
      <c r="E322" s="167"/>
      <c r="I322" s="149"/>
    </row>
    <row r="323" spans="1:9" x14ac:dyDescent="0.25">
      <c r="A323" s="98"/>
      <c r="B323" s="97"/>
      <c r="E323" s="167"/>
      <c r="I323" s="149"/>
    </row>
    <row r="324" spans="1:9" x14ac:dyDescent="0.25">
      <c r="A324" s="98"/>
      <c r="B324" s="97"/>
      <c r="E324" s="167"/>
      <c r="I324" s="149"/>
    </row>
    <row r="325" spans="1:9" x14ac:dyDescent="0.25">
      <c r="A325" s="98"/>
      <c r="B325" s="97"/>
      <c r="E325" s="167"/>
      <c r="I325" s="149"/>
    </row>
    <row r="326" spans="1:9" x14ac:dyDescent="0.25">
      <c r="A326" s="98"/>
      <c r="B326" s="97"/>
      <c r="E326" s="167"/>
      <c r="I326" s="149"/>
    </row>
    <row r="327" spans="1:9" x14ac:dyDescent="0.25">
      <c r="A327" s="98"/>
      <c r="B327" s="97"/>
      <c r="E327" s="167"/>
      <c r="I327" s="149"/>
    </row>
    <row r="328" spans="1:9" x14ac:dyDescent="0.25">
      <c r="A328" s="98"/>
      <c r="B328" s="97"/>
      <c r="E328" s="167"/>
      <c r="I328" s="149"/>
    </row>
    <row r="329" spans="1:9" x14ac:dyDescent="0.25">
      <c r="A329" s="98"/>
      <c r="B329" s="97"/>
      <c r="E329" s="167"/>
      <c r="I329" s="149"/>
    </row>
    <row r="330" spans="1:9" x14ac:dyDescent="0.25">
      <c r="A330" s="98"/>
      <c r="B330" s="97"/>
      <c r="E330" s="167"/>
      <c r="I330" s="149"/>
    </row>
    <row r="331" spans="1:9" x14ac:dyDescent="0.25">
      <c r="A331" s="98"/>
      <c r="B331" s="97"/>
      <c r="E331" s="167"/>
      <c r="I331" s="149"/>
    </row>
    <row r="332" spans="1:9" x14ac:dyDescent="0.25">
      <c r="A332" s="98"/>
      <c r="B332" s="97"/>
      <c r="E332" s="167"/>
      <c r="I332" s="149"/>
    </row>
    <row r="333" spans="1:9" x14ac:dyDescent="0.25">
      <c r="A333" s="98"/>
      <c r="B333" s="97"/>
      <c r="E333" s="167"/>
      <c r="I333" s="149"/>
    </row>
    <row r="334" spans="1:9" x14ac:dyDescent="0.25">
      <c r="A334" s="98"/>
      <c r="B334" s="97"/>
      <c r="E334" s="167"/>
      <c r="I334" s="149"/>
    </row>
    <row r="335" spans="1:9" x14ac:dyDescent="0.25">
      <c r="A335" s="98"/>
      <c r="B335" s="97"/>
      <c r="E335" s="167"/>
      <c r="I335" s="149"/>
    </row>
    <row r="336" spans="1:9" x14ac:dyDescent="0.25">
      <c r="A336" s="98"/>
      <c r="B336" s="97"/>
      <c r="E336" s="167"/>
      <c r="I336" s="149"/>
    </row>
    <row r="337" spans="1:9" x14ac:dyDescent="0.25">
      <c r="A337" s="98"/>
      <c r="B337" s="97"/>
      <c r="E337" s="167"/>
      <c r="I337" s="149"/>
    </row>
    <row r="338" spans="1:9" x14ac:dyDescent="0.25">
      <c r="A338" s="98"/>
      <c r="B338" s="97"/>
      <c r="E338" s="167"/>
      <c r="I338" s="149"/>
    </row>
    <row r="339" spans="1:9" x14ac:dyDescent="0.25">
      <c r="A339" s="98"/>
      <c r="B339" s="97"/>
      <c r="E339" s="167"/>
      <c r="I339" s="149"/>
    </row>
    <row r="340" spans="1:9" x14ac:dyDescent="0.25">
      <c r="A340" s="98"/>
      <c r="B340" s="97"/>
      <c r="E340" s="167"/>
      <c r="I340" s="149"/>
    </row>
    <row r="341" spans="1:9" x14ac:dyDescent="0.25">
      <c r="A341" s="98"/>
      <c r="B341" s="97"/>
      <c r="E341" s="167"/>
      <c r="I341" s="149"/>
    </row>
    <row r="342" spans="1:9" x14ac:dyDescent="0.25">
      <c r="A342" s="98"/>
      <c r="B342" s="97"/>
      <c r="E342" s="167"/>
      <c r="I342" s="149"/>
    </row>
    <row r="343" spans="1:9" x14ac:dyDescent="0.25">
      <c r="A343" s="98"/>
      <c r="B343" s="97"/>
      <c r="E343" s="167"/>
      <c r="I343" s="149"/>
    </row>
    <row r="344" spans="1:9" x14ac:dyDescent="0.25">
      <c r="A344" s="98"/>
      <c r="B344" s="97"/>
      <c r="E344" s="167"/>
      <c r="I344" s="149"/>
    </row>
    <row r="345" spans="1:9" x14ac:dyDescent="0.25">
      <c r="A345" s="98"/>
      <c r="B345" s="97"/>
      <c r="E345" s="167"/>
      <c r="I345" s="149"/>
    </row>
    <row r="346" spans="1:9" x14ac:dyDescent="0.25">
      <c r="A346" s="98"/>
      <c r="B346" s="97"/>
      <c r="E346" s="167"/>
      <c r="I346" s="149"/>
    </row>
    <row r="347" spans="1:9" x14ac:dyDescent="0.25">
      <c r="A347" s="98"/>
      <c r="B347" s="97"/>
      <c r="E347" s="167"/>
      <c r="I347" s="149"/>
    </row>
    <row r="348" spans="1:9" x14ac:dyDescent="0.25">
      <c r="A348" s="98"/>
      <c r="B348" s="97"/>
      <c r="E348" s="167"/>
      <c r="I348" s="149"/>
    </row>
    <row r="349" spans="1:9" x14ac:dyDescent="0.25">
      <c r="A349" s="98"/>
      <c r="B349" s="97"/>
      <c r="E349" s="167"/>
      <c r="I349" s="149"/>
    </row>
    <row r="350" spans="1:9" x14ac:dyDescent="0.25">
      <c r="A350" s="98"/>
      <c r="B350" s="97"/>
      <c r="E350" s="167"/>
      <c r="I350" s="149"/>
    </row>
    <row r="351" spans="1:9" x14ac:dyDescent="0.25">
      <c r="A351" s="98"/>
      <c r="B351" s="97"/>
      <c r="E351" s="167"/>
      <c r="I351" s="149"/>
    </row>
    <row r="352" spans="1:9" x14ac:dyDescent="0.25">
      <c r="A352" s="98"/>
      <c r="B352" s="97"/>
      <c r="E352" s="167"/>
      <c r="I352" s="149"/>
    </row>
    <row r="353" spans="1:9" x14ac:dyDescent="0.25">
      <c r="A353" s="98"/>
      <c r="B353" s="97"/>
      <c r="E353" s="167"/>
      <c r="I353" s="149"/>
    </row>
    <row r="354" spans="1:9" x14ac:dyDescent="0.25">
      <c r="A354" s="98"/>
      <c r="B354" s="97"/>
      <c r="E354" s="167"/>
      <c r="I354" s="149"/>
    </row>
    <row r="355" spans="1:9" x14ac:dyDescent="0.25">
      <c r="A355" s="98"/>
      <c r="B355" s="97"/>
      <c r="E355" s="167"/>
      <c r="I355" s="149"/>
    </row>
    <row r="356" spans="1:9" x14ac:dyDescent="0.25">
      <c r="A356" s="98"/>
      <c r="B356" s="97"/>
      <c r="E356" s="167"/>
      <c r="I356" s="149"/>
    </row>
    <row r="357" spans="1:9" x14ac:dyDescent="0.25">
      <c r="A357" s="97"/>
      <c r="B357" s="97"/>
      <c r="E357" s="167"/>
      <c r="I357" s="149"/>
    </row>
    <row r="358" spans="1:9" x14ac:dyDescent="0.25">
      <c r="A358" s="97"/>
      <c r="B358" s="97"/>
      <c r="E358" s="167"/>
      <c r="I358" s="149"/>
    </row>
    <row r="359" spans="1:9" x14ac:dyDescent="0.25">
      <c r="A359" s="97"/>
      <c r="B359" s="97"/>
      <c r="E359" s="167"/>
      <c r="I359" s="149"/>
    </row>
    <row r="360" spans="1:9" x14ac:dyDescent="0.25">
      <c r="A360" s="97"/>
      <c r="B360" s="97"/>
      <c r="E360" s="167"/>
      <c r="I360" s="149"/>
    </row>
    <row r="361" spans="1:9" x14ac:dyDescent="0.25">
      <c r="A361" s="97"/>
      <c r="B361" s="97"/>
      <c r="E361" s="167"/>
      <c r="I361" s="149"/>
    </row>
    <row r="362" spans="1:9" x14ac:dyDescent="0.25">
      <c r="A362" s="97"/>
      <c r="B362" s="97"/>
      <c r="E362" s="167"/>
      <c r="I362" s="149"/>
    </row>
    <row r="363" spans="1:9" x14ac:dyDescent="0.25">
      <c r="A363" s="97"/>
      <c r="B363" s="97"/>
      <c r="E363" s="167"/>
      <c r="I363" s="149"/>
    </row>
    <row r="364" spans="1:9" x14ac:dyDescent="0.25">
      <c r="A364" s="97"/>
      <c r="B364" s="97"/>
      <c r="E364" s="167"/>
      <c r="I364" s="149"/>
    </row>
    <row r="365" spans="1:9" x14ac:dyDescent="0.25">
      <c r="A365" s="97"/>
      <c r="B365" s="97"/>
      <c r="E365" s="167"/>
      <c r="I365" s="149"/>
    </row>
    <row r="366" spans="1:9" x14ac:dyDescent="0.25">
      <c r="A366" s="97"/>
      <c r="B366" s="97"/>
      <c r="E366" s="167"/>
      <c r="I366" s="149"/>
    </row>
    <row r="367" spans="1:9" x14ac:dyDescent="0.25">
      <c r="A367" s="97"/>
      <c r="B367" s="97"/>
      <c r="E367" s="167"/>
      <c r="I367" s="149"/>
    </row>
    <row r="368" spans="1:9" x14ac:dyDescent="0.25">
      <c r="A368" s="97"/>
      <c r="B368" s="97"/>
      <c r="E368" s="167"/>
      <c r="I368" s="149"/>
    </row>
    <row r="369" spans="1:9" x14ac:dyDescent="0.25">
      <c r="A369" s="97"/>
      <c r="B369" s="97"/>
      <c r="E369" s="167"/>
      <c r="I369" s="149"/>
    </row>
    <row r="370" spans="1:9" x14ac:dyDescent="0.25">
      <c r="A370" s="97"/>
      <c r="B370" s="97"/>
      <c r="E370" s="167"/>
      <c r="I370" s="149"/>
    </row>
    <row r="371" spans="1:9" x14ac:dyDescent="0.25">
      <c r="A371" s="97"/>
      <c r="B371" s="97"/>
      <c r="E371" s="167"/>
      <c r="I371" s="149"/>
    </row>
    <row r="372" spans="1:9" x14ac:dyDescent="0.25">
      <c r="A372" s="97"/>
      <c r="B372" s="97"/>
      <c r="E372" s="167"/>
      <c r="I372" s="149"/>
    </row>
    <row r="373" spans="1:9" x14ac:dyDescent="0.25">
      <c r="A373" s="97"/>
      <c r="B373" s="97"/>
      <c r="E373" s="167"/>
      <c r="I373" s="149"/>
    </row>
    <row r="374" spans="1:9" x14ac:dyDescent="0.25">
      <c r="A374" s="97"/>
      <c r="B374" s="97"/>
      <c r="E374" s="167"/>
      <c r="I374" s="149"/>
    </row>
    <row r="375" spans="1:9" x14ac:dyDescent="0.25">
      <c r="A375" s="97"/>
      <c r="B375" s="97"/>
      <c r="E375" s="167"/>
      <c r="I375" s="149"/>
    </row>
    <row r="376" spans="1:9" x14ac:dyDescent="0.25">
      <c r="A376" s="97"/>
      <c r="B376" s="97"/>
      <c r="E376" s="167"/>
      <c r="I376" s="149"/>
    </row>
    <row r="377" spans="1:9" x14ac:dyDescent="0.25">
      <c r="A377" s="97"/>
      <c r="B377" s="97"/>
      <c r="E377" s="167"/>
      <c r="I377" s="149"/>
    </row>
    <row r="378" spans="1:9" x14ac:dyDescent="0.25">
      <c r="A378" s="97"/>
      <c r="B378" s="97"/>
      <c r="E378" s="167"/>
      <c r="I378" s="149"/>
    </row>
    <row r="379" spans="1:9" x14ac:dyDescent="0.25">
      <c r="A379" s="97"/>
      <c r="B379" s="97"/>
      <c r="E379" s="167"/>
      <c r="I379" s="149"/>
    </row>
    <row r="380" spans="1:9" x14ac:dyDescent="0.25">
      <c r="A380" s="97"/>
      <c r="B380" s="97"/>
      <c r="E380" s="167"/>
      <c r="I380" s="149"/>
    </row>
    <row r="381" spans="1:9" x14ac:dyDescent="0.25">
      <c r="A381" s="97"/>
      <c r="B381" s="97"/>
      <c r="E381" s="167"/>
      <c r="I381" s="149"/>
    </row>
    <row r="382" spans="1:9" x14ac:dyDescent="0.25">
      <c r="A382" s="97"/>
      <c r="B382" s="97"/>
      <c r="E382" s="167"/>
      <c r="I382" s="149"/>
    </row>
    <row r="383" spans="1:9" x14ac:dyDescent="0.25">
      <c r="A383" s="97"/>
      <c r="B383" s="97"/>
      <c r="E383" s="167"/>
      <c r="I383" s="149"/>
    </row>
    <row r="384" spans="1:9" x14ac:dyDescent="0.25">
      <c r="A384" s="97"/>
      <c r="B384" s="97"/>
      <c r="E384" s="167"/>
      <c r="I384" s="149"/>
    </row>
    <row r="385" spans="1:9" x14ac:dyDescent="0.25">
      <c r="A385" s="97"/>
      <c r="B385" s="97"/>
      <c r="E385" s="167"/>
      <c r="I385" s="149"/>
    </row>
    <row r="386" spans="1:9" x14ac:dyDescent="0.25">
      <c r="A386" s="97"/>
      <c r="B386" s="97"/>
      <c r="E386" s="167"/>
      <c r="I386" s="149"/>
    </row>
    <row r="387" spans="1:9" x14ac:dyDescent="0.25">
      <c r="A387" s="97"/>
      <c r="B387" s="97"/>
      <c r="E387" s="167"/>
      <c r="I387" s="149"/>
    </row>
    <row r="388" spans="1:9" x14ac:dyDescent="0.25">
      <c r="A388" s="97"/>
      <c r="B388" s="97"/>
      <c r="E388" s="167"/>
      <c r="I388" s="149"/>
    </row>
    <row r="389" spans="1:9" x14ac:dyDescent="0.25">
      <c r="A389" s="97"/>
      <c r="B389" s="97"/>
      <c r="E389" s="167"/>
      <c r="I389" s="149"/>
    </row>
    <row r="390" spans="1:9" x14ac:dyDescent="0.25">
      <c r="A390" s="97"/>
      <c r="B390" s="97"/>
      <c r="E390" s="167"/>
      <c r="I390" s="149"/>
    </row>
    <row r="391" spans="1:9" x14ac:dyDescent="0.25">
      <c r="A391" s="97"/>
      <c r="B391" s="97"/>
      <c r="E391" s="167"/>
      <c r="I391" s="149"/>
    </row>
    <row r="392" spans="1:9" x14ac:dyDescent="0.25">
      <c r="A392" s="97"/>
      <c r="B392" s="97"/>
      <c r="E392" s="167"/>
      <c r="I392" s="149"/>
    </row>
    <row r="393" spans="1:9" x14ac:dyDescent="0.25">
      <c r="A393" s="97"/>
      <c r="B393" s="97"/>
      <c r="E393" s="167"/>
      <c r="I393" s="149"/>
    </row>
    <row r="394" spans="1:9" x14ac:dyDescent="0.25">
      <c r="A394" s="97"/>
      <c r="B394" s="97"/>
      <c r="E394" s="167"/>
      <c r="I394" s="149"/>
    </row>
    <row r="395" spans="1:9" x14ac:dyDescent="0.25">
      <c r="A395" s="97"/>
      <c r="B395" s="97"/>
      <c r="E395" s="167"/>
      <c r="I395" s="149"/>
    </row>
    <row r="396" spans="1:9" x14ac:dyDescent="0.25">
      <c r="A396" s="97"/>
      <c r="B396" s="97"/>
      <c r="E396" s="167"/>
      <c r="I396" s="149"/>
    </row>
    <row r="397" spans="1:9" x14ac:dyDescent="0.25">
      <c r="A397" s="97"/>
      <c r="B397" s="97"/>
      <c r="E397" s="167"/>
      <c r="I397" s="149"/>
    </row>
    <row r="398" spans="1:9" x14ac:dyDescent="0.25">
      <c r="A398" s="97"/>
      <c r="B398" s="97"/>
      <c r="E398" s="167"/>
      <c r="I398" s="149"/>
    </row>
    <row r="399" spans="1:9" x14ac:dyDescent="0.25">
      <c r="A399" s="97"/>
      <c r="B399" s="97"/>
      <c r="E399" s="167"/>
      <c r="I399" s="149"/>
    </row>
    <row r="400" spans="1:9" x14ac:dyDescent="0.25">
      <c r="A400" s="97"/>
      <c r="B400" s="97"/>
      <c r="E400" s="167"/>
      <c r="I400" s="149"/>
    </row>
    <row r="401" spans="1:9" x14ac:dyDescent="0.25">
      <c r="A401" s="97"/>
      <c r="B401" s="97"/>
      <c r="E401" s="167"/>
      <c r="I401" s="149"/>
    </row>
    <row r="402" spans="1:9" x14ac:dyDescent="0.25">
      <c r="A402" s="97"/>
      <c r="B402" s="97"/>
      <c r="E402" s="167"/>
      <c r="I402" s="149"/>
    </row>
    <row r="403" spans="1:9" x14ac:dyDescent="0.25">
      <c r="A403" s="97"/>
      <c r="B403" s="97"/>
      <c r="E403" s="167"/>
      <c r="I403" s="149"/>
    </row>
    <row r="404" spans="1:9" x14ac:dyDescent="0.25">
      <c r="A404" s="97"/>
      <c r="B404" s="97"/>
      <c r="E404" s="167"/>
      <c r="I404" s="149"/>
    </row>
    <row r="405" spans="1:9" x14ac:dyDescent="0.25">
      <c r="A405" s="97"/>
      <c r="B405" s="97"/>
      <c r="E405" s="167"/>
      <c r="I405" s="149"/>
    </row>
    <row r="406" spans="1:9" x14ac:dyDescent="0.25">
      <c r="A406" s="97"/>
      <c r="B406" s="97"/>
      <c r="E406" s="167"/>
      <c r="I406" s="149"/>
    </row>
    <row r="407" spans="1:9" x14ac:dyDescent="0.25">
      <c r="A407" s="97"/>
      <c r="B407" s="97"/>
      <c r="E407" s="167"/>
      <c r="I407" s="149"/>
    </row>
    <row r="408" spans="1:9" x14ac:dyDescent="0.25">
      <c r="A408" s="97"/>
      <c r="B408" s="97"/>
      <c r="E408" s="167"/>
      <c r="I408" s="149"/>
    </row>
    <row r="409" spans="1:9" x14ac:dyDescent="0.25">
      <c r="A409" s="97"/>
      <c r="B409" s="97"/>
      <c r="E409" s="167"/>
      <c r="I409" s="149"/>
    </row>
    <row r="410" spans="1:9" x14ac:dyDescent="0.25">
      <c r="A410" s="97"/>
      <c r="B410" s="97"/>
      <c r="E410" s="167"/>
      <c r="I410" s="149"/>
    </row>
    <row r="411" spans="1:9" x14ac:dyDescent="0.25">
      <c r="A411" s="97"/>
      <c r="B411" s="97"/>
      <c r="E411" s="167"/>
      <c r="I411" s="149"/>
    </row>
    <row r="412" spans="1:9" x14ac:dyDescent="0.25">
      <c r="A412" s="97"/>
      <c r="B412" s="97"/>
      <c r="E412" s="167"/>
      <c r="I412" s="149"/>
    </row>
    <row r="413" spans="1:9" x14ac:dyDescent="0.25">
      <c r="A413" s="97"/>
      <c r="B413" s="97"/>
      <c r="E413" s="167"/>
      <c r="I413" s="149"/>
    </row>
    <row r="414" spans="1:9" x14ac:dyDescent="0.25">
      <c r="A414" s="97"/>
      <c r="B414" s="97"/>
      <c r="E414" s="167"/>
      <c r="I414" s="149"/>
    </row>
    <row r="415" spans="1:9" x14ac:dyDescent="0.25">
      <c r="A415" s="97"/>
      <c r="B415" s="97"/>
      <c r="E415" s="167"/>
      <c r="I415" s="149"/>
    </row>
    <row r="416" spans="1:9" x14ac:dyDescent="0.25">
      <c r="A416" s="97"/>
      <c r="B416" s="97"/>
      <c r="E416" s="167"/>
      <c r="I416" s="149"/>
    </row>
    <row r="417" spans="1:9" x14ac:dyDescent="0.25">
      <c r="A417" s="97"/>
      <c r="B417" s="97"/>
      <c r="E417" s="167"/>
      <c r="I417" s="149"/>
    </row>
    <row r="418" spans="1:9" x14ac:dyDescent="0.25">
      <c r="A418" s="97"/>
      <c r="B418" s="97"/>
      <c r="E418" s="167"/>
      <c r="I418" s="149"/>
    </row>
    <row r="419" spans="1:9" x14ac:dyDescent="0.25">
      <c r="A419" s="97"/>
      <c r="B419" s="97"/>
      <c r="E419" s="167"/>
      <c r="I419" s="149"/>
    </row>
    <row r="420" spans="1:9" x14ac:dyDescent="0.25">
      <c r="A420" s="97"/>
      <c r="B420" s="97"/>
      <c r="E420" s="167"/>
      <c r="I420" s="149"/>
    </row>
    <row r="421" spans="1:9" x14ac:dyDescent="0.25">
      <c r="A421" s="97"/>
      <c r="B421" s="97"/>
      <c r="E421" s="167"/>
      <c r="I421" s="149"/>
    </row>
    <row r="422" spans="1:9" x14ac:dyDescent="0.25">
      <c r="A422" s="97"/>
      <c r="B422" s="97"/>
      <c r="E422" s="167"/>
      <c r="I422" s="149"/>
    </row>
    <row r="423" spans="1:9" x14ac:dyDescent="0.25">
      <c r="A423" s="97"/>
      <c r="B423" s="97"/>
      <c r="E423" s="167"/>
      <c r="I423" s="149"/>
    </row>
    <row r="424" spans="1:9" x14ac:dyDescent="0.25">
      <c r="A424" s="97"/>
      <c r="B424" s="97"/>
      <c r="E424" s="167"/>
      <c r="I424" s="149"/>
    </row>
    <row r="425" spans="1:9" x14ac:dyDescent="0.25">
      <c r="A425" s="97"/>
      <c r="B425" s="97"/>
      <c r="E425" s="167"/>
      <c r="I425" s="149"/>
    </row>
    <row r="426" spans="1:9" x14ac:dyDescent="0.25">
      <c r="A426" s="97"/>
      <c r="B426" s="97"/>
      <c r="E426" s="167"/>
      <c r="I426" s="149"/>
    </row>
    <row r="427" spans="1:9" x14ac:dyDescent="0.25">
      <c r="A427" s="97"/>
      <c r="B427" s="97"/>
      <c r="E427" s="167"/>
      <c r="I427" s="149"/>
    </row>
    <row r="428" spans="1:9" x14ac:dyDescent="0.25">
      <c r="A428" s="97"/>
      <c r="B428" s="97"/>
      <c r="E428" s="167"/>
      <c r="I428" s="149"/>
    </row>
    <row r="429" spans="1:9" x14ac:dyDescent="0.25">
      <c r="A429" s="97"/>
      <c r="B429" s="97"/>
      <c r="E429" s="167"/>
      <c r="I429" s="149"/>
    </row>
    <row r="430" spans="1:9" x14ac:dyDescent="0.25">
      <c r="A430" s="97"/>
      <c r="B430" s="97"/>
      <c r="E430" s="167"/>
      <c r="I430" s="149"/>
    </row>
    <row r="431" spans="1:9" x14ac:dyDescent="0.25">
      <c r="A431" s="97"/>
      <c r="B431" s="97"/>
      <c r="E431" s="167"/>
      <c r="I431" s="149"/>
    </row>
    <row r="432" spans="1:9" x14ac:dyDescent="0.25">
      <c r="A432" s="97"/>
      <c r="B432" s="97"/>
      <c r="E432" s="167"/>
      <c r="I432" s="149"/>
    </row>
    <row r="433" spans="1:9" x14ac:dyDescent="0.25">
      <c r="A433" s="97"/>
      <c r="B433" s="97"/>
      <c r="E433" s="167"/>
      <c r="I433" s="149"/>
    </row>
    <row r="434" spans="1:9" x14ac:dyDescent="0.25">
      <c r="A434" s="97"/>
      <c r="B434" s="97"/>
      <c r="E434" s="167"/>
      <c r="I434" s="149"/>
    </row>
    <row r="435" spans="1:9" x14ac:dyDescent="0.25">
      <c r="A435" s="97"/>
      <c r="B435" s="97"/>
      <c r="E435" s="167"/>
      <c r="I435" s="149"/>
    </row>
    <row r="436" spans="1:9" x14ac:dyDescent="0.25">
      <c r="A436" s="97"/>
      <c r="B436" s="97"/>
      <c r="E436" s="167"/>
      <c r="I436" s="149"/>
    </row>
    <row r="437" spans="1:9" x14ac:dyDescent="0.25">
      <c r="A437" s="97"/>
      <c r="B437" s="97"/>
      <c r="E437" s="167"/>
      <c r="I437" s="149"/>
    </row>
    <row r="438" spans="1:9" x14ac:dyDescent="0.25">
      <c r="A438" s="97"/>
      <c r="B438" s="97"/>
      <c r="E438" s="167"/>
      <c r="I438" s="149"/>
    </row>
    <row r="439" spans="1:9" x14ac:dyDescent="0.25">
      <c r="A439" s="97"/>
      <c r="B439" s="97"/>
      <c r="E439" s="167"/>
      <c r="I439" s="149"/>
    </row>
    <row r="440" spans="1:9" x14ac:dyDescent="0.25">
      <c r="A440" s="97"/>
      <c r="B440" s="97"/>
      <c r="E440" s="167"/>
      <c r="I440" s="149"/>
    </row>
    <row r="441" spans="1:9" x14ac:dyDescent="0.25">
      <c r="A441" s="97"/>
      <c r="B441" s="97"/>
      <c r="E441" s="167"/>
      <c r="I441" s="149"/>
    </row>
    <row r="442" spans="1:9" x14ac:dyDescent="0.25">
      <c r="A442" s="97"/>
      <c r="B442" s="97"/>
      <c r="E442" s="167"/>
      <c r="I442" s="149"/>
    </row>
    <row r="443" spans="1:9" x14ac:dyDescent="0.25">
      <c r="A443" s="97"/>
      <c r="B443" s="97"/>
      <c r="E443" s="167"/>
      <c r="I443" s="149"/>
    </row>
    <row r="444" spans="1:9" x14ac:dyDescent="0.25">
      <c r="A444" s="97"/>
      <c r="B444" s="97"/>
      <c r="E444" s="167"/>
      <c r="I444" s="149"/>
    </row>
    <row r="445" spans="1:9" x14ac:dyDescent="0.25">
      <c r="A445" s="97"/>
      <c r="B445" s="97"/>
      <c r="E445" s="167"/>
      <c r="I445" s="149"/>
    </row>
    <row r="446" spans="1:9" x14ac:dyDescent="0.25">
      <c r="A446" s="97"/>
      <c r="B446" s="97"/>
      <c r="E446" s="167"/>
      <c r="I446" s="149"/>
    </row>
    <row r="447" spans="1:9" x14ac:dyDescent="0.25">
      <c r="A447" s="97"/>
      <c r="B447" s="97"/>
      <c r="E447" s="167"/>
      <c r="I447" s="149"/>
    </row>
    <row r="448" spans="1:9" x14ac:dyDescent="0.25">
      <c r="A448" s="97"/>
      <c r="B448" s="97"/>
      <c r="E448" s="167"/>
      <c r="I448" s="149"/>
    </row>
    <row r="449" spans="1:9" x14ac:dyDescent="0.25">
      <c r="A449" s="97"/>
      <c r="B449" s="97"/>
      <c r="E449" s="167"/>
      <c r="I449" s="149"/>
    </row>
    <row r="450" spans="1:9" x14ac:dyDescent="0.25">
      <c r="A450" s="97"/>
      <c r="B450" s="97"/>
      <c r="E450" s="167"/>
      <c r="I450" s="149"/>
    </row>
    <row r="451" spans="1:9" x14ac:dyDescent="0.25">
      <c r="A451" s="97"/>
      <c r="B451" s="97"/>
      <c r="E451" s="167"/>
      <c r="I451" s="149"/>
    </row>
    <row r="452" spans="1:9" x14ac:dyDescent="0.25">
      <c r="A452" s="97"/>
      <c r="B452" s="97"/>
      <c r="E452" s="167"/>
      <c r="I452" s="149"/>
    </row>
    <row r="453" spans="1:9" x14ac:dyDescent="0.25">
      <c r="A453" s="97"/>
      <c r="B453" s="97"/>
      <c r="E453" s="167"/>
      <c r="I453" s="149"/>
    </row>
    <row r="454" spans="1:9" x14ac:dyDescent="0.25">
      <c r="A454" s="97"/>
      <c r="B454" s="97"/>
      <c r="E454" s="167"/>
      <c r="I454" s="149"/>
    </row>
    <row r="455" spans="1:9" x14ac:dyDescent="0.25">
      <c r="A455" s="97"/>
      <c r="B455" s="97"/>
      <c r="E455" s="167"/>
      <c r="I455" s="149"/>
    </row>
    <row r="456" spans="1:9" x14ac:dyDescent="0.25">
      <c r="A456" s="97"/>
      <c r="B456" s="97"/>
      <c r="E456" s="167"/>
      <c r="I456" s="149"/>
    </row>
    <row r="457" spans="1:9" x14ac:dyDescent="0.25">
      <c r="A457" s="97"/>
      <c r="B457" s="97"/>
      <c r="E457" s="167"/>
      <c r="I457" s="149"/>
    </row>
    <row r="458" spans="1:9" x14ac:dyDescent="0.25">
      <c r="A458" s="97"/>
      <c r="B458" s="97"/>
      <c r="E458" s="167"/>
      <c r="I458" s="149"/>
    </row>
    <row r="459" spans="1:9" x14ac:dyDescent="0.25">
      <c r="A459" s="97"/>
      <c r="B459" s="97"/>
      <c r="E459" s="167"/>
      <c r="I459" s="149"/>
    </row>
    <row r="460" spans="1:9" x14ac:dyDescent="0.25">
      <c r="A460" s="97"/>
      <c r="B460" s="97"/>
      <c r="E460" s="167"/>
      <c r="I460" s="149"/>
    </row>
    <row r="461" spans="1:9" x14ac:dyDescent="0.25">
      <c r="A461" s="97"/>
      <c r="B461" s="97"/>
      <c r="E461" s="167"/>
      <c r="I461" s="149"/>
    </row>
    <row r="462" spans="1:9" x14ac:dyDescent="0.25">
      <c r="A462" s="97"/>
      <c r="B462" s="97"/>
      <c r="E462" s="167"/>
      <c r="I462" s="149"/>
    </row>
    <row r="463" spans="1:9" x14ac:dyDescent="0.25">
      <c r="A463" s="97"/>
      <c r="B463" s="97"/>
      <c r="E463" s="167"/>
      <c r="I463" s="149"/>
    </row>
    <row r="464" spans="1:9" x14ac:dyDescent="0.25">
      <c r="A464" s="97"/>
      <c r="B464" s="97"/>
      <c r="E464" s="167"/>
      <c r="I464" s="149"/>
    </row>
    <row r="465" spans="1:9" x14ac:dyDescent="0.25">
      <c r="A465" s="97"/>
      <c r="B465" s="97"/>
      <c r="E465" s="167"/>
      <c r="I465" s="149"/>
    </row>
    <row r="466" spans="1:9" x14ac:dyDescent="0.25">
      <c r="A466" s="97"/>
      <c r="B466" s="97"/>
      <c r="E466" s="167"/>
      <c r="I466" s="149"/>
    </row>
    <row r="467" spans="1:9" x14ac:dyDescent="0.25">
      <c r="A467" s="97"/>
      <c r="B467" s="97"/>
      <c r="E467" s="167"/>
      <c r="I467" s="149"/>
    </row>
    <row r="468" spans="1:9" x14ac:dyDescent="0.25">
      <c r="A468" s="97"/>
      <c r="B468" s="97"/>
      <c r="E468" s="167"/>
      <c r="I468" s="149"/>
    </row>
    <row r="469" spans="1:9" x14ac:dyDescent="0.25">
      <c r="A469" s="97"/>
      <c r="B469" s="97"/>
      <c r="E469" s="167"/>
      <c r="I469" s="149"/>
    </row>
    <row r="470" spans="1:9" x14ac:dyDescent="0.25">
      <c r="A470" s="97"/>
      <c r="B470" s="97"/>
      <c r="E470" s="167"/>
      <c r="I470" s="149"/>
    </row>
    <row r="471" spans="1:9" x14ac:dyDescent="0.25">
      <c r="A471" s="97"/>
      <c r="B471" s="97"/>
      <c r="E471" s="167"/>
      <c r="I471" s="149"/>
    </row>
    <row r="472" spans="1:9" x14ac:dyDescent="0.25">
      <c r="A472" s="97"/>
      <c r="B472" s="97"/>
      <c r="E472" s="167"/>
      <c r="I472" s="149"/>
    </row>
    <row r="473" spans="1:9" x14ac:dyDescent="0.25">
      <c r="A473" s="97"/>
      <c r="B473" s="97"/>
      <c r="E473" s="167"/>
      <c r="I473" s="149"/>
    </row>
    <row r="474" spans="1:9" x14ac:dyDescent="0.25">
      <c r="A474" s="97"/>
      <c r="B474" s="97"/>
      <c r="E474" s="167"/>
      <c r="I474" s="149"/>
    </row>
    <row r="475" spans="1:9" x14ac:dyDescent="0.25">
      <c r="A475" s="97"/>
      <c r="B475" s="97"/>
      <c r="E475" s="167"/>
      <c r="I475" s="149"/>
    </row>
    <row r="476" spans="1:9" x14ac:dyDescent="0.25">
      <c r="A476" s="97"/>
      <c r="B476" s="97"/>
      <c r="E476" s="167"/>
      <c r="I476" s="149"/>
    </row>
    <row r="477" spans="1:9" x14ac:dyDescent="0.25">
      <c r="A477" s="97"/>
      <c r="B477" s="97"/>
      <c r="E477" s="167"/>
      <c r="I477" s="149"/>
    </row>
    <row r="478" spans="1:9" x14ac:dyDescent="0.25">
      <c r="A478" s="97"/>
      <c r="B478" s="97"/>
      <c r="E478" s="167"/>
      <c r="I478" s="149"/>
    </row>
    <row r="479" spans="1:9" x14ac:dyDescent="0.25">
      <c r="A479" s="97"/>
      <c r="B479" s="97"/>
      <c r="E479" s="167"/>
      <c r="I479" s="149"/>
    </row>
    <row r="480" spans="1:9" x14ac:dyDescent="0.25">
      <c r="A480" s="97"/>
      <c r="B480" s="97"/>
      <c r="E480" s="167"/>
      <c r="I480" s="149"/>
    </row>
    <row r="481" spans="1:9" x14ac:dyDescent="0.25">
      <c r="A481" s="97"/>
      <c r="B481" s="97"/>
      <c r="E481" s="167"/>
      <c r="I481" s="149"/>
    </row>
    <row r="482" spans="1:9" x14ac:dyDescent="0.25">
      <c r="A482" s="97"/>
      <c r="B482" s="97"/>
      <c r="E482" s="167"/>
      <c r="I482" s="149"/>
    </row>
    <row r="483" spans="1:9" x14ac:dyDescent="0.25">
      <c r="A483" s="97"/>
      <c r="B483" s="97"/>
      <c r="E483" s="167"/>
      <c r="I483" s="149"/>
    </row>
    <row r="484" spans="1:9" x14ac:dyDescent="0.25">
      <c r="A484" s="97"/>
      <c r="B484" s="97"/>
      <c r="E484" s="167"/>
      <c r="I484" s="149"/>
    </row>
    <row r="485" spans="1:9" x14ac:dyDescent="0.25">
      <c r="A485" s="97"/>
      <c r="B485" s="97"/>
      <c r="E485" s="167"/>
      <c r="I485" s="149"/>
    </row>
    <row r="486" spans="1:9" x14ac:dyDescent="0.25">
      <c r="A486" s="97"/>
      <c r="B486" s="97"/>
      <c r="E486" s="167"/>
      <c r="I486" s="149"/>
    </row>
    <row r="487" spans="1:9" x14ac:dyDescent="0.25">
      <c r="A487" s="97"/>
      <c r="B487" s="97"/>
      <c r="E487" s="167"/>
      <c r="I487" s="149"/>
    </row>
    <row r="488" spans="1:9" x14ac:dyDescent="0.25">
      <c r="A488" s="97"/>
      <c r="B488" s="97"/>
      <c r="E488" s="167"/>
      <c r="I488" s="149"/>
    </row>
    <row r="489" spans="1:9" x14ac:dyDescent="0.25">
      <c r="A489" s="97"/>
      <c r="B489" s="97"/>
      <c r="E489" s="167"/>
      <c r="I489" s="149"/>
    </row>
    <row r="490" spans="1:9" x14ac:dyDescent="0.25">
      <c r="A490" s="97"/>
      <c r="B490" s="97"/>
      <c r="E490" s="167"/>
      <c r="I490" s="149"/>
    </row>
    <row r="491" spans="1:9" x14ac:dyDescent="0.25">
      <c r="A491" s="97"/>
      <c r="B491" s="97"/>
      <c r="E491" s="167"/>
      <c r="I491" s="149"/>
    </row>
    <row r="492" spans="1:9" x14ac:dyDescent="0.25">
      <c r="A492" s="97"/>
      <c r="B492" s="97"/>
      <c r="E492" s="167"/>
      <c r="I492" s="149"/>
    </row>
    <row r="493" spans="1:9" x14ac:dyDescent="0.25">
      <c r="A493" s="97"/>
      <c r="B493" s="97"/>
      <c r="E493" s="167"/>
      <c r="I493" s="149"/>
    </row>
    <row r="494" spans="1:9" x14ac:dyDescent="0.25">
      <c r="A494" s="97"/>
      <c r="B494" s="97"/>
      <c r="E494" s="167"/>
      <c r="I494" s="149"/>
    </row>
    <row r="495" spans="1:9" x14ac:dyDescent="0.25">
      <c r="A495" s="97"/>
      <c r="B495" s="97"/>
      <c r="E495" s="167"/>
      <c r="I495" s="149"/>
    </row>
    <row r="496" spans="1:9" x14ac:dyDescent="0.25">
      <c r="A496" s="97"/>
      <c r="B496" s="97"/>
      <c r="E496" s="167"/>
      <c r="I496" s="149"/>
    </row>
    <row r="497" spans="1:9" x14ac:dyDescent="0.25">
      <c r="A497" s="97"/>
      <c r="B497" s="97"/>
      <c r="E497" s="167"/>
      <c r="I497" s="149"/>
    </row>
    <row r="498" spans="1:9" x14ac:dyDescent="0.25">
      <c r="A498" s="97"/>
      <c r="B498" s="97"/>
      <c r="E498" s="167"/>
      <c r="I498" s="149"/>
    </row>
    <row r="499" spans="1:9" x14ac:dyDescent="0.25">
      <c r="A499" s="97"/>
      <c r="B499" s="97"/>
      <c r="E499" s="167"/>
      <c r="I499" s="149"/>
    </row>
    <row r="500" spans="1:9" x14ac:dyDescent="0.25">
      <c r="A500" s="97"/>
      <c r="B500" s="97"/>
      <c r="E500" s="167"/>
      <c r="I500" s="149"/>
    </row>
    <row r="501" spans="1:9" x14ac:dyDescent="0.25">
      <c r="A501" s="97"/>
      <c r="B501" s="97"/>
      <c r="E501" s="167"/>
      <c r="I501" s="149"/>
    </row>
    <row r="502" spans="1:9" x14ac:dyDescent="0.25">
      <c r="A502" s="97"/>
      <c r="B502" s="97"/>
      <c r="E502" s="167"/>
      <c r="I502" s="149"/>
    </row>
    <row r="503" spans="1:9" x14ac:dyDescent="0.25">
      <c r="A503" s="97"/>
      <c r="B503" s="97"/>
      <c r="E503" s="167"/>
      <c r="I503" s="149"/>
    </row>
    <row r="504" spans="1:9" x14ac:dyDescent="0.25">
      <c r="A504" s="97"/>
      <c r="B504" s="97"/>
      <c r="E504" s="167"/>
      <c r="I504" s="149"/>
    </row>
    <row r="505" spans="1:9" x14ac:dyDescent="0.25">
      <c r="A505" s="97"/>
      <c r="B505" s="97"/>
      <c r="E505" s="167"/>
      <c r="I505" s="149"/>
    </row>
    <row r="506" spans="1:9" x14ac:dyDescent="0.25">
      <c r="A506" s="97"/>
      <c r="B506" s="97"/>
      <c r="E506" s="167"/>
      <c r="I506" s="149"/>
    </row>
    <row r="507" spans="1:9" x14ac:dyDescent="0.25">
      <c r="A507" s="97"/>
      <c r="B507" s="97"/>
      <c r="E507" s="167"/>
      <c r="I507" s="149"/>
    </row>
    <row r="508" spans="1:9" x14ac:dyDescent="0.25">
      <c r="A508" s="97"/>
      <c r="B508" s="97"/>
      <c r="E508" s="167"/>
      <c r="I508" s="149"/>
    </row>
    <row r="509" spans="1:9" x14ac:dyDescent="0.25">
      <c r="A509" s="97"/>
      <c r="B509" s="97"/>
      <c r="E509" s="167"/>
      <c r="I509" s="149"/>
    </row>
    <row r="510" spans="1:9" x14ac:dyDescent="0.25">
      <c r="A510" s="97"/>
      <c r="B510" s="97"/>
      <c r="E510" s="167"/>
      <c r="I510" s="149"/>
    </row>
    <row r="511" spans="1:9" x14ac:dyDescent="0.25">
      <c r="A511" s="97"/>
      <c r="B511" s="97"/>
      <c r="E511" s="167"/>
      <c r="I511" s="149"/>
    </row>
    <row r="512" spans="1:9" x14ac:dyDescent="0.25">
      <c r="A512" s="97"/>
      <c r="B512" s="97"/>
      <c r="E512" s="167"/>
      <c r="I512" s="149"/>
    </row>
    <row r="513" spans="1:9" x14ac:dyDescent="0.25">
      <c r="A513" s="97"/>
      <c r="B513" s="97"/>
      <c r="E513" s="167"/>
      <c r="I513" s="149"/>
    </row>
    <row r="514" spans="1:9" x14ac:dyDescent="0.25">
      <c r="A514" s="97"/>
      <c r="B514" s="97"/>
      <c r="E514" s="167"/>
      <c r="I514" s="149"/>
    </row>
    <row r="515" spans="1:9" x14ac:dyDescent="0.25">
      <c r="A515" s="97"/>
      <c r="B515" s="97"/>
      <c r="E515" s="167"/>
      <c r="I515" s="149"/>
    </row>
    <row r="516" spans="1:9" x14ac:dyDescent="0.25">
      <c r="A516" s="97"/>
      <c r="B516" s="97"/>
      <c r="E516" s="167"/>
      <c r="I516" s="149"/>
    </row>
    <row r="517" spans="1:9" x14ac:dyDescent="0.25">
      <c r="A517" s="97"/>
      <c r="B517" s="97"/>
      <c r="E517" s="167"/>
      <c r="I517" s="149"/>
    </row>
    <row r="518" spans="1:9" x14ac:dyDescent="0.25">
      <c r="A518" s="97"/>
      <c r="B518" s="97"/>
      <c r="E518" s="167"/>
      <c r="I518" s="149"/>
    </row>
    <row r="519" spans="1:9" x14ac:dyDescent="0.25">
      <c r="A519" s="97"/>
      <c r="B519" s="97"/>
      <c r="E519" s="167"/>
      <c r="I519" s="149"/>
    </row>
    <row r="520" spans="1:9" x14ac:dyDescent="0.25">
      <c r="A520" s="97"/>
      <c r="B520" s="97"/>
      <c r="E520" s="167"/>
      <c r="I520" s="149"/>
    </row>
    <row r="521" spans="1:9" x14ac:dyDescent="0.25">
      <c r="A521" s="97"/>
      <c r="B521" s="97"/>
      <c r="E521" s="167"/>
      <c r="I521" s="149"/>
    </row>
    <row r="522" spans="1:9" x14ac:dyDescent="0.25">
      <c r="A522" s="97"/>
      <c r="B522" s="97"/>
      <c r="E522" s="167"/>
      <c r="I522" s="149"/>
    </row>
    <row r="523" spans="1:9" x14ac:dyDescent="0.25">
      <c r="A523" s="97"/>
      <c r="B523" s="97"/>
      <c r="E523" s="167"/>
      <c r="I523" s="149"/>
    </row>
    <row r="524" spans="1:9" x14ac:dyDescent="0.25">
      <c r="A524" s="97"/>
      <c r="B524" s="97"/>
      <c r="E524" s="167"/>
      <c r="I524" s="149"/>
    </row>
    <row r="525" spans="1:9" x14ac:dyDescent="0.25">
      <c r="A525" s="97"/>
      <c r="B525" s="97"/>
      <c r="E525" s="167"/>
      <c r="I525" s="149"/>
    </row>
    <row r="526" spans="1:9" x14ac:dyDescent="0.25">
      <c r="A526" s="97"/>
      <c r="B526" s="97"/>
      <c r="E526" s="167"/>
      <c r="I526" s="149"/>
    </row>
    <row r="527" spans="1:9" x14ac:dyDescent="0.25">
      <c r="A527" s="97"/>
      <c r="B527" s="97"/>
      <c r="E527" s="167"/>
      <c r="I527" s="149"/>
    </row>
    <row r="528" spans="1:9" x14ac:dyDescent="0.25">
      <c r="A528" s="97"/>
      <c r="B528" s="97"/>
      <c r="E528" s="167"/>
      <c r="I528" s="149"/>
    </row>
    <row r="529" spans="1:9" x14ac:dyDescent="0.25">
      <c r="A529" s="97"/>
      <c r="B529" s="97"/>
      <c r="E529" s="167"/>
      <c r="I529" s="149"/>
    </row>
  </sheetData>
  <sheetProtection sheet="1" objects="1" scenarios="1"/>
  <mergeCells count="1">
    <mergeCell ref="D3:G3"/>
  </mergeCells>
  <phoneticPr fontId="0" type="noConversion"/>
  <pageMargins left="0.75" right="0.75" top="1" bottom="1" header="0.5" footer="0.5"/>
  <pageSetup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I22"/>
  <sheetViews>
    <sheetView workbookViewId="0">
      <pane xSplit="5" topLeftCell="F1" activePane="topRight" state="frozen"/>
      <selection pane="topRight"/>
    </sheetView>
  </sheetViews>
  <sheetFormatPr defaultRowHeight="13.2" x14ac:dyDescent="0.25"/>
  <cols>
    <col min="1" max="1" width="10.5546875" customWidth="1"/>
    <col min="2" max="2" width="11.88671875" customWidth="1"/>
    <col min="3" max="3" width="36.88671875" style="6" customWidth="1"/>
    <col min="4" max="4" width="20.6640625" customWidth="1"/>
    <col min="5" max="5" width="13" customWidth="1"/>
    <col min="19" max="19" width="9.33203125" customWidth="1"/>
  </cols>
  <sheetData>
    <row r="1" spans="1:217" s="43" customFormat="1" x14ac:dyDescent="0.25">
      <c r="A1" s="34" t="s">
        <v>61</v>
      </c>
      <c r="B1" s="34" t="s">
        <v>62</v>
      </c>
      <c r="C1" s="34" t="s">
        <v>65</v>
      </c>
      <c r="D1" s="34" t="s">
        <v>26</v>
      </c>
      <c r="E1" s="34" t="s">
        <v>28</v>
      </c>
      <c r="F1" s="79" t="s">
        <v>36</v>
      </c>
      <c r="G1" s="79"/>
      <c r="H1" s="79" t="s">
        <v>36</v>
      </c>
      <c r="I1" s="79"/>
      <c r="J1" s="79" t="s">
        <v>36</v>
      </c>
      <c r="K1" s="79"/>
      <c r="L1" s="79" t="s">
        <v>36</v>
      </c>
      <c r="M1" s="79"/>
      <c r="N1" s="79" t="s">
        <v>36</v>
      </c>
      <c r="O1" s="79"/>
      <c r="P1" s="79" t="s">
        <v>36</v>
      </c>
      <c r="Q1" s="79"/>
      <c r="R1" s="79" t="s">
        <v>36</v>
      </c>
      <c r="S1" s="79"/>
      <c r="T1" s="79" t="s">
        <v>36</v>
      </c>
      <c r="U1" s="79"/>
      <c r="V1" s="79" t="s">
        <v>36</v>
      </c>
      <c r="W1" s="79"/>
      <c r="X1" s="79" t="s">
        <v>36</v>
      </c>
      <c r="Y1" s="79"/>
      <c r="Z1" s="79" t="s">
        <v>36</v>
      </c>
      <c r="AA1" s="79"/>
      <c r="AB1" s="79" t="s">
        <v>36</v>
      </c>
      <c r="AC1" s="79"/>
      <c r="AD1" s="79" t="s">
        <v>36</v>
      </c>
      <c r="AE1" s="79"/>
      <c r="AF1" s="79" t="s">
        <v>36</v>
      </c>
      <c r="AG1" s="79"/>
      <c r="AH1" s="79" t="s">
        <v>36</v>
      </c>
      <c r="AI1" s="79"/>
      <c r="AJ1" s="79" t="s">
        <v>36</v>
      </c>
      <c r="AK1" s="79"/>
      <c r="AM1" s="196" t="s">
        <v>34</v>
      </c>
      <c r="AN1" s="197"/>
    </row>
    <row r="2" spans="1:217" s="101" customFormat="1" x14ac:dyDescent="0.25">
      <c r="A2" s="14"/>
      <c r="B2" s="14"/>
      <c r="C2" s="109"/>
      <c r="D2" s="144"/>
      <c r="E2" s="109"/>
      <c r="F2" s="39">
        <v>37859</v>
      </c>
      <c r="G2" s="39">
        <v>37861</v>
      </c>
      <c r="H2" s="39">
        <v>37866</v>
      </c>
      <c r="I2" s="39">
        <v>37868</v>
      </c>
      <c r="J2" s="39">
        <v>37873</v>
      </c>
      <c r="K2" s="39">
        <v>37875</v>
      </c>
      <c r="L2" s="39">
        <v>37880</v>
      </c>
      <c r="M2" s="39">
        <v>37882</v>
      </c>
      <c r="N2" s="39">
        <v>37887</v>
      </c>
      <c r="O2" s="39">
        <v>37889</v>
      </c>
      <c r="P2" s="39">
        <v>37894</v>
      </c>
      <c r="Q2" s="39">
        <v>37896</v>
      </c>
      <c r="R2" s="39">
        <v>37901</v>
      </c>
      <c r="S2" s="39">
        <v>37903</v>
      </c>
      <c r="T2" s="39">
        <v>37908</v>
      </c>
      <c r="U2" s="39">
        <v>37910</v>
      </c>
      <c r="V2" s="39">
        <v>37915</v>
      </c>
      <c r="W2" s="39">
        <v>37917</v>
      </c>
      <c r="X2" s="39">
        <v>37922</v>
      </c>
      <c r="Y2" s="39">
        <v>37924</v>
      </c>
      <c r="Z2" s="39">
        <v>37929</v>
      </c>
      <c r="AA2" s="39">
        <v>37931</v>
      </c>
      <c r="AB2" s="39">
        <v>37936</v>
      </c>
      <c r="AC2" s="39">
        <v>37938</v>
      </c>
      <c r="AD2" s="39">
        <v>37943</v>
      </c>
      <c r="AE2" s="39">
        <v>37945</v>
      </c>
      <c r="AF2" s="39">
        <v>37950</v>
      </c>
      <c r="AG2" s="39">
        <v>37952</v>
      </c>
      <c r="AH2" s="39">
        <v>37957</v>
      </c>
      <c r="AI2" s="39">
        <v>37959</v>
      </c>
      <c r="AJ2" s="39">
        <v>37964</v>
      </c>
      <c r="AK2" s="39">
        <v>37966</v>
      </c>
      <c r="AL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c r="BL2" s="100"/>
      <c r="BM2" s="100"/>
      <c r="BN2" s="100"/>
      <c r="BO2" s="100"/>
      <c r="BP2" s="100"/>
      <c r="BQ2" s="100"/>
      <c r="BR2" s="100"/>
      <c r="BS2" s="100"/>
      <c r="BT2" s="100"/>
      <c r="BU2" s="100"/>
      <c r="BV2" s="100"/>
      <c r="BW2" s="100"/>
      <c r="BX2" s="100"/>
      <c r="BY2" s="100"/>
      <c r="BZ2" s="100"/>
      <c r="CA2" s="100"/>
      <c r="CB2" s="100"/>
      <c r="CC2" s="100"/>
      <c r="CD2" s="100"/>
      <c r="CE2" s="100"/>
      <c r="CF2" s="100"/>
      <c r="CG2" s="100"/>
      <c r="CH2" s="100"/>
      <c r="CI2" s="100"/>
      <c r="CJ2" s="100"/>
      <c r="CK2" s="100"/>
      <c r="CL2" s="100"/>
      <c r="CM2" s="100"/>
      <c r="CN2" s="100"/>
      <c r="CO2" s="100"/>
      <c r="CP2" s="100"/>
      <c r="CQ2" s="100"/>
      <c r="CR2" s="100"/>
      <c r="CS2" s="100"/>
      <c r="CT2" s="100"/>
      <c r="CU2" s="100"/>
      <c r="CV2" s="100"/>
      <c r="CW2" s="100"/>
      <c r="CX2" s="100"/>
      <c r="CY2" s="100"/>
      <c r="CZ2" s="100"/>
      <c r="DA2" s="100"/>
      <c r="DB2" s="100"/>
      <c r="DC2" s="100"/>
      <c r="DD2" s="100"/>
      <c r="DE2" s="100"/>
      <c r="DF2" s="100"/>
      <c r="DG2" s="100"/>
      <c r="DH2" s="100"/>
      <c r="DI2" s="100"/>
      <c r="DJ2" s="100"/>
      <c r="DK2" s="100"/>
      <c r="DL2" s="100"/>
      <c r="DM2" s="100"/>
      <c r="DN2" s="100"/>
      <c r="DO2" s="100"/>
      <c r="DP2" s="100"/>
      <c r="DQ2" s="100"/>
      <c r="DR2" s="100"/>
      <c r="DS2" s="100"/>
      <c r="DT2" s="100"/>
      <c r="DU2" s="100"/>
      <c r="DV2" s="100"/>
      <c r="DW2" s="100"/>
      <c r="DX2" s="100"/>
      <c r="DY2" s="100"/>
      <c r="DZ2" s="100"/>
      <c r="EA2" s="100"/>
      <c r="EB2" s="100"/>
      <c r="EC2" s="100"/>
      <c r="ED2" s="100"/>
      <c r="EE2" s="100"/>
      <c r="EF2" s="100"/>
      <c r="EG2" s="100"/>
      <c r="EH2" s="100"/>
      <c r="EI2" s="100"/>
      <c r="EJ2" s="100"/>
      <c r="EK2" s="100"/>
      <c r="EL2" s="100"/>
      <c r="EM2" s="100"/>
      <c r="EN2" s="100"/>
      <c r="EO2" s="100"/>
      <c r="EP2" s="100"/>
      <c r="EQ2" s="100"/>
      <c r="ER2" s="100"/>
      <c r="ES2" s="100"/>
      <c r="ET2" s="100"/>
      <c r="EU2" s="100"/>
      <c r="EV2" s="100"/>
      <c r="EW2" s="100"/>
      <c r="EX2" s="100"/>
      <c r="EY2" s="100"/>
      <c r="EZ2" s="100"/>
      <c r="FA2" s="100"/>
      <c r="FB2" s="100"/>
      <c r="FC2" s="100"/>
      <c r="FD2" s="100"/>
      <c r="FE2" s="100"/>
      <c r="FF2" s="100"/>
      <c r="FG2" s="100"/>
      <c r="FH2" s="100"/>
      <c r="FI2" s="100"/>
      <c r="FJ2" s="100"/>
      <c r="FK2" s="100"/>
      <c r="FL2" s="100"/>
      <c r="FM2" s="100"/>
      <c r="FN2" s="100"/>
      <c r="FO2" s="100"/>
      <c r="FP2" s="100"/>
      <c r="FQ2" s="100"/>
      <c r="FR2" s="100"/>
      <c r="FS2" s="100"/>
      <c r="FT2" s="100"/>
      <c r="FU2" s="100"/>
      <c r="FV2" s="100"/>
      <c r="FW2" s="100"/>
      <c r="FX2" s="100"/>
      <c r="FY2" s="100"/>
      <c r="FZ2" s="100"/>
      <c r="GA2" s="100"/>
      <c r="GB2" s="100"/>
      <c r="GC2" s="100"/>
      <c r="GD2" s="100"/>
      <c r="GE2" s="100"/>
      <c r="GF2" s="100"/>
      <c r="GG2" s="100"/>
      <c r="GH2" s="100"/>
      <c r="GI2" s="100"/>
      <c r="GJ2" s="100"/>
      <c r="GK2" s="100"/>
      <c r="GL2" s="100"/>
      <c r="GM2" s="100"/>
      <c r="GN2" s="100"/>
      <c r="GO2" s="100"/>
      <c r="GP2" s="100"/>
      <c r="GQ2" s="100"/>
      <c r="GR2" s="100"/>
      <c r="GS2" s="100"/>
      <c r="GT2" s="100"/>
      <c r="GU2" s="100"/>
      <c r="GV2" s="100"/>
      <c r="GW2" s="100"/>
      <c r="GX2" s="100"/>
      <c r="GY2" s="100"/>
      <c r="GZ2" s="100"/>
      <c r="HA2" s="100"/>
      <c r="HB2" s="100"/>
      <c r="HC2" s="100"/>
      <c r="HD2" s="100"/>
      <c r="HE2" s="100"/>
      <c r="HF2" s="100"/>
      <c r="HG2" s="100"/>
      <c r="HH2" s="100"/>
      <c r="HI2" s="100"/>
    </row>
    <row r="3" spans="1:217" x14ac:dyDescent="0.25">
      <c r="A3" t="s">
        <v>75</v>
      </c>
      <c r="B3" t="s">
        <v>76</v>
      </c>
      <c r="C3" s="83" t="s">
        <v>113</v>
      </c>
      <c r="D3" s="44">
        <v>613265226</v>
      </c>
      <c r="E3" s="45" t="s">
        <v>40</v>
      </c>
      <c r="F3" s="6" t="s">
        <v>66</v>
      </c>
      <c r="G3" s="6" t="s">
        <v>66</v>
      </c>
      <c r="H3" s="6" t="s">
        <v>66</v>
      </c>
      <c r="I3" s="6" t="s">
        <v>66</v>
      </c>
      <c r="J3" s="6" t="s">
        <v>66</v>
      </c>
      <c r="K3" s="6" t="s">
        <v>66</v>
      </c>
      <c r="L3" s="6" t="s">
        <v>66</v>
      </c>
      <c r="M3" s="6" t="s">
        <v>66</v>
      </c>
      <c r="N3" s="6" t="s">
        <v>66</v>
      </c>
      <c r="O3" s="6" t="s">
        <v>66</v>
      </c>
      <c r="P3" s="6" t="s">
        <v>66</v>
      </c>
      <c r="Q3" s="6" t="s">
        <v>66</v>
      </c>
      <c r="R3" s="6" t="s">
        <v>66</v>
      </c>
      <c r="S3" s="6" t="s">
        <v>66</v>
      </c>
      <c r="T3" s="6" t="s">
        <v>66</v>
      </c>
      <c r="U3" s="6" t="s">
        <v>66</v>
      </c>
      <c r="V3" s="6" t="s">
        <v>66</v>
      </c>
      <c r="W3" s="6" t="s">
        <v>66</v>
      </c>
      <c r="X3" s="6" t="s">
        <v>66</v>
      </c>
      <c r="Y3" s="6" t="s">
        <v>66</v>
      </c>
      <c r="Z3" s="6" t="s">
        <v>66</v>
      </c>
      <c r="AA3" s="6" t="s">
        <v>66</v>
      </c>
      <c r="AB3" s="6" t="s">
        <v>66</v>
      </c>
      <c r="AC3" s="6" t="s">
        <v>66</v>
      </c>
      <c r="AD3" s="6" t="s">
        <v>66</v>
      </c>
      <c r="AE3" s="6" t="s">
        <v>66</v>
      </c>
      <c r="AF3" s="6" t="s">
        <v>66</v>
      </c>
      <c r="AG3" s="6" t="s">
        <v>66</v>
      </c>
      <c r="AH3" s="6" t="s">
        <v>66</v>
      </c>
      <c r="AI3" s="6" t="s">
        <v>66</v>
      </c>
      <c r="AJ3" s="6" t="s">
        <v>66</v>
      </c>
      <c r="AK3" s="6" t="s">
        <v>66</v>
      </c>
      <c r="AL3" s="6"/>
      <c r="AM3" s="40">
        <f>COUNTIF(F3:AK3,"n")</f>
        <v>0</v>
      </c>
      <c r="AN3" s="6" t="str">
        <f>IF(AM3&gt;Tables!$B$15,"FAILS","ok")</f>
        <v>ok</v>
      </c>
      <c r="AO3" s="6"/>
      <c r="AP3" s="6"/>
      <c r="AQ3" s="6"/>
      <c r="AR3" s="6"/>
      <c r="AS3" s="6"/>
      <c r="AT3" s="6"/>
      <c r="AU3" s="6"/>
    </row>
    <row r="4" spans="1:217" x14ac:dyDescent="0.25">
      <c r="A4" t="s">
        <v>77</v>
      </c>
      <c r="B4" t="s">
        <v>63</v>
      </c>
      <c r="C4" s="83" t="s">
        <v>114</v>
      </c>
      <c r="D4" s="44">
        <v>993763743</v>
      </c>
      <c r="E4" s="45" t="s">
        <v>64</v>
      </c>
      <c r="F4" s="6" t="s">
        <v>66</v>
      </c>
      <c r="G4" s="6" t="s">
        <v>66</v>
      </c>
      <c r="H4" s="6" t="s">
        <v>66</v>
      </c>
      <c r="I4" s="6" t="s">
        <v>66</v>
      </c>
      <c r="J4" s="6" t="s">
        <v>66</v>
      </c>
      <c r="K4" s="6" t="s">
        <v>66</v>
      </c>
      <c r="L4" s="6" t="s">
        <v>66</v>
      </c>
      <c r="M4" s="6" t="s">
        <v>66</v>
      </c>
      <c r="N4" s="6" t="s">
        <v>66</v>
      </c>
      <c r="O4" s="6" t="s">
        <v>66</v>
      </c>
      <c r="P4" s="6" t="s">
        <v>66</v>
      </c>
      <c r="Q4" s="6" t="s">
        <v>66</v>
      </c>
      <c r="R4" s="6" t="s">
        <v>66</v>
      </c>
      <c r="S4" s="6" t="s">
        <v>66</v>
      </c>
      <c r="T4" s="6" t="s">
        <v>66</v>
      </c>
      <c r="U4" s="6" t="s">
        <v>66</v>
      </c>
      <c r="V4" s="6" t="s">
        <v>66</v>
      </c>
      <c r="W4" s="6" t="s">
        <v>66</v>
      </c>
      <c r="X4" s="6" t="s">
        <v>66</v>
      </c>
      <c r="Y4" s="6" t="s">
        <v>66</v>
      </c>
      <c r="Z4" s="6" t="s">
        <v>66</v>
      </c>
      <c r="AA4" s="6" t="s">
        <v>66</v>
      </c>
      <c r="AB4" s="6" t="s">
        <v>66</v>
      </c>
      <c r="AC4" s="6" t="s">
        <v>66</v>
      </c>
      <c r="AD4" s="6" t="s">
        <v>66</v>
      </c>
      <c r="AE4" s="6" t="s">
        <v>66</v>
      </c>
      <c r="AF4" s="6" t="s">
        <v>66</v>
      </c>
      <c r="AG4" s="6" t="s">
        <v>66</v>
      </c>
      <c r="AH4" s="6" t="s">
        <v>66</v>
      </c>
      <c r="AI4" s="6" t="s">
        <v>66</v>
      </c>
      <c r="AJ4" s="6" t="s">
        <v>66</v>
      </c>
      <c r="AK4" s="6" t="s">
        <v>67</v>
      </c>
      <c r="AL4" s="6"/>
      <c r="AM4" s="40">
        <f t="shared" ref="AM4:AM22" si="0">COUNTIF(F4:AK4,"n")</f>
        <v>1</v>
      </c>
      <c r="AN4" s="6" t="str">
        <f>IF(AM4&gt;Tables!$B$15,"FAILS","ok")</f>
        <v>ok</v>
      </c>
      <c r="AO4" s="6"/>
      <c r="AP4" s="6"/>
      <c r="AQ4" s="6"/>
      <c r="AR4" s="6"/>
      <c r="AS4" s="6"/>
      <c r="AT4" s="6"/>
      <c r="AU4" s="6"/>
    </row>
    <row r="5" spans="1:217" x14ac:dyDescent="0.25">
      <c r="A5" t="s">
        <v>78</v>
      </c>
      <c r="B5" t="s">
        <v>79</v>
      </c>
      <c r="C5" s="83" t="s">
        <v>115</v>
      </c>
      <c r="D5" s="44">
        <v>993717660</v>
      </c>
      <c r="E5" s="45" t="s">
        <v>41</v>
      </c>
      <c r="F5" s="6" t="s">
        <v>66</v>
      </c>
      <c r="G5" s="6" t="s">
        <v>66</v>
      </c>
      <c r="H5" s="6" t="s">
        <v>66</v>
      </c>
      <c r="I5" s="6" t="s">
        <v>66</v>
      </c>
      <c r="J5" s="6" t="s">
        <v>66</v>
      </c>
      <c r="K5" s="6" t="s">
        <v>66</v>
      </c>
      <c r="L5" s="6" t="s">
        <v>66</v>
      </c>
      <c r="M5" s="6" t="s">
        <v>66</v>
      </c>
      <c r="N5" s="6" t="s">
        <v>66</v>
      </c>
      <c r="O5" s="6" t="s">
        <v>66</v>
      </c>
      <c r="P5" s="6" t="s">
        <v>66</v>
      </c>
      <c r="Q5" s="6" t="s">
        <v>66</v>
      </c>
      <c r="R5" s="6" t="s">
        <v>66</v>
      </c>
      <c r="S5" s="6" t="s">
        <v>66</v>
      </c>
      <c r="T5" s="6" t="s">
        <v>66</v>
      </c>
      <c r="U5" s="6" t="s">
        <v>66</v>
      </c>
      <c r="V5" s="6" t="s">
        <v>66</v>
      </c>
      <c r="W5" s="6" t="s">
        <v>66</v>
      </c>
      <c r="X5" s="6" t="s">
        <v>66</v>
      </c>
      <c r="Y5" s="6" t="s">
        <v>66</v>
      </c>
      <c r="Z5" s="6" t="s">
        <v>66</v>
      </c>
      <c r="AA5" s="6" t="s">
        <v>66</v>
      </c>
      <c r="AB5" s="6" t="s">
        <v>66</v>
      </c>
      <c r="AC5" s="6" t="s">
        <v>66</v>
      </c>
      <c r="AD5" s="6" t="s">
        <v>66</v>
      </c>
      <c r="AE5" s="6" t="s">
        <v>66</v>
      </c>
      <c r="AF5" s="6" t="s">
        <v>66</v>
      </c>
      <c r="AG5" s="6" t="s">
        <v>66</v>
      </c>
      <c r="AH5" s="6" t="s">
        <v>66</v>
      </c>
      <c r="AI5" s="6" t="s">
        <v>66</v>
      </c>
      <c r="AJ5" s="6" t="s">
        <v>67</v>
      </c>
      <c r="AK5" s="6" t="s">
        <v>67</v>
      </c>
      <c r="AL5" s="6"/>
      <c r="AM5" s="40">
        <f t="shared" si="0"/>
        <v>2</v>
      </c>
      <c r="AN5" s="6" t="str">
        <f>IF(AM5&gt;Tables!$B$15,"FAILS","ok")</f>
        <v>ok</v>
      </c>
      <c r="AO5" s="6"/>
      <c r="AP5" s="6"/>
      <c r="AQ5" s="6"/>
      <c r="AR5" s="6"/>
      <c r="AS5" s="6"/>
      <c r="AT5" s="6"/>
      <c r="AU5" s="6"/>
    </row>
    <row r="6" spans="1:217" x14ac:dyDescent="0.25">
      <c r="A6" t="s">
        <v>80</v>
      </c>
      <c r="B6" t="s">
        <v>81</v>
      </c>
      <c r="C6" s="83" t="s">
        <v>132</v>
      </c>
      <c r="D6" s="44">
        <v>553850393</v>
      </c>
      <c r="E6" s="45" t="s">
        <v>42</v>
      </c>
      <c r="F6" s="6" t="s">
        <v>66</v>
      </c>
      <c r="G6" s="6" t="s">
        <v>66</v>
      </c>
      <c r="H6" s="6" t="s">
        <v>66</v>
      </c>
      <c r="I6" s="6" t="s">
        <v>66</v>
      </c>
      <c r="J6" s="6" t="s">
        <v>66</v>
      </c>
      <c r="K6" s="6" t="s">
        <v>66</v>
      </c>
      <c r="L6" s="6" t="s">
        <v>66</v>
      </c>
      <c r="M6" s="6" t="s">
        <v>66</v>
      </c>
      <c r="N6" s="6" t="s">
        <v>66</v>
      </c>
      <c r="O6" s="6" t="s">
        <v>66</v>
      </c>
      <c r="P6" s="6" t="s">
        <v>66</v>
      </c>
      <c r="Q6" s="6" t="s">
        <v>66</v>
      </c>
      <c r="R6" s="6" t="s">
        <v>66</v>
      </c>
      <c r="S6" s="6" t="s">
        <v>66</v>
      </c>
      <c r="T6" s="6" t="s">
        <v>66</v>
      </c>
      <c r="U6" s="6" t="s">
        <v>66</v>
      </c>
      <c r="V6" s="6" t="s">
        <v>66</v>
      </c>
      <c r="W6" s="6" t="s">
        <v>66</v>
      </c>
      <c r="X6" s="6" t="s">
        <v>66</v>
      </c>
      <c r="Y6" s="6" t="s">
        <v>66</v>
      </c>
      <c r="Z6" s="6" t="s">
        <v>66</v>
      </c>
      <c r="AA6" s="6" t="s">
        <v>66</v>
      </c>
      <c r="AB6" s="6" t="s">
        <v>66</v>
      </c>
      <c r="AC6" s="6" t="s">
        <v>66</v>
      </c>
      <c r="AD6" s="6" t="s">
        <v>66</v>
      </c>
      <c r="AE6" s="6" t="s">
        <v>66</v>
      </c>
      <c r="AF6" s="6" t="s">
        <v>66</v>
      </c>
      <c r="AG6" s="6" t="s">
        <v>66</v>
      </c>
      <c r="AH6" s="6" t="s">
        <v>66</v>
      </c>
      <c r="AI6" s="6" t="s">
        <v>67</v>
      </c>
      <c r="AJ6" s="6" t="s">
        <v>67</v>
      </c>
      <c r="AK6" s="6" t="s">
        <v>67</v>
      </c>
      <c r="AL6" s="6"/>
      <c r="AM6" s="40">
        <f t="shared" si="0"/>
        <v>3</v>
      </c>
      <c r="AN6" s="6" t="str">
        <f>IF(AM6&gt;Tables!$B$15,"FAILS","ok")</f>
        <v>ok</v>
      </c>
      <c r="AO6" s="6"/>
      <c r="AP6" s="6"/>
      <c r="AQ6" s="6"/>
      <c r="AR6" s="6"/>
      <c r="AS6" s="6"/>
      <c r="AT6" s="6"/>
      <c r="AU6" s="6"/>
    </row>
    <row r="7" spans="1:217" x14ac:dyDescent="0.25">
      <c r="A7" t="s">
        <v>82</v>
      </c>
      <c r="B7" t="s">
        <v>83</v>
      </c>
      <c r="C7" s="83" t="s">
        <v>116</v>
      </c>
      <c r="D7" s="44" t="s">
        <v>43</v>
      </c>
      <c r="E7" s="45" t="s">
        <v>45</v>
      </c>
      <c r="F7" s="6" t="s">
        <v>66</v>
      </c>
      <c r="G7" s="6" t="s">
        <v>66</v>
      </c>
      <c r="H7" s="6" t="s">
        <v>66</v>
      </c>
      <c r="I7" s="6" t="s">
        <v>66</v>
      </c>
      <c r="J7" s="6" t="s">
        <v>66</v>
      </c>
      <c r="K7" s="6" t="s">
        <v>66</v>
      </c>
      <c r="L7" s="6" t="s">
        <v>66</v>
      </c>
      <c r="M7" s="6" t="s">
        <v>66</v>
      </c>
      <c r="N7" s="6" t="s">
        <v>66</v>
      </c>
      <c r="O7" s="6" t="s">
        <v>66</v>
      </c>
      <c r="P7" s="6" t="s">
        <v>66</v>
      </c>
      <c r="Q7" s="6" t="s">
        <v>66</v>
      </c>
      <c r="R7" s="6" t="s">
        <v>66</v>
      </c>
      <c r="S7" s="6" t="s">
        <v>66</v>
      </c>
      <c r="T7" s="6" t="s">
        <v>66</v>
      </c>
      <c r="U7" s="6" t="s">
        <v>66</v>
      </c>
      <c r="V7" s="6" t="s">
        <v>66</v>
      </c>
      <c r="W7" s="6" t="s">
        <v>66</v>
      </c>
      <c r="X7" s="6" t="s">
        <v>66</v>
      </c>
      <c r="Y7" s="6" t="s">
        <v>66</v>
      </c>
      <c r="Z7" s="6" t="s">
        <v>66</v>
      </c>
      <c r="AA7" s="6" t="s">
        <v>66</v>
      </c>
      <c r="AB7" s="6" t="s">
        <v>66</v>
      </c>
      <c r="AC7" s="6" t="s">
        <v>66</v>
      </c>
      <c r="AD7" s="6" t="s">
        <v>66</v>
      </c>
      <c r="AE7" s="6" t="s">
        <v>66</v>
      </c>
      <c r="AF7" s="6" t="s">
        <v>66</v>
      </c>
      <c r="AG7" s="6" t="s">
        <v>66</v>
      </c>
      <c r="AH7" s="6" t="s">
        <v>67</v>
      </c>
      <c r="AI7" s="6" t="s">
        <v>67</v>
      </c>
      <c r="AJ7" s="6" t="s">
        <v>67</v>
      </c>
      <c r="AK7" s="6" t="s">
        <v>67</v>
      </c>
      <c r="AL7" s="6"/>
      <c r="AM7" s="40">
        <f t="shared" si="0"/>
        <v>4</v>
      </c>
      <c r="AN7" s="6" t="str">
        <f>IF(AM7&gt;Tables!$B$15,"FAILS","ok")</f>
        <v>ok</v>
      </c>
      <c r="AO7" s="6"/>
      <c r="AP7" s="6"/>
      <c r="AQ7" s="6"/>
      <c r="AR7" s="6"/>
      <c r="AS7" s="6"/>
      <c r="AT7" s="6"/>
      <c r="AU7" s="6"/>
    </row>
    <row r="8" spans="1:217" x14ac:dyDescent="0.25">
      <c r="A8" t="s">
        <v>84</v>
      </c>
      <c r="B8" t="s">
        <v>85</v>
      </c>
      <c r="C8" s="83" t="s">
        <v>117</v>
      </c>
      <c r="D8" s="44">
        <v>993714898</v>
      </c>
      <c r="E8" s="45" t="s">
        <v>46</v>
      </c>
      <c r="F8" s="6" t="s">
        <v>66</v>
      </c>
      <c r="G8" s="6" t="s">
        <v>66</v>
      </c>
      <c r="H8" s="6" t="s">
        <v>66</v>
      </c>
      <c r="I8" s="6" t="s">
        <v>66</v>
      </c>
      <c r="J8" s="6" t="s">
        <v>66</v>
      </c>
      <c r="K8" s="6" t="s">
        <v>66</v>
      </c>
      <c r="L8" s="6" t="s">
        <v>66</v>
      </c>
      <c r="M8" s="6" t="s">
        <v>66</v>
      </c>
      <c r="N8" s="6" t="s">
        <v>66</v>
      </c>
      <c r="O8" s="6" t="s">
        <v>66</v>
      </c>
      <c r="P8" s="6" t="s">
        <v>66</v>
      </c>
      <c r="Q8" s="6" t="s">
        <v>66</v>
      </c>
      <c r="R8" s="6" t="s">
        <v>66</v>
      </c>
      <c r="S8" s="6" t="s">
        <v>66</v>
      </c>
      <c r="T8" s="6" t="s">
        <v>66</v>
      </c>
      <c r="U8" s="6" t="s">
        <v>66</v>
      </c>
      <c r="V8" s="6" t="s">
        <v>66</v>
      </c>
      <c r="W8" s="6" t="s">
        <v>66</v>
      </c>
      <c r="X8" s="6" t="s">
        <v>66</v>
      </c>
      <c r="Y8" s="6" t="s">
        <v>66</v>
      </c>
      <c r="Z8" s="6" t="s">
        <v>66</v>
      </c>
      <c r="AA8" s="6" t="s">
        <v>66</v>
      </c>
      <c r="AB8" s="6" t="s">
        <v>66</v>
      </c>
      <c r="AC8" s="6" t="s">
        <v>66</v>
      </c>
      <c r="AD8" s="6" t="s">
        <v>66</v>
      </c>
      <c r="AE8" s="6" t="s">
        <v>66</v>
      </c>
      <c r="AF8" s="6" t="s">
        <v>66</v>
      </c>
      <c r="AG8" s="6" t="s">
        <v>67</v>
      </c>
      <c r="AH8" s="6" t="s">
        <v>67</v>
      </c>
      <c r="AI8" s="6" t="s">
        <v>67</v>
      </c>
      <c r="AJ8" s="6" t="s">
        <v>67</v>
      </c>
      <c r="AK8" s="6" t="s">
        <v>67</v>
      </c>
      <c r="AL8" s="6"/>
      <c r="AM8" s="40">
        <f t="shared" si="0"/>
        <v>5</v>
      </c>
      <c r="AN8" s="6" t="str">
        <f>IF(AM8&gt;Tables!$B$15,"FAILS","ok")</f>
        <v>FAILS</v>
      </c>
      <c r="AO8" s="6"/>
      <c r="AP8" s="6"/>
      <c r="AQ8" s="6"/>
      <c r="AR8" s="6"/>
      <c r="AS8" s="6"/>
      <c r="AT8" s="6"/>
      <c r="AU8" s="6"/>
    </row>
    <row r="9" spans="1:217" x14ac:dyDescent="0.25">
      <c r="A9" t="s">
        <v>86</v>
      </c>
      <c r="B9" t="s">
        <v>87</v>
      </c>
      <c r="C9" s="83" t="s">
        <v>118</v>
      </c>
      <c r="D9" s="44" t="s">
        <v>135</v>
      </c>
      <c r="E9" s="45" t="s">
        <v>47</v>
      </c>
      <c r="F9" s="6" t="s">
        <v>66</v>
      </c>
      <c r="G9" s="6" t="s">
        <v>66</v>
      </c>
      <c r="H9" s="6" t="s">
        <v>66</v>
      </c>
      <c r="I9" s="6" t="s">
        <v>66</v>
      </c>
      <c r="J9" s="6" t="s">
        <v>66</v>
      </c>
      <c r="K9" s="6" t="s">
        <v>66</v>
      </c>
      <c r="L9" s="6" t="s">
        <v>66</v>
      </c>
      <c r="M9" s="6" t="s">
        <v>66</v>
      </c>
      <c r="N9" s="6" t="s">
        <v>66</v>
      </c>
      <c r="O9" s="6" t="s">
        <v>66</v>
      </c>
      <c r="P9" s="6" t="s">
        <v>66</v>
      </c>
      <c r="Q9" s="6" t="s">
        <v>66</v>
      </c>
      <c r="R9" s="6" t="s">
        <v>66</v>
      </c>
      <c r="S9" s="6" t="s">
        <v>66</v>
      </c>
      <c r="T9" s="6" t="s">
        <v>66</v>
      </c>
      <c r="U9" s="6" t="s">
        <v>66</v>
      </c>
      <c r="V9" s="6" t="s">
        <v>66</v>
      </c>
      <c r="W9" s="6" t="s">
        <v>66</v>
      </c>
      <c r="X9" s="6" t="s">
        <v>66</v>
      </c>
      <c r="Y9" s="6" t="s">
        <v>66</v>
      </c>
      <c r="Z9" s="6" t="s">
        <v>66</v>
      </c>
      <c r="AA9" s="6" t="s">
        <v>66</v>
      </c>
      <c r="AB9" s="6" t="s">
        <v>66</v>
      </c>
      <c r="AC9" s="6" t="s">
        <v>66</v>
      </c>
      <c r="AD9" s="6" t="s">
        <v>66</v>
      </c>
      <c r="AE9" s="6" t="s">
        <v>66</v>
      </c>
      <c r="AF9" s="6" t="s">
        <v>67</v>
      </c>
      <c r="AG9" s="6" t="s">
        <v>67</v>
      </c>
      <c r="AH9" s="6" t="s">
        <v>67</v>
      </c>
      <c r="AI9" s="6" t="s">
        <v>67</v>
      </c>
      <c r="AJ9" s="6" t="s">
        <v>67</v>
      </c>
      <c r="AK9" s="6" t="s">
        <v>67</v>
      </c>
      <c r="AL9" s="6"/>
      <c r="AM9" s="40">
        <f t="shared" si="0"/>
        <v>6</v>
      </c>
      <c r="AN9" s="6" t="str">
        <f>IF(AM9&gt;Tables!$B$15,"FAILS","ok")</f>
        <v>FAILS</v>
      </c>
      <c r="AO9" s="6"/>
      <c r="AP9" s="6"/>
      <c r="AQ9" s="6"/>
      <c r="AR9" s="6"/>
      <c r="AS9" s="6"/>
      <c r="AT9" s="6"/>
      <c r="AU9" s="6"/>
    </row>
    <row r="10" spans="1:217" x14ac:dyDescent="0.25">
      <c r="A10" t="s">
        <v>88</v>
      </c>
      <c r="B10" t="s">
        <v>89</v>
      </c>
      <c r="C10" s="83" t="s">
        <v>119</v>
      </c>
      <c r="D10" s="44">
        <v>993715670</v>
      </c>
      <c r="E10" s="45" t="s">
        <v>48</v>
      </c>
      <c r="F10" s="6" t="s">
        <v>66</v>
      </c>
      <c r="G10" s="6" t="s">
        <v>66</v>
      </c>
      <c r="H10" s="6" t="s">
        <v>66</v>
      </c>
      <c r="I10" s="6" t="s">
        <v>66</v>
      </c>
      <c r="J10" s="6" t="s">
        <v>66</v>
      </c>
      <c r="K10" s="6" t="s">
        <v>66</v>
      </c>
      <c r="L10" s="6" t="s">
        <v>66</v>
      </c>
      <c r="M10" s="6" t="s">
        <v>66</v>
      </c>
      <c r="N10" s="6" t="s">
        <v>66</v>
      </c>
      <c r="O10" s="6" t="s">
        <v>66</v>
      </c>
      <c r="P10" s="6" t="s">
        <v>66</v>
      </c>
      <c r="Q10" s="6" t="s">
        <v>66</v>
      </c>
      <c r="R10" s="6" t="s">
        <v>66</v>
      </c>
      <c r="S10" s="6" t="s">
        <v>66</v>
      </c>
      <c r="T10" s="6" t="s">
        <v>66</v>
      </c>
      <c r="U10" s="6" t="s">
        <v>66</v>
      </c>
      <c r="V10" s="6" t="s">
        <v>66</v>
      </c>
      <c r="W10" s="6" t="s">
        <v>66</v>
      </c>
      <c r="X10" s="6" t="s">
        <v>66</v>
      </c>
      <c r="Y10" s="6" t="s">
        <v>66</v>
      </c>
      <c r="Z10" s="6" t="s">
        <v>66</v>
      </c>
      <c r="AA10" s="6" t="s">
        <v>66</v>
      </c>
      <c r="AB10" s="6" t="s">
        <v>66</v>
      </c>
      <c r="AC10" s="6" t="s">
        <v>66</v>
      </c>
      <c r="AD10" s="6" t="s">
        <v>66</v>
      </c>
      <c r="AE10" s="6" t="s">
        <v>66</v>
      </c>
      <c r="AF10" s="6" t="s">
        <v>66</v>
      </c>
      <c r="AG10" s="6" t="s">
        <v>66</v>
      </c>
      <c r="AH10" s="6" t="s">
        <v>66</v>
      </c>
      <c r="AI10" s="6" t="s">
        <v>66</v>
      </c>
      <c r="AJ10" s="6" t="s">
        <v>66</v>
      </c>
      <c r="AK10" s="6" t="s">
        <v>66</v>
      </c>
      <c r="AL10" s="6"/>
      <c r="AM10" s="40">
        <f t="shared" si="0"/>
        <v>0</v>
      </c>
      <c r="AN10" s="6" t="str">
        <f>IF(AM10&gt;Tables!$B$15,"FAILS","ok")</f>
        <v>ok</v>
      </c>
      <c r="AO10" s="6"/>
      <c r="AP10" s="6"/>
      <c r="AQ10" s="6"/>
      <c r="AR10" s="6"/>
      <c r="AS10" s="6"/>
      <c r="AT10" s="6"/>
      <c r="AU10" s="6"/>
    </row>
    <row r="11" spans="1:217" x14ac:dyDescent="0.25">
      <c r="A11" t="s">
        <v>90</v>
      </c>
      <c r="B11" t="s">
        <v>91</v>
      </c>
      <c r="C11" s="83" t="s">
        <v>120</v>
      </c>
      <c r="D11" s="44">
        <v>601784468</v>
      </c>
      <c r="E11" s="45" t="s">
        <v>49</v>
      </c>
      <c r="F11" s="6" t="s">
        <v>66</v>
      </c>
      <c r="G11" s="6" t="s">
        <v>66</v>
      </c>
      <c r="H11" s="6" t="s">
        <v>66</v>
      </c>
      <c r="I11" s="6" t="s">
        <v>66</v>
      </c>
      <c r="J11" s="6" t="s">
        <v>66</v>
      </c>
      <c r="K11" s="6" t="s">
        <v>66</v>
      </c>
      <c r="L11" s="6" t="s">
        <v>66</v>
      </c>
      <c r="M11" s="6" t="s">
        <v>66</v>
      </c>
      <c r="N11" s="6" t="s">
        <v>66</v>
      </c>
      <c r="O11" s="6" t="s">
        <v>66</v>
      </c>
      <c r="P11" s="6" t="s">
        <v>66</v>
      </c>
      <c r="Q11" s="6" t="s">
        <v>66</v>
      </c>
      <c r="R11" s="6" t="s">
        <v>66</v>
      </c>
      <c r="S11" s="6" t="s">
        <v>66</v>
      </c>
      <c r="T11" s="6" t="s">
        <v>66</v>
      </c>
      <c r="U11" s="6" t="s">
        <v>66</v>
      </c>
      <c r="V11" s="6" t="s">
        <v>66</v>
      </c>
      <c r="W11" s="6" t="s">
        <v>66</v>
      </c>
      <c r="X11" s="6" t="s">
        <v>66</v>
      </c>
      <c r="Y11" s="6" t="s">
        <v>66</v>
      </c>
      <c r="Z11" s="6" t="s">
        <v>66</v>
      </c>
      <c r="AA11" s="6" t="s">
        <v>66</v>
      </c>
      <c r="AB11" s="6" t="s">
        <v>66</v>
      </c>
      <c r="AC11" s="6" t="s">
        <v>66</v>
      </c>
      <c r="AD11" s="6" t="s">
        <v>66</v>
      </c>
      <c r="AE11" s="6" t="s">
        <v>66</v>
      </c>
      <c r="AF11" s="6" t="s">
        <v>66</v>
      </c>
      <c r="AG11" s="6" t="s">
        <v>66</v>
      </c>
      <c r="AH11" s="6" t="s">
        <v>66</v>
      </c>
      <c r="AI11" s="6" t="s">
        <v>66</v>
      </c>
      <c r="AJ11" s="6" t="s">
        <v>66</v>
      </c>
      <c r="AK11" s="6" t="s">
        <v>66</v>
      </c>
      <c r="AL11" s="6"/>
      <c r="AM11" s="40">
        <f t="shared" si="0"/>
        <v>0</v>
      </c>
      <c r="AN11" s="6" t="str">
        <f>IF(AM11&gt;Tables!$B$15,"FAILS","ok")</f>
        <v>ok</v>
      </c>
      <c r="AO11" s="6"/>
      <c r="AP11" s="6"/>
      <c r="AQ11" s="6"/>
      <c r="AR11" s="6"/>
      <c r="AS11" s="6"/>
      <c r="AT11" s="6"/>
      <c r="AU11" s="6"/>
    </row>
    <row r="12" spans="1:217" x14ac:dyDescent="0.25">
      <c r="A12" t="s">
        <v>92</v>
      </c>
      <c r="B12" t="s">
        <v>93</v>
      </c>
      <c r="C12" s="83" t="s">
        <v>121</v>
      </c>
      <c r="D12" s="44">
        <v>485883452</v>
      </c>
      <c r="E12" s="45" t="s">
        <v>50</v>
      </c>
      <c r="F12" s="6" t="s">
        <v>66</v>
      </c>
      <c r="G12" s="6" t="s">
        <v>66</v>
      </c>
      <c r="H12" s="6" t="s">
        <v>66</v>
      </c>
      <c r="I12" s="6" t="s">
        <v>66</v>
      </c>
      <c r="J12" s="6" t="s">
        <v>66</v>
      </c>
      <c r="K12" s="6" t="s">
        <v>66</v>
      </c>
      <c r="L12" s="6" t="s">
        <v>66</v>
      </c>
      <c r="M12" s="6" t="s">
        <v>66</v>
      </c>
      <c r="N12" s="6" t="s">
        <v>66</v>
      </c>
      <c r="O12" s="6" t="s">
        <v>66</v>
      </c>
      <c r="P12" s="6" t="s">
        <v>66</v>
      </c>
      <c r="Q12" s="6" t="s">
        <v>66</v>
      </c>
      <c r="R12" s="6" t="s">
        <v>66</v>
      </c>
      <c r="S12" s="6" t="s">
        <v>66</v>
      </c>
      <c r="T12" s="6" t="s">
        <v>66</v>
      </c>
      <c r="U12" s="6" t="s">
        <v>66</v>
      </c>
      <c r="V12" s="6" t="s">
        <v>66</v>
      </c>
      <c r="W12" s="6" t="s">
        <v>66</v>
      </c>
      <c r="X12" s="6" t="s">
        <v>66</v>
      </c>
      <c r="Y12" s="6" t="s">
        <v>66</v>
      </c>
      <c r="Z12" s="6" t="s">
        <v>66</v>
      </c>
      <c r="AA12" s="6" t="s">
        <v>66</v>
      </c>
      <c r="AB12" s="6" t="s">
        <v>66</v>
      </c>
      <c r="AC12" s="6" t="s">
        <v>66</v>
      </c>
      <c r="AD12" s="6" t="s">
        <v>66</v>
      </c>
      <c r="AE12" s="6" t="s">
        <v>66</v>
      </c>
      <c r="AF12" s="6" t="s">
        <v>66</v>
      </c>
      <c r="AG12" s="6" t="s">
        <v>66</v>
      </c>
      <c r="AH12" s="6" t="s">
        <v>66</v>
      </c>
      <c r="AI12" s="6" t="s">
        <v>66</v>
      </c>
      <c r="AJ12" s="6" t="s">
        <v>66</v>
      </c>
      <c r="AK12" s="6" t="s">
        <v>66</v>
      </c>
      <c r="AL12" s="6"/>
      <c r="AM12" s="40">
        <f t="shared" si="0"/>
        <v>0</v>
      </c>
      <c r="AN12" s="6" t="str">
        <f>IF(AM12&gt;Tables!$B$15,"FAILS","ok")</f>
        <v>ok</v>
      </c>
      <c r="AO12" s="6"/>
      <c r="AP12" s="6"/>
      <c r="AQ12" s="6"/>
      <c r="AR12" s="6"/>
      <c r="AS12" s="6"/>
      <c r="AT12" s="6"/>
      <c r="AU12" s="6"/>
    </row>
    <row r="13" spans="1:217" x14ac:dyDescent="0.25">
      <c r="A13" t="s">
        <v>94</v>
      </c>
      <c r="B13" t="s">
        <v>95</v>
      </c>
      <c r="C13" s="83" t="s">
        <v>122</v>
      </c>
      <c r="D13" s="44">
        <v>473172591</v>
      </c>
      <c r="E13" s="45" t="s">
        <v>51</v>
      </c>
      <c r="F13" s="6" t="s">
        <v>66</v>
      </c>
      <c r="G13" s="6" t="s">
        <v>66</v>
      </c>
      <c r="H13" s="6" t="s">
        <v>66</v>
      </c>
      <c r="I13" s="6" t="s">
        <v>66</v>
      </c>
      <c r="J13" s="6" t="s">
        <v>66</v>
      </c>
      <c r="K13" s="6" t="s">
        <v>66</v>
      </c>
      <c r="L13" s="6" t="s">
        <v>66</v>
      </c>
      <c r="M13" s="6" t="s">
        <v>66</v>
      </c>
      <c r="N13" s="6" t="s">
        <v>66</v>
      </c>
      <c r="O13" s="6" t="s">
        <v>66</v>
      </c>
      <c r="P13" s="6" t="s">
        <v>66</v>
      </c>
      <c r="Q13" s="6" t="s">
        <v>66</v>
      </c>
      <c r="R13" s="6" t="s">
        <v>66</v>
      </c>
      <c r="S13" s="6" t="s">
        <v>66</v>
      </c>
      <c r="T13" s="6" t="s">
        <v>66</v>
      </c>
      <c r="U13" s="6" t="s">
        <v>66</v>
      </c>
      <c r="V13" s="6" t="s">
        <v>66</v>
      </c>
      <c r="W13" s="6" t="s">
        <v>66</v>
      </c>
      <c r="X13" s="6" t="s">
        <v>66</v>
      </c>
      <c r="Y13" s="6" t="s">
        <v>66</v>
      </c>
      <c r="Z13" s="6" t="s">
        <v>66</v>
      </c>
      <c r="AA13" s="6" t="s">
        <v>66</v>
      </c>
      <c r="AB13" s="6" t="s">
        <v>66</v>
      </c>
      <c r="AC13" s="6" t="s">
        <v>66</v>
      </c>
      <c r="AD13" s="6" t="s">
        <v>66</v>
      </c>
      <c r="AE13" s="6" t="s">
        <v>66</v>
      </c>
      <c r="AF13" s="6" t="s">
        <v>66</v>
      </c>
      <c r="AG13" s="6" t="s">
        <v>66</v>
      </c>
      <c r="AH13" s="6" t="s">
        <v>66</v>
      </c>
      <c r="AI13" s="6" t="s">
        <v>66</v>
      </c>
      <c r="AJ13" s="6" t="s">
        <v>66</v>
      </c>
      <c r="AK13" s="6" t="s">
        <v>66</v>
      </c>
      <c r="AL13" s="6"/>
      <c r="AM13" s="40">
        <f t="shared" si="0"/>
        <v>0</v>
      </c>
      <c r="AN13" s="6" t="str">
        <f>IF(AM13&gt;Tables!$B$15,"FAILS","ok")</f>
        <v>ok</v>
      </c>
      <c r="AO13" s="6"/>
      <c r="AP13" s="6"/>
      <c r="AQ13" s="6"/>
      <c r="AR13" s="6"/>
      <c r="AS13" s="6"/>
      <c r="AT13" s="6"/>
      <c r="AU13" s="6"/>
    </row>
    <row r="14" spans="1:217" x14ac:dyDescent="0.25">
      <c r="A14" t="s">
        <v>96</v>
      </c>
      <c r="B14" t="s">
        <v>97</v>
      </c>
      <c r="C14" s="83" t="s">
        <v>123</v>
      </c>
      <c r="D14" s="44">
        <v>601422703</v>
      </c>
      <c r="E14" s="45" t="s">
        <v>52</v>
      </c>
      <c r="F14" s="6" t="s">
        <v>66</v>
      </c>
      <c r="G14" s="6" t="s">
        <v>66</v>
      </c>
      <c r="H14" s="6" t="s">
        <v>66</v>
      </c>
      <c r="I14" s="6" t="s">
        <v>66</v>
      </c>
      <c r="J14" s="6" t="s">
        <v>66</v>
      </c>
      <c r="K14" s="6" t="s">
        <v>66</v>
      </c>
      <c r="L14" s="6" t="s">
        <v>66</v>
      </c>
      <c r="M14" s="6" t="s">
        <v>66</v>
      </c>
      <c r="N14" s="6" t="s">
        <v>66</v>
      </c>
      <c r="O14" s="6" t="s">
        <v>66</v>
      </c>
      <c r="P14" s="6" t="s">
        <v>66</v>
      </c>
      <c r="Q14" s="6" t="s">
        <v>66</v>
      </c>
      <c r="R14" s="6" t="s">
        <v>66</v>
      </c>
      <c r="S14" s="6" t="s">
        <v>66</v>
      </c>
      <c r="T14" s="6" t="s">
        <v>66</v>
      </c>
      <c r="U14" s="6" t="s">
        <v>66</v>
      </c>
      <c r="V14" s="6" t="s">
        <v>66</v>
      </c>
      <c r="W14" s="6" t="s">
        <v>66</v>
      </c>
      <c r="X14" s="6" t="s">
        <v>66</v>
      </c>
      <c r="Y14" s="6" t="s">
        <v>66</v>
      </c>
      <c r="Z14" s="6" t="s">
        <v>66</v>
      </c>
      <c r="AA14" s="6" t="s">
        <v>66</v>
      </c>
      <c r="AB14" s="6" t="s">
        <v>66</v>
      </c>
      <c r="AC14" s="6" t="s">
        <v>66</v>
      </c>
      <c r="AD14" s="6" t="s">
        <v>66</v>
      </c>
      <c r="AE14" s="6" t="s">
        <v>66</v>
      </c>
      <c r="AF14" s="6" t="s">
        <v>66</v>
      </c>
      <c r="AG14" s="6" t="s">
        <v>66</v>
      </c>
      <c r="AH14" s="6" t="s">
        <v>66</v>
      </c>
      <c r="AI14" s="6" t="s">
        <v>66</v>
      </c>
      <c r="AJ14" s="6" t="s">
        <v>66</v>
      </c>
      <c r="AK14" s="6" t="s">
        <v>66</v>
      </c>
      <c r="AL14" s="6"/>
      <c r="AM14" s="40">
        <f t="shared" si="0"/>
        <v>0</v>
      </c>
      <c r="AN14" s="6" t="str">
        <f>IF(AM14&gt;Tables!$B$15,"FAILS","ok")</f>
        <v>ok</v>
      </c>
      <c r="AO14" s="6"/>
      <c r="AP14" s="6"/>
      <c r="AQ14" s="6"/>
      <c r="AR14" s="6"/>
      <c r="AS14" s="6"/>
      <c r="AT14" s="6"/>
      <c r="AU14" s="6"/>
    </row>
    <row r="15" spans="1:217" x14ac:dyDescent="0.25">
      <c r="A15" t="s">
        <v>98</v>
      </c>
      <c r="B15" t="s">
        <v>99</v>
      </c>
      <c r="C15" s="83" t="s">
        <v>124</v>
      </c>
      <c r="D15" s="44">
        <v>600840737</v>
      </c>
      <c r="E15" s="45" t="s">
        <v>53</v>
      </c>
      <c r="F15" s="6" t="s">
        <v>66</v>
      </c>
      <c r="G15" s="6" t="s">
        <v>66</v>
      </c>
      <c r="H15" s="6" t="s">
        <v>66</v>
      </c>
      <c r="I15" s="6" t="s">
        <v>66</v>
      </c>
      <c r="J15" s="6" t="s">
        <v>66</v>
      </c>
      <c r="K15" s="6" t="s">
        <v>66</v>
      </c>
      <c r="L15" s="6" t="s">
        <v>66</v>
      </c>
      <c r="M15" s="6" t="s">
        <v>66</v>
      </c>
      <c r="N15" s="6" t="s">
        <v>66</v>
      </c>
      <c r="O15" s="6" t="s">
        <v>66</v>
      </c>
      <c r="P15" s="6" t="s">
        <v>66</v>
      </c>
      <c r="Q15" s="6" t="s">
        <v>66</v>
      </c>
      <c r="R15" s="6" t="s">
        <v>66</v>
      </c>
      <c r="S15" s="6" t="s">
        <v>66</v>
      </c>
      <c r="T15" s="6" t="s">
        <v>66</v>
      </c>
      <c r="U15" s="6" t="s">
        <v>66</v>
      </c>
      <c r="V15" s="6" t="s">
        <v>66</v>
      </c>
      <c r="W15" s="6" t="s">
        <v>66</v>
      </c>
      <c r="X15" s="6" t="s">
        <v>66</v>
      </c>
      <c r="Y15" s="6" t="s">
        <v>66</v>
      </c>
      <c r="Z15" s="6" t="s">
        <v>66</v>
      </c>
      <c r="AA15" s="6" t="s">
        <v>66</v>
      </c>
      <c r="AB15" s="6" t="s">
        <v>66</v>
      </c>
      <c r="AC15" s="6" t="s">
        <v>66</v>
      </c>
      <c r="AD15" s="6" t="s">
        <v>66</v>
      </c>
      <c r="AE15" s="6" t="s">
        <v>66</v>
      </c>
      <c r="AF15" s="6" t="s">
        <v>66</v>
      </c>
      <c r="AG15" s="6" t="s">
        <v>66</v>
      </c>
      <c r="AH15" s="6" t="s">
        <v>66</v>
      </c>
      <c r="AI15" s="6" t="s">
        <v>66</v>
      </c>
      <c r="AJ15" s="6" t="s">
        <v>66</v>
      </c>
      <c r="AK15" s="6" t="s">
        <v>66</v>
      </c>
      <c r="AL15" s="6"/>
      <c r="AM15" s="40">
        <f t="shared" si="0"/>
        <v>0</v>
      </c>
      <c r="AN15" s="6" t="str">
        <f>IF(AM15&gt;Tables!$B$15,"FAILS","ok")</f>
        <v>ok</v>
      </c>
      <c r="AO15" s="6"/>
      <c r="AP15" s="6"/>
      <c r="AQ15" s="6"/>
      <c r="AR15" s="6"/>
      <c r="AS15" s="6"/>
      <c r="AT15" s="6"/>
      <c r="AU15" s="6"/>
    </row>
    <row r="16" spans="1:217" x14ac:dyDescent="0.25">
      <c r="A16" t="s">
        <v>100</v>
      </c>
      <c r="B16" t="s">
        <v>101</v>
      </c>
      <c r="C16" s="83" t="s">
        <v>125</v>
      </c>
      <c r="D16" s="44">
        <v>993548406</v>
      </c>
      <c r="E16" s="45" t="s">
        <v>54</v>
      </c>
      <c r="F16" s="6" t="s">
        <v>66</v>
      </c>
      <c r="G16" s="6" t="s">
        <v>66</v>
      </c>
      <c r="H16" s="6" t="s">
        <v>66</v>
      </c>
      <c r="I16" s="6" t="s">
        <v>66</v>
      </c>
      <c r="J16" s="6" t="s">
        <v>66</v>
      </c>
      <c r="K16" s="6" t="s">
        <v>66</v>
      </c>
      <c r="L16" s="6" t="s">
        <v>66</v>
      </c>
      <c r="M16" s="6" t="s">
        <v>66</v>
      </c>
      <c r="N16" s="6" t="s">
        <v>66</v>
      </c>
      <c r="O16" s="6" t="s">
        <v>66</v>
      </c>
      <c r="P16" s="6" t="s">
        <v>66</v>
      </c>
      <c r="Q16" s="6" t="s">
        <v>66</v>
      </c>
      <c r="R16" s="6" t="s">
        <v>66</v>
      </c>
      <c r="S16" s="6" t="s">
        <v>66</v>
      </c>
      <c r="T16" s="6" t="s">
        <v>66</v>
      </c>
      <c r="U16" s="6" t="s">
        <v>66</v>
      </c>
      <c r="V16" s="6" t="s">
        <v>66</v>
      </c>
      <c r="W16" s="6" t="s">
        <v>66</v>
      </c>
      <c r="X16" s="6" t="s">
        <v>66</v>
      </c>
      <c r="Y16" s="6" t="s">
        <v>66</v>
      </c>
      <c r="Z16" s="6" t="s">
        <v>66</v>
      </c>
      <c r="AA16" s="6" t="s">
        <v>66</v>
      </c>
      <c r="AB16" s="6" t="s">
        <v>66</v>
      </c>
      <c r="AC16" s="6" t="s">
        <v>66</v>
      </c>
      <c r="AD16" s="6" t="s">
        <v>66</v>
      </c>
      <c r="AE16" s="6" t="s">
        <v>66</v>
      </c>
      <c r="AF16" s="6" t="s">
        <v>66</v>
      </c>
      <c r="AG16" s="6" t="s">
        <v>66</v>
      </c>
      <c r="AH16" s="6" t="s">
        <v>66</v>
      </c>
      <c r="AI16" s="6" t="s">
        <v>66</v>
      </c>
      <c r="AJ16" s="6" t="s">
        <v>66</v>
      </c>
      <c r="AK16" s="6" t="s">
        <v>66</v>
      </c>
      <c r="AL16" s="6"/>
      <c r="AM16" s="40">
        <f t="shared" si="0"/>
        <v>0</v>
      </c>
      <c r="AN16" s="6" t="str">
        <f>IF(AM16&gt;Tables!$B$15,"FAILS","ok")</f>
        <v>ok</v>
      </c>
      <c r="AO16" s="6"/>
      <c r="AP16" s="6"/>
      <c r="AQ16" s="6"/>
      <c r="AR16" s="6"/>
      <c r="AS16" s="6"/>
      <c r="AT16" s="6"/>
      <c r="AU16" s="6"/>
    </row>
    <row r="17" spans="1:47" x14ac:dyDescent="0.25">
      <c r="A17" t="s">
        <v>102</v>
      </c>
      <c r="B17" t="s">
        <v>103</v>
      </c>
      <c r="C17" s="83" t="s">
        <v>126</v>
      </c>
      <c r="D17" s="44">
        <v>601033766</v>
      </c>
      <c r="E17" s="45" t="s">
        <v>55</v>
      </c>
      <c r="F17" s="6" t="s">
        <v>66</v>
      </c>
      <c r="G17" s="6" t="s">
        <v>66</v>
      </c>
      <c r="H17" s="6" t="s">
        <v>66</v>
      </c>
      <c r="I17" s="6" t="s">
        <v>66</v>
      </c>
      <c r="J17" s="6" t="s">
        <v>66</v>
      </c>
      <c r="K17" s="6" t="s">
        <v>66</v>
      </c>
      <c r="L17" s="6" t="s">
        <v>66</v>
      </c>
      <c r="M17" s="6" t="s">
        <v>66</v>
      </c>
      <c r="N17" s="6" t="s">
        <v>66</v>
      </c>
      <c r="O17" s="6" t="s">
        <v>66</v>
      </c>
      <c r="P17" s="6" t="s">
        <v>66</v>
      </c>
      <c r="Q17" s="6" t="s">
        <v>66</v>
      </c>
      <c r="R17" s="6" t="s">
        <v>66</v>
      </c>
      <c r="S17" s="6" t="s">
        <v>66</v>
      </c>
      <c r="T17" s="6" t="s">
        <v>66</v>
      </c>
      <c r="U17" s="6" t="s">
        <v>66</v>
      </c>
      <c r="V17" s="6" t="s">
        <v>66</v>
      </c>
      <c r="W17" s="6" t="s">
        <v>66</v>
      </c>
      <c r="X17" s="6" t="s">
        <v>66</v>
      </c>
      <c r="Y17" s="6" t="s">
        <v>66</v>
      </c>
      <c r="Z17" s="6" t="s">
        <v>66</v>
      </c>
      <c r="AA17" s="6" t="s">
        <v>66</v>
      </c>
      <c r="AB17" s="6" t="s">
        <v>66</v>
      </c>
      <c r="AC17" s="6" t="s">
        <v>66</v>
      </c>
      <c r="AD17" s="6" t="s">
        <v>66</v>
      </c>
      <c r="AE17" s="6" t="s">
        <v>66</v>
      </c>
      <c r="AF17" s="6" t="s">
        <v>66</v>
      </c>
      <c r="AG17" s="6" t="s">
        <v>66</v>
      </c>
      <c r="AH17" s="6" t="s">
        <v>66</v>
      </c>
      <c r="AI17" s="6" t="s">
        <v>66</v>
      </c>
      <c r="AJ17" s="6" t="s">
        <v>66</v>
      </c>
      <c r="AK17" s="6" t="s">
        <v>66</v>
      </c>
      <c r="AL17" s="6"/>
      <c r="AM17" s="40">
        <f t="shared" si="0"/>
        <v>0</v>
      </c>
      <c r="AN17" s="6" t="str">
        <f>IF(AM17&gt;Tables!$B$15,"FAILS","ok")</f>
        <v>ok</v>
      </c>
      <c r="AO17" s="6"/>
      <c r="AP17" s="6"/>
      <c r="AQ17" s="6"/>
      <c r="AR17" s="6"/>
      <c r="AS17" s="6"/>
      <c r="AT17" s="6"/>
      <c r="AU17" s="6"/>
    </row>
    <row r="18" spans="1:47" x14ac:dyDescent="0.25">
      <c r="A18" t="s">
        <v>104</v>
      </c>
      <c r="B18" t="s">
        <v>87</v>
      </c>
      <c r="C18" s="83" t="s">
        <v>127</v>
      </c>
      <c r="D18" s="44">
        <v>993766154</v>
      </c>
      <c r="E18" s="45" t="s">
        <v>56</v>
      </c>
      <c r="F18" s="6" t="s">
        <v>66</v>
      </c>
      <c r="G18" s="6" t="s">
        <v>66</v>
      </c>
      <c r="H18" s="6" t="s">
        <v>66</v>
      </c>
      <c r="I18" s="6" t="s">
        <v>66</v>
      </c>
      <c r="J18" s="6" t="s">
        <v>66</v>
      </c>
      <c r="K18" s="6" t="s">
        <v>66</v>
      </c>
      <c r="L18" s="6" t="s">
        <v>66</v>
      </c>
      <c r="M18" s="6" t="s">
        <v>66</v>
      </c>
      <c r="N18" s="6" t="s">
        <v>66</v>
      </c>
      <c r="O18" s="6" t="s">
        <v>66</v>
      </c>
      <c r="P18" s="6" t="s">
        <v>66</v>
      </c>
      <c r="Q18" s="6" t="s">
        <v>66</v>
      </c>
      <c r="R18" s="6" t="s">
        <v>66</v>
      </c>
      <c r="S18" s="6" t="s">
        <v>66</v>
      </c>
      <c r="T18" s="6" t="s">
        <v>66</v>
      </c>
      <c r="U18" s="6" t="s">
        <v>66</v>
      </c>
      <c r="V18" s="6" t="s">
        <v>66</v>
      </c>
      <c r="W18" s="6" t="s">
        <v>66</v>
      </c>
      <c r="X18" s="6" t="s">
        <v>66</v>
      </c>
      <c r="Y18" s="6" t="s">
        <v>66</v>
      </c>
      <c r="Z18" s="6" t="s">
        <v>66</v>
      </c>
      <c r="AA18" s="6" t="s">
        <v>66</v>
      </c>
      <c r="AB18" s="6" t="s">
        <v>66</v>
      </c>
      <c r="AC18" s="6" t="s">
        <v>66</v>
      </c>
      <c r="AD18" s="6" t="s">
        <v>66</v>
      </c>
      <c r="AE18" s="6" t="s">
        <v>66</v>
      </c>
      <c r="AF18" s="6" t="s">
        <v>66</v>
      </c>
      <c r="AG18" s="6" t="s">
        <v>66</v>
      </c>
      <c r="AH18" s="6" t="s">
        <v>66</v>
      </c>
      <c r="AI18" s="6" t="s">
        <v>66</v>
      </c>
      <c r="AJ18" s="6" t="s">
        <v>66</v>
      </c>
      <c r="AK18" s="6" t="s">
        <v>66</v>
      </c>
      <c r="AL18" s="6"/>
      <c r="AM18" s="40">
        <f t="shared" si="0"/>
        <v>0</v>
      </c>
      <c r="AN18" s="6" t="str">
        <f>IF(AM18&gt;Tables!$B$15,"FAILS","ok")</f>
        <v>ok</v>
      </c>
      <c r="AO18" s="6"/>
      <c r="AP18" s="6"/>
      <c r="AQ18" s="6"/>
      <c r="AR18" s="6"/>
      <c r="AS18" s="6"/>
      <c r="AT18" s="6"/>
      <c r="AU18" s="6"/>
    </row>
    <row r="19" spans="1:47" x14ac:dyDescent="0.25">
      <c r="A19" t="s">
        <v>105</v>
      </c>
      <c r="B19" t="s">
        <v>106</v>
      </c>
      <c r="C19" s="83" t="s">
        <v>128</v>
      </c>
      <c r="D19" s="44">
        <v>353727874</v>
      </c>
      <c r="E19" s="45" t="s">
        <v>57</v>
      </c>
      <c r="F19" s="6" t="s">
        <v>66</v>
      </c>
      <c r="G19" s="6" t="s">
        <v>66</v>
      </c>
      <c r="H19" s="6" t="s">
        <v>66</v>
      </c>
      <c r="I19" s="6" t="s">
        <v>66</v>
      </c>
      <c r="J19" s="6" t="s">
        <v>66</v>
      </c>
      <c r="K19" s="6" t="s">
        <v>66</v>
      </c>
      <c r="L19" s="6" t="s">
        <v>66</v>
      </c>
      <c r="M19" s="6" t="s">
        <v>66</v>
      </c>
      <c r="N19" s="6" t="s">
        <v>66</v>
      </c>
      <c r="O19" s="6" t="s">
        <v>66</v>
      </c>
      <c r="P19" s="6" t="s">
        <v>66</v>
      </c>
      <c r="Q19" s="6" t="s">
        <v>66</v>
      </c>
      <c r="R19" s="6" t="s">
        <v>66</v>
      </c>
      <c r="S19" s="6" t="s">
        <v>66</v>
      </c>
      <c r="T19" s="6" t="s">
        <v>66</v>
      </c>
      <c r="U19" s="6" t="s">
        <v>66</v>
      </c>
      <c r="V19" s="6" t="s">
        <v>66</v>
      </c>
      <c r="W19" s="6" t="s">
        <v>66</v>
      </c>
      <c r="X19" s="6" t="s">
        <v>66</v>
      </c>
      <c r="Y19" s="6" t="s">
        <v>66</v>
      </c>
      <c r="Z19" s="6" t="s">
        <v>66</v>
      </c>
      <c r="AA19" s="6" t="s">
        <v>66</v>
      </c>
      <c r="AB19" s="6" t="s">
        <v>66</v>
      </c>
      <c r="AC19" s="6" t="s">
        <v>66</v>
      </c>
      <c r="AD19" s="6" t="s">
        <v>66</v>
      </c>
      <c r="AE19" s="6" t="s">
        <v>66</v>
      </c>
      <c r="AF19" s="6" t="s">
        <v>66</v>
      </c>
      <c r="AG19" s="6" t="s">
        <v>66</v>
      </c>
      <c r="AH19" s="6" t="s">
        <v>66</v>
      </c>
      <c r="AI19" s="6" t="s">
        <v>66</v>
      </c>
      <c r="AJ19" s="6" t="s">
        <v>66</v>
      </c>
      <c r="AK19" s="6" t="s">
        <v>66</v>
      </c>
      <c r="AL19" s="6"/>
      <c r="AM19" s="40">
        <f t="shared" si="0"/>
        <v>0</v>
      </c>
      <c r="AN19" s="6" t="str">
        <f>IF(AM19&gt;Tables!$B$15,"FAILS","ok")</f>
        <v>ok</v>
      </c>
      <c r="AO19" s="6"/>
      <c r="AP19" s="6"/>
      <c r="AQ19" s="6"/>
      <c r="AR19" s="6"/>
      <c r="AS19" s="6"/>
      <c r="AT19" s="6"/>
      <c r="AU19" s="6"/>
    </row>
    <row r="20" spans="1:47" x14ac:dyDescent="0.25">
      <c r="A20" t="s">
        <v>107</v>
      </c>
      <c r="B20" t="s">
        <v>108</v>
      </c>
      <c r="C20" s="83" t="s">
        <v>129</v>
      </c>
      <c r="D20" s="44">
        <v>176689005</v>
      </c>
      <c r="E20" s="45" t="s">
        <v>58</v>
      </c>
      <c r="F20" s="6" t="s">
        <v>66</v>
      </c>
      <c r="G20" s="6" t="s">
        <v>66</v>
      </c>
      <c r="H20" s="6" t="s">
        <v>66</v>
      </c>
      <c r="I20" s="6" t="s">
        <v>66</v>
      </c>
      <c r="J20" s="6" t="s">
        <v>66</v>
      </c>
      <c r="K20" s="6" t="s">
        <v>66</v>
      </c>
      <c r="L20" s="6" t="s">
        <v>66</v>
      </c>
      <c r="M20" s="6" t="s">
        <v>66</v>
      </c>
      <c r="N20" s="6" t="s">
        <v>66</v>
      </c>
      <c r="O20" s="6" t="s">
        <v>66</v>
      </c>
      <c r="P20" s="6" t="s">
        <v>66</v>
      </c>
      <c r="Q20" s="6" t="s">
        <v>66</v>
      </c>
      <c r="R20" s="6" t="s">
        <v>66</v>
      </c>
      <c r="S20" s="6" t="s">
        <v>66</v>
      </c>
      <c r="T20" s="6" t="s">
        <v>66</v>
      </c>
      <c r="U20" s="6" t="s">
        <v>66</v>
      </c>
      <c r="V20" s="6" t="s">
        <v>66</v>
      </c>
      <c r="W20" s="6" t="s">
        <v>66</v>
      </c>
      <c r="X20" s="6" t="s">
        <v>66</v>
      </c>
      <c r="Y20" s="6" t="s">
        <v>66</v>
      </c>
      <c r="Z20" s="6" t="s">
        <v>66</v>
      </c>
      <c r="AA20" s="6" t="s">
        <v>66</v>
      </c>
      <c r="AB20" s="6" t="s">
        <v>66</v>
      </c>
      <c r="AC20" s="6" t="s">
        <v>66</v>
      </c>
      <c r="AD20" s="6" t="s">
        <v>66</v>
      </c>
      <c r="AE20" s="6" t="s">
        <v>66</v>
      </c>
      <c r="AF20" s="6" t="s">
        <v>66</v>
      </c>
      <c r="AG20" s="6" t="s">
        <v>66</v>
      </c>
      <c r="AH20" s="6" t="s">
        <v>66</v>
      </c>
      <c r="AI20" s="6" t="s">
        <v>66</v>
      </c>
      <c r="AJ20" s="6" t="s">
        <v>66</v>
      </c>
      <c r="AK20" s="6" t="s">
        <v>66</v>
      </c>
      <c r="AL20" s="6"/>
      <c r="AM20" s="40">
        <f t="shared" si="0"/>
        <v>0</v>
      </c>
      <c r="AN20" s="6" t="str">
        <f>IF(AM20&gt;Tables!$B$15,"FAILS","ok")</f>
        <v>ok</v>
      </c>
      <c r="AO20" s="6"/>
      <c r="AP20" s="6"/>
      <c r="AQ20" s="6"/>
      <c r="AR20" s="6"/>
      <c r="AS20" s="6"/>
      <c r="AT20" s="6"/>
      <c r="AU20" s="6"/>
    </row>
    <row r="21" spans="1:47" x14ac:dyDescent="0.25">
      <c r="A21" t="s">
        <v>109</v>
      </c>
      <c r="B21" t="s">
        <v>110</v>
      </c>
      <c r="C21" s="83" t="s">
        <v>130</v>
      </c>
      <c r="D21" s="44">
        <v>602078222</v>
      </c>
      <c r="E21" s="45" t="s">
        <v>59</v>
      </c>
      <c r="F21" s="6" t="s">
        <v>66</v>
      </c>
      <c r="G21" s="6" t="s">
        <v>66</v>
      </c>
      <c r="H21" s="6" t="s">
        <v>66</v>
      </c>
      <c r="I21" s="6" t="s">
        <v>66</v>
      </c>
      <c r="J21" s="6" t="s">
        <v>66</v>
      </c>
      <c r="K21" s="6" t="s">
        <v>66</v>
      </c>
      <c r="L21" s="6" t="s">
        <v>66</v>
      </c>
      <c r="M21" s="6" t="s">
        <v>66</v>
      </c>
      <c r="N21" s="6" t="s">
        <v>66</v>
      </c>
      <c r="O21" s="6" t="s">
        <v>66</v>
      </c>
      <c r="P21" s="6" t="s">
        <v>66</v>
      </c>
      <c r="Q21" s="6" t="s">
        <v>66</v>
      </c>
      <c r="R21" s="6" t="s">
        <v>66</v>
      </c>
      <c r="S21" s="6" t="s">
        <v>66</v>
      </c>
      <c r="T21" s="6" t="s">
        <v>66</v>
      </c>
      <c r="U21" s="6" t="s">
        <v>66</v>
      </c>
      <c r="V21" s="6" t="s">
        <v>66</v>
      </c>
      <c r="W21" s="6" t="s">
        <v>66</v>
      </c>
      <c r="X21" s="6" t="s">
        <v>66</v>
      </c>
      <c r="Y21" s="6" t="s">
        <v>66</v>
      </c>
      <c r="Z21" s="6" t="s">
        <v>66</v>
      </c>
      <c r="AA21" s="6" t="s">
        <v>66</v>
      </c>
      <c r="AB21" s="6" t="s">
        <v>66</v>
      </c>
      <c r="AC21" s="6" t="s">
        <v>66</v>
      </c>
      <c r="AD21" s="6" t="s">
        <v>66</v>
      </c>
      <c r="AE21" s="6" t="s">
        <v>66</v>
      </c>
      <c r="AF21" s="6" t="s">
        <v>66</v>
      </c>
      <c r="AG21" s="6" t="s">
        <v>66</v>
      </c>
      <c r="AH21" s="6" t="s">
        <v>66</v>
      </c>
      <c r="AI21" s="6" t="s">
        <v>66</v>
      </c>
      <c r="AJ21" s="6" t="s">
        <v>66</v>
      </c>
      <c r="AK21" s="6" t="s">
        <v>66</v>
      </c>
      <c r="AL21" s="6"/>
      <c r="AM21" s="40">
        <f t="shared" si="0"/>
        <v>0</v>
      </c>
      <c r="AN21" s="6" t="str">
        <f>IF(AM21&gt;Tables!$B$15,"FAILS","ok")</f>
        <v>ok</v>
      </c>
      <c r="AO21" s="6"/>
      <c r="AP21" s="6"/>
      <c r="AQ21" s="6"/>
      <c r="AR21" s="6"/>
      <c r="AS21" s="6"/>
      <c r="AT21" s="6"/>
      <c r="AU21" s="6"/>
    </row>
    <row r="22" spans="1:47" x14ac:dyDescent="0.25">
      <c r="A22" t="s">
        <v>111</v>
      </c>
      <c r="B22" t="s">
        <v>112</v>
      </c>
      <c r="C22" s="83" t="s">
        <v>131</v>
      </c>
      <c r="D22" s="44" t="s">
        <v>44</v>
      </c>
      <c r="E22" s="45" t="s">
        <v>60</v>
      </c>
      <c r="F22" s="6" t="s">
        <v>66</v>
      </c>
      <c r="G22" s="6" t="s">
        <v>66</v>
      </c>
      <c r="H22" s="6" t="s">
        <v>66</v>
      </c>
      <c r="I22" s="6" t="s">
        <v>66</v>
      </c>
      <c r="J22" s="6" t="s">
        <v>66</v>
      </c>
      <c r="K22" s="6" t="s">
        <v>66</v>
      </c>
      <c r="L22" s="6" t="s">
        <v>66</v>
      </c>
      <c r="M22" s="6" t="s">
        <v>66</v>
      </c>
      <c r="N22" s="6" t="s">
        <v>66</v>
      </c>
      <c r="O22" s="6" t="s">
        <v>66</v>
      </c>
      <c r="P22" s="6" t="s">
        <v>66</v>
      </c>
      <c r="Q22" s="6" t="s">
        <v>66</v>
      </c>
      <c r="R22" s="6" t="s">
        <v>66</v>
      </c>
      <c r="S22" s="6" t="s">
        <v>66</v>
      </c>
      <c r="T22" s="6" t="s">
        <v>66</v>
      </c>
      <c r="U22" s="6" t="s">
        <v>66</v>
      </c>
      <c r="V22" s="6" t="s">
        <v>66</v>
      </c>
      <c r="W22" s="6" t="s">
        <v>66</v>
      </c>
      <c r="X22" s="6" t="s">
        <v>66</v>
      </c>
      <c r="Y22" s="6" t="s">
        <v>66</v>
      </c>
      <c r="Z22" s="6" t="s">
        <v>66</v>
      </c>
      <c r="AA22" s="6" t="s">
        <v>66</v>
      </c>
      <c r="AB22" s="6" t="s">
        <v>66</v>
      </c>
      <c r="AC22" s="6" t="s">
        <v>66</v>
      </c>
      <c r="AD22" s="6" t="s">
        <v>66</v>
      </c>
      <c r="AE22" s="6" t="s">
        <v>66</v>
      </c>
      <c r="AF22" s="6" t="s">
        <v>66</v>
      </c>
      <c r="AG22" s="6" t="s">
        <v>66</v>
      </c>
      <c r="AH22" s="6" t="s">
        <v>66</v>
      </c>
      <c r="AI22" s="6" t="s">
        <v>66</v>
      </c>
      <c r="AJ22" s="6" t="s">
        <v>66</v>
      </c>
      <c r="AK22" s="6" t="s">
        <v>66</v>
      </c>
      <c r="AM22" s="40">
        <f t="shared" si="0"/>
        <v>0</v>
      </c>
      <c r="AN22" s="6" t="str">
        <f>IF(AM22&gt;Tables!$B$15,"FAILS","ok")</f>
        <v>ok</v>
      </c>
    </row>
  </sheetData>
  <mergeCells count="1">
    <mergeCell ref="AM1:AN1"/>
  </mergeCells>
  <phoneticPr fontId="0" type="noConversion"/>
  <hyperlinks>
    <hyperlink ref="C3" r:id="rId1"/>
    <hyperlink ref="C4" r:id="rId2"/>
    <hyperlink ref="C5" r:id="rId3"/>
    <hyperlink ref="C6" r:id="rId4"/>
    <hyperlink ref="C7" r:id="rId5"/>
    <hyperlink ref="C8" r:id="rId6"/>
    <hyperlink ref="C9" r:id="rId7"/>
    <hyperlink ref="C10" r:id="rId8"/>
    <hyperlink ref="C11" r:id="rId9"/>
    <hyperlink ref="C12" r:id="rId10"/>
    <hyperlink ref="C13" r:id="rId11"/>
    <hyperlink ref="C14" r:id="rId12"/>
    <hyperlink ref="C15" r:id="rId13"/>
    <hyperlink ref="C16" r:id="rId14"/>
    <hyperlink ref="C17" r:id="rId15"/>
    <hyperlink ref="C18" r:id="rId16"/>
    <hyperlink ref="C19" r:id="rId17"/>
    <hyperlink ref="C20" r:id="rId18"/>
    <hyperlink ref="C21" r:id="rId19"/>
    <hyperlink ref="C22" r:id="rId20"/>
  </hyperlinks>
  <pageMargins left="0.75" right="0.75" top="1" bottom="1" header="0.5" footer="0.5"/>
  <pageSetup orientation="portrait" horizontalDpi="4294967294" verticalDpi="0" r:id="rId21"/>
  <headerFooter alignWithMargins="0"/>
  <legacyDrawing r:id="rId2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C33"/>
  <sheetViews>
    <sheetView zoomScaleNormal="100" workbookViewId="0">
      <pane xSplit="5" topLeftCell="F1" activePane="topRight" state="frozen"/>
      <selection pane="topRight" activeCell="A3" sqref="A3"/>
    </sheetView>
  </sheetViews>
  <sheetFormatPr defaultRowHeight="13.2" x14ac:dyDescent="0.25"/>
  <cols>
    <col min="1" max="1" width="15" style="1" customWidth="1"/>
    <col min="2" max="2" width="13.109375" style="23" customWidth="1"/>
    <col min="3" max="3" width="33.88671875" style="23" hidden="1" customWidth="1"/>
    <col min="4" max="4" width="19.5546875" style="23" hidden="1" customWidth="1"/>
    <col min="5" max="5" width="16.44140625" style="23" hidden="1" customWidth="1"/>
    <col min="6" max="8" width="20.6640625" customWidth="1"/>
    <col min="9" max="9" width="31.5546875" customWidth="1"/>
    <col min="10" max="10" width="29.33203125" customWidth="1"/>
    <col min="11" max="11" width="23.88671875" customWidth="1"/>
    <col min="12" max="20" width="20.6640625" customWidth="1"/>
    <col min="21" max="21" width="23.6640625" customWidth="1"/>
    <col min="22" max="23" width="20.6640625" customWidth="1"/>
    <col min="24" max="24" width="23.33203125" customWidth="1"/>
    <col min="25" max="29" width="20.6640625" customWidth="1"/>
    <col min="30" max="30" width="27.44140625" customWidth="1"/>
    <col min="31" max="31" width="24.5546875" customWidth="1"/>
    <col min="32" max="32" width="16.33203125" customWidth="1"/>
    <col min="33" max="33" width="11.5546875" customWidth="1"/>
    <col min="34" max="35" width="11.33203125" customWidth="1"/>
    <col min="36" max="36" width="19" customWidth="1"/>
    <col min="37" max="37" width="15" customWidth="1"/>
    <col min="39" max="39" width="27.5546875" style="9" customWidth="1"/>
    <col min="40" max="40" width="7.44140625" customWidth="1"/>
    <col min="41" max="41" width="23.33203125" style="6" customWidth="1"/>
    <col min="42" max="42" width="10.5546875" customWidth="1"/>
    <col min="43" max="43" width="14.44140625" customWidth="1"/>
    <col min="44" max="44" width="27.44140625" style="11" customWidth="1"/>
    <col min="46" max="46" width="22.44140625" style="7" bestFit="1" customWidth="1"/>
  </cols>
  <sheetData>
    <row r="1" spans="1:55" s="41" customFormat="1" x14ac:dyDescent="0.25">
      <c r="A1" s="34" t="s">
        <v>61</v>
      </c>
      <c r="B1" s="34" t="s">
        <v>62</v>
      </c>
      <c r="C1" s="34" t="s">
        <v>65</v>
      </c>
      <c r="D1" s="34" t="s">
        <v>26</v>
      </c>
      <c r="E1" s="34" t="s">
        <v>28</v>
      </c>
      <c r="F1" s="106" t="s">
        <v>140</v>
      </c>
      <c r="G1" s="106" t="s">
        <v>141</v>
      </c>
      <c r="H1" s="106" t="s">
        <v>142</v>
      </c>
      <c r="I1" s="106" t="s">
        <v>143</v>
      </c>
      <c r="J1" s="106" t="s">
        <v>144</v>
      </c>
      <c r="K1" s="106" t="s">
        <v>145</v>
      </c>
      <c r="L1" s="106" t="s">
        <v>146</v>
      </c>
      <c r="M1" s="106" t="s">
        <v>147</v>
      </c>
      <c r="N1" s="106" t="s">
        <v>148</v>
      </c>
      <c r="O1" s="106" t="s">
        <v>149</v>
      </c>
      <c r="P1" s="106" t="s">
        <v>150</v>
      </c>
      <c r="Q1" s="106" t="s">
        <v>151</v>
      </c>
      <c r="R1" s="106" t="s">
        <v>152</v>
      </c>
      <c r="S1" s="106" t="s">
        <v>153</v>
      </c>
      <c r="T1" s="106" t="s">
        <v>154</v>
      </c>
      <c r="U1" s="106" t="s">
        <v>155</v>
      </c>
      <c r="V1" s="106" t="s">
        <v>156</v>
      </c>
      <c r="W1" s="106" t="s">
        <v>157</v>
      </c>
      <c r="X1" s="106" t="s">
        <v>158</v>
      </c>
      <c r="Y1" s="106" t="s">
        <v>159</v>
      </c>
      <c r="Z1" s="106" t="s">
        <v>160</v>
      </c>
      <c r="AA1" s="106" t="s">
        <v>161</v>
      </c>
      <c r="AB1" s="106" t="s">
        <v>162</v>
      </c>
      <c r="AC1" s="106" t="s">
        <v>163</v>
      </c>
      <c r="AD1" s="106" t="s">
        <v>164</v>
      </c>
      <c r="AE1" s="106" t="s">
        <v>165</v>
      </c>
      <c r="AF1" s="106" t="s">
        <v>166</v>
      </c>
      <c r="AG1" s="106" t="s">
        <v>167</v>
      </c>
      <c r="AH1" s="107"/>
      <c r="AI1" s="107"/>
      <c r="AJ1" s="31" t="s">
        <v>22</v>
      </c>
      <c r="AK1" s="31" t="s">
        <v>23</v>
      </c>
      <c r="AL1" s="31"/>
      <c r="AM1" s="32" t="s">
        <v>16</v>
      </c>
      <c r="AO1" s="32" t="s">
        <v>18</v>
      </c>
    </row>
    <row r="2" spans="1:55" s="12" customFormat="1" ht="13.95" customHeight="1" x14ac:dyDescent="0.25">
      <c r="A2" s="12" t="s">
        <v>22</v>
      </c>
      <c r="B2" s="14"/>
      <c r="C2" s="82"/>
      <c r="D2" s="80"/>
      <c r="E2" s="81"/>
      <c r="F2" s="59">
        <v>20</v>
      </c>
      <c r="G2" s="59">
        <v>78</v>
      </c>
      <c r="H2" s="59">
        <v>48</v>
      </c>
      <c r="I2" s="59">
        <v>20</v>
      </c>
      <c r="J2" s="59">
        <v>35</v>
      </c>
      <c r="K2" s="59">
        <v>5</v>
      </c>
      <c r="L2" s="59">
        <v>15</v>
      </c>
      <c r="M2" s="59"/>
      <c r="N2" s="59"/>
      <c r="O2" s="59">
        <v>20</v>
      </c>
      <c r="P2" s="59">
        <v>30</v>
      </c>
      <c r="Q2" s="59">
        <v>15</v>
      </c>
      <c r="R2" s="59"/>
      <c r="S2" s="59"/>
      <c r="T2" s="59"/>
      <c r="U2" s="59">
        <v>60</v>
      </c>
      <c r="V2" s="59">
        <v>10</v>
      </c>
      <c r="W2" s="59">
        <v>20</v>
      </c>
      <c r="X2" s="59">
        <v>20</v>
      </c>
      <c r="Y2" s="59">
        <v>15</v>
      </c>
      <c r="Z2" s="59">
        <v>30</v>
      </c>
      <c r="AA2" s="59">
        <v>25</v>
      </c>
      <c r="AB2" s="59">
        <v>15</v>
      </c>
      <c r="AC2" s="59">
        <v>30</v>
      </c>
      <c r="AD2" s="59">
        <v>30</v>
      </c>
      <c r="AE2" s="59">
        <v>30</v>
      </c>
      <c r="AF2" s="59">
        <v>100</v>
      </c>
      <c r="AG2" s="59">
        <v>50</v>
      </c>
      <c r="AH2" s="59"/>
      <c r="AI2" s="59"/>
      <c r="AJ2" s="102">
        <f>SUM(F2:AI2)</f>
        <v>721</v>
      </c>
      <c r="AK2" s="103"/>
      <c r="AL2" s="103"/>
      <c r="AM2" s="104"/>
      <c r="AN2" s="105"/>
      <c r="AO2" s="104"/>
      <c r="AP2" s="105"/>
      <c r="AQ2" s="105"/>
      <c r="AR2" s="105"/>
      <c r="AS2" s="105"/>
      <c r="AT2" s="105"/>
      <c r="AU2" s="105"/>
      <c r="AV2" s="105"/>
      <c r="AW2" s="105"/>
      <c r="AX2" s="105"/>
      <c r="AY2" s="105"/>
      <c r="AZ2" s="105"/>
      <c r="BA2" s="105"/>
      <c r="BB2" s="105"/>
      <c r="BC2" s="105"/>
    </row>
    <row r="3" spans="1:55" ht="13.95" customHeight="1" x14ac:dyDescent="0.25">
      <c r="A3" t="str">
        <f>Attendance!A3</f>
        <v>Adams</v>
      </c>
      <c r="B3" t="str">
        <f>Attendance!B3</f>
        <v>Lucy</v>
      </c>
      <c r="C3" s="6" t="str">
        <f>Attendance!C3</f>
        <v>Lucy.Adams@asu.edu</v>
      </c>
      <c r="D3" s="6">
        <f>Attendance!D3</f>
        <v>613265226</v>
      </c>
      <c r="E3" s="6" t="str">
        <f>Attendance!E3</f>
        <v xml:space="preserve">3378 226 </v>
      </c>
      <c r="F3" s="17">
        <v>17</v>
      </c>
      <c r="G3" s="17">
        <v>74</v>
      </c>
      <c r="H3" s="17">
        <v>48</v>
      </c>
      <c r="I3" s="17">
        <v>18</v>
      </c>
      <c r="J3" s="17">
        <v>31</v>
      </c>
      <c r="K3" s="17">
        <v>4</v>
      </c>
      <c r="L3" s="17">
        <v>10</v>
      </c>
      <c r="M3" s="17" t="s">
        <v>74</v>
      </c>
      <c r="N3" s="17" t="s">
        <v>74</v>
      </c>
      <c r="O3" s="17">
        <v>18</v>
      </c>
      <c r="P3" s="17">
        <v>25</v>
      </c>
      <c r="Q3" s="17">
        <v>15</v>
      </c>
      <c r="R3" s="17" t="s">
        <v>74</v>
      </c>
      <c r="S3" s="17" t="s">
        <v>74</v>
      </c>
      <c r="T3" s="17" t="s">
        <v>74</v>
      </c>
      <c r="U3" s="17">
        <v>60</v>
      </c>
      <c r="V3" s="17" t="s">
        <v>74</v>
      </c>
      <c r="W3" s="17" t="s">
        <v>74</v>
      </c>
      <c r="X3" s="17">
        <v>20</v>
      </c>
      <c r="Y3" s="17">
        <v>15</v>
      </c>
      <c r="Z3" s="17">
        <v>25</v>
      </c>
      <c r="AA3" s="17">
        <v>25</v>
      </c>
      <c r="AB3" s="17">
        <v>10</v>
      </c>
      <c r="AC3" s="17">
        <v>22</v>
      </c>
      <c r="AD3" s="17">
        <v>30</v>
      </c>
      <c r="AE3" s="17">
        <v>10</v>
      </c>
      <c r="AF3" s="17">
        <v>100</v>
      </c>
      <c r="AG3" s="17">
        <v>50</v>
      </c>
      <c r="AH3" s="17" t="s">
        <v>74</v>
      </c>
      <c r="AI3" s="17" t="s">
        <v>74</v>
      </c>
      <c r="AJ3" s="11">
        <f>AJ2</f>
        <v>721</v>
      </c>
      <c r="AK3" s="11">
        <f>(SUM(F3:AI3))</f>
        <v>627</v>
      </c>
      <c r="AL3" s="17"/>
      <c r="AM3" s="9">
        <f>(AK3/AJ3)*100</f>
        <v>86.962552011095696</v>
      </c>
      <c r="AN3" s="7"/>
      <c r="AO3" s="9">
        <f>VLOOKUP(AM3,Tables!$A$34:$C$134,2,TRUE)</f>
        <v>3.33</v>
      </c>
      <c r="AP3" s="9"/>
      <c r="AQ3" s="7"/>
      <c r="AR3" s="7"/>
      <c r="AS3" s="7"/>
      <c r="AU3" s="7"/>
      <c r="AV3" s="7"/>
      <c r="AW3" s="7"/>
      <c r="AX3" s="7"/>
      <c r="AY3" s="7"/>
      <c r="AZ3" s="7"/>
      <c r="BA3" s="7"/>
      <c r="BB3" s="7"/>
      <c r="BC3" s="7"/>
    </row>
    <row r="4" spans="1:55" x14ac:dyDescent="0.25">
      <c r="A4" t="str">
        <f>Attendance!A4</f>
        <v>Alexander</v>
      </c>
      <c r="B4" t="str">
        <f>Attendance!B4</f>
        <v>Elizabeth</v>
      </c>
      <c r="C4" s="6" t="str">
        <f>Attendance!C4</f>
        <v>ealexander@hotmail.com</v>
      </c>
      <c r="D4" s="6">
        <f>Attendance!D4</f>
        <v>993763743</v>
      </c>
      <c r="E4" s="6" t="str">
        <f>Attendance!E4</f>
        <v xml:space="preserve">3774 743 </v>
      </c>
      <c r="F4" s="17">
        <v>17</v>
      </c>
      <c r="G4" s="17">
        <v>72</v>
      </c>
      <c r="H4" s="17">
        <v>48</v>
      </c>
      <c r="I4" s="17">
        <v>16</v>
      </c>
      <c r="J4" s="17">
        <v>24</v>
      </c>
      <c r="K4" s="17">
        <v>4</v>
      </c>
      <c r="L4" s="17">
        <v>12</v>
      </c>
      <c r="M4" s="17" t="s">
        <v>74</v>
      </c>
      <c r="N4" s="17" t="s">
        <v>74</v>
      </c>
      <c r="O4" s="17">
        <v>16</v>
      </c>
      <c r="P4" s="17">
        <v>22</v>
      </c>
      <c r="Q4" s="17">
        <v>15</v>
      </c>
      <c r="R4" s="17" t="s">
        <v>74</v>
      </c>
      <c r="S4" s="17" t="s">
        <v>74</v>
      </c>
      <c r="T4" s="17" t="s">
        <v>74</v>
      </c>
      <c r="U4" s="17">
        <v>60</v>
      </c>
      <c r="V4" s="17">
        <v>10</v>
      </c>
      <c r="W4" s="17">
        <v>20</v>
      </c>
      <c r="X4" s="17" t="s">
        <v>74</v>
      </c>
      <c r="Y4" s="17" t="s">
        <v>74</v>
      </c>
      <c r="Z4" s="17" t="s">
        <v>74</v>
      </c>
      <c r="AA4" s="17" t="s">
        <v>74</v>
      </c>
      <c r="AB4" s="17" t="s">
        <v>74</v>
      </c>
      <c r="AC4" s="17" t="s">
        <v>74</v>
      </c>
      <c r="AD4" s="17" t="s">
        <v>74</v>
      </c>
      <c r="AE4" s="17" t="s">
        <v>74</v>
      </c>
      <c r="AF4" s="17" t="s">
        <v>74</v>
      </c>
      <c r="AG4" s="17" t="s">
        <v>74</v>
      </c>
      <c r="AH4" s="17" t="s">
        <v>74</v>
      </c>
      <c r="AI4" s="17" t="s">
        <v>74</v>
      </c>
      <c r="AJ4" s="11">
        <f t="shared" ref="AJ4:AJ22" si="0">AJ3</f>
        <v>721</v>
      </c>
      <c r="AK4" s="11">
        <f t="shared" ref="AK4:AK22" si="1">(SUM(F4:AI4))</f>
        <v>336</v>
      </c>
      <c r="AL4" s="17"/>
      <c r="AM4" s="9">
        <f t="shared" ref="AM4:AM22" si="2">(AK4/AJ4)*100</f>
        <v>46.601941747572816</v>
      </c>
      <c r="AN4" s="7"/>
      <c r="AO4" s="9">
        <f>VLOOKUP(AM4,Tables!$A$34:$C$134,2,TRUE)</f>
        <v>0</v>
      </c>
      <c r="AP4" s="9"/>
      <c r="AQ4" s="7"/>
      <c r="AR4" s="7"/>
      <c r="AS4" s="7"/>
      <c r="AU4" s="7"/>
      <c r="AV4" s="7"/>
      <c r="AW4" s="7"/>
      <c r="AX4" s="7"/>
      <c r="AY4" s="7"/>
      <c r="AZ4" s="7"/>
      <c r="BA4" s="7"/>
      <c r="BB4" s="7"/>
      <c r="BC4" s="7"/>
    </row>
    <row r="5" spans="1:55" x14ac:dyDescent="0.25">
      <c r="A5" t="str">
        <f>Attendance!A5</f>
        <v>Baldwin</v>
      </c>
      <c r="B5" t="str">
        <f>Attendance!B5</f>
        <v>Emma</v>
      </c>
      <c r="C5" s="6" t="str">
        <f>Attendance!C5</f>
        <v>emmaloveschachi@yahoo.com</v>
      </c>
      <c r="D5" s="6">
        <f>Attendance!D5</f>
        <v>993717660</v>
      </c>
      <c r="E5" s="6" t="str">
        <f>Attendance!E5</f>
        <v xml:space="preserve">8380 660 </v>
      </c>
      <c r="F5" s="17">
        <v>18</v>
      </c>
      <c r="G5" s="17">
        <v>78</v>
      </c>
      <c r="H5" s="17">
        <v>48</v>
      </c>
      <c r="I5" s="17">
        <v>20</v>
      </c>
      <c r="J5" s="17">
        <v>35</v>
      </c>
      <c r="K5" s="17">
        <v>4</v>
      </c>
      <c r="L5" s="17">
        <v>15</v>
      </c>
      <c r="M5" s="17" t="s">
        <v>74</v>
      </c>
      <c r="N5" s="17" t="s">
        <v>74</v>
      </c>
      <c r="O5" s="17">
        <v>20</v>
      </c>
      <c r="P5" s="17">
        <v>28</v>
      </c>
      <c r="Q5" s="17">
        <v>15</v>
      </c>
      <c r="R5" s="17" t="s">
        <v>74</v>
      </c>
      <c r="S5" s="17" t="s">
        <v>74</v>
      </c>
      <c r="T5" s="17" t="s">
        <v>74</v>
      </c>
      <c r="U5" s="17">
        <v>60</v>
      </c>
      <c r="V5" s="17">
        <v>5</v>
      </c>
      <c r="W5" s="17">
        <v>20</v>
      </c>
      <c r="X5" s="17">
        <v>20</v>
      </c>
      <c r="Y5" s="17">
        <v>15</v>
      </c>
      <c r="Z5" s="17">
        <v>30</v>
      </c>
      <c r="AA5" s="17">
        <v>25</v>
      </c>
      <c r="AB5" s="17">
        <v>20</v>
      </c>
      <c r="AC5" s="17">
        <v>30</v>
      </c>
      <c r="AD5" s="17">
        <v>30</v>
      </c>
      <c r="AE5" s="17">
        <v>30</v>
      </c>
      <c r="AF5" s="17">
        <v>100</v>
      </c>
      <c r="AG5" s="17">
        <v>50</v>
      </c>
      <c r="AH5" s="17" t="s">
        <v>74</v>
      </c>
      <c r="AI5" s="17" t="s">
        <v>74</v>
      </c>
      <c r="AJ5" s="11">
        <f t="shared" si="0"/>
        <v>721</v>
      </c>
      <c r="AK5" s="11">
        <f t="shared" si="1"/>
        <v>716</v>
      </c>
      <c r="AL5" s="17"/>
      <c r="AM5" s="9">
        <f t="shared" si="2"/>
        <v>99.306518723994458</v>
      </c>
      <c r="AN5" s="7"/>
      <c r="AO5" s="9">
        <f>VLOOKUP(AM5,Tables!$A$34:$C$134,2,TRUE)</f>
        <v>4.33</v>
      </c>
      <c r="AP5" s="9"/>
      <c r="AQ5" s="7"/>
      <c r="AR5" s="7"/>
      <c r="AS5" s="7"/>
      <c r="AU5" s="7"/>
      <c r="AV5" s="7"/>
      <c r="AW5" s="7"/>
      <c r="AX5" s="7"/>
      <c r="AY5" s="7"/>
      <c r="AZ5" s="7"/>
      <c r="BA5" s="7"/>
      <c r="BB5" s="7"/>
      <c r="BC5" s="7"/>
    </row>
    <row r="6" spans="1:55" x14ac:dyDescent="0.25">
      <c r="A6" t="str">
        <f>Attendance!A6</f>
        <v>Berkemeier</v>
      </c>
      <c r="B6" t="str">
        <f>Attendance!B6</f>
        <v>Frieda</v>
      </c>
      <c r="C6" s="6" t="str">
        <f>Attendance!C6</f>
        <v>UnwieldyName@excite.com</v>
      </c>
      <c r="D6" s="6">
        <f>Attendance!D6</f>
        <v>553850393</v>
      </c>
      <c r="E6" s="6" t="str">
        <f>Attendance!E6</f>
        <v>1598 393 </v>
      </c>
      <c r="F6" s="17" t="s">
        <v>74</v>
      </c>
      <c r="G6" s="17">
        <v>78</v>
      </c>
      <c r="H6" s="17">
        <v>46</v>
      </c>
      <c r="I6" s="17">
        <v>17</v>
      </c>
      <c r="J6" s="17">
        <v>21</v>
      </c>
      <c r="K6" s="17">
        <v>1</v>
      </c>
      <c r="L6" s="17">
        <v>10</v>
      </c>
      <c r="M6" s="17" t="s">
        <v>74</v>
      </c>
      <c r="N6" s="17" t="s">
        <v>74</v>
      </c>
      <c r="O6" s="17">
        <v>17</v>
      </c>
      <c r="P6" s="17">
        <v>25</v>
      </c>
      <c r="Q6" s="17">
        <v>12</v>
      </c>
      <c r="R6" s="17" t="s">
        <v>74</v>
      </c>
      <c r="S6" s="17" t="s">
        <v>74</v>
      </c>
      <c r="T6" s="17" t="s">
        <v>74</v>
      </c>
      <c r="U6" s="17">
        <v>40</v>
      </c>
      <c r="V6" s="17">
        <v>10</v>
      </c>
      <c r="W6" s="17">
        <v>17</v>
      </c>
      <c r="X6" s="17" t="s">
        <v>74</v>
      </c>
      <c r="Y6" s="17">
        <v>15</v>
      </c>
      <c r="Z6" s="17">
        <v>25</v>
      </c>
      <c r="AA6" s="17">
        <v>23</v>
      </c>
      <c r="AB6" s="17">
        <v>15</v>
      </c>
      <c r="AC6" s="17">
        <v>30</v>
      </c>
      <c r="AD6" s="17" t="s">
        <v>74</v>
      </c>
      <c r="AE6" s="17" t="s">
        <v>74</v>
      </c>
      <c r="AF6" s="17" t="s">
        <v>74</v>
      </c>
      <c r="AG6" s="17">
        <v>50</v>
      </c>
      <c r="AH6" s="17" t="s">
        <v>74</v>
      </c>
      <c r="AI6" s="17" t="s">
        <v>74</v>
      </c>
      <c r="AJ6" s="11">
        <f t="shared" si="0"/>
        <v>721</v>
      </c>
      <c r="AK6" s="11">
        <f t="shared" si="1"/>
        <v>452</v>
      </c>
      <c r="AL6" s="17"/>
      <c r="AM6" s="9">
        <f t="shared" si="2"/>
        <v>62.690707350901533</v>
      </c>
      <c r="AN6" s="7"/>
      <c r="AO6" s="9">
        <f>VLOOKUP(AM6,Tables!$A$34:$C$134,2,TRUE)</f>
        <v>0.67</v>
      </c>
      <c r="AP6" s="9"/>
      <c r="AQ6" s="7"/>
      <c r="AR6" s="7"/>
      <c r="AS6" s="7"/>
      <c r="AU6" s="7"/>
      <c r="AV6" s="7"/>
      <c r="AW6" s="7"/>
      <c r="AX6" s="7"/>
      <c r="AY6" s="7"/>
      <c r="AZ6" s="7"/>
      <c r="BA6" s="7"/>
      <c r="BB6" s="7"/>
      <c r="BC6" s="7"/>
    </row>
    <row r="7" spans="1:55" x14ac:dyDescent="0.25">
      <c r="A7" t="str">
        <f>Attendance!A7</f>
        <v>Bleckner</v>
      </c>
      <c r="B7" t="str">
        <f>Attendance!B7</f>
        <v>Katrina</v>
      </c>
      <c r="C7" s="6" t="str">
        <f>Attendance!C7</f>
        <v>Katrina_and_the_Waves@80sfreak.net</v>
      </c>
      <c r="D7" s="6" t="str">
        <f>Attendance!D7</f>
        <v>087665558</v>
      </c>
      <c r="E7" s="6" t="str">
        <f>Attendance!E7</f>
        <v>6901 558 </v>
      </c>
      <c r="F7" s="17">
        <v>17</v>
      </c>
      <c r="G7" s="17">
        <v>74</v>
      </c>
      <c r="H7" s="17">
        <v>48</v>
      </c>
      <c r="I7" s="17">
        <v>20</v>
      </c>
      <c r="J7" s="17">
        <v>17</v>
      </c>
      <c r="K7" s="17">
        <v>4</v>
      </c>
      <c r="L7" s="17">
        <v>15</v>
      </c>
      <c r="M7" s="17" t="s">
        <v>74</v>
      </c>
      <c r="N7" s="17" t="s">
        <v>74</v>
      </c>
      <c r="O7" s="17">
        <v>20</v>
      </c>
      <c r="P7" s="17">
        <v>29</v>
      </c>
      <c r="Q7" s="17">
        <v>15</v>
      </c>
      <c r="R7" s="17" t="s">
        <v>74</v>
      </c>
      <c r="S7" s="17" t="s">
        <v>74</v>
      </c>
      <c r="T7" s="17" t="s">
        <v>74</v>
      </c>
      <c r="U7" s="17">
        <v>40</v>
      </c>
      <c r="V7" s="17">
        <v>10</v>
      </c>
      <c r="W7" s="17">
        <v>20</v>
      </c>
      <c r="X7" s="17">
        <v>20</v>
      </c>
      <c r="Y7" s="17">
        <v>15</v>
      </c>
      <c r="Z7" s="17">
        <v>29</v>
      </c>
      <c r="AA7" s="17">
        <v>25</v>
      </c>
      <c r="AB7" s="17">
        <v>25</v>
      </c>
      <c r="AC7" s="17">
        <v>30</v>
      </c>
      <c r="AD7" s="17">
        <v>30</v>
      </c>
      <c r="AE7" s="17" t="s">
        <v>74</v>
      </c>
      <c r="AF7" s="17">
        <v>100</v>
      </c>
      <c r="AG7" s="17">
        <v>50</v>
      </c>
      <c r="AH7" s="17" t="s">
        <v>74</v>
      </c>
      <c r="AI7" s="17" t="s">
        <v>74</v>
      </c>
      <c r="AJ7" s="11">
        <f t="shared" si="0"/>
        <v>721</v>
      </c>
      <c r="AK7" s="11">
        <f t="shared" si="1"/>
        <v>653</v>
      </c>
      <c r="AL7" s="17"/>
      <c r="AM7" s="9">
        <f t="shared" si="2"/>
        <v>90.568654646324546</v>
      </c>
      <c r="AN7" s="7"/>
      <c r="AO7" s="9">
        <f>VLOOKUP(AM7,Tables!$A$34:$C$134,2,TRUE)</f>
        <v>3.67</v>
      </c>
      <c r="AP7" s="9"/>
      <c r="AQ7" s="7"/>
      <c r="AR7" s="7"/>
      <c r="AS7" s="7"/>
      <c r="AU7" s="7"/>
      <c r="AV7" s="7"/>
      <c r="AW7" s="7"/>
      <c r="AX7" s="7"/>
      <c r="AY7" s="7"/>
      <c r="AZ7" s="7"/>
      <c r="BA7" s="7"/>
      <c r="BB7" s="7"/>
      <c r="BC7" s="7"/>
    </row>
    <row r="8" spans="1:55" x14ac:dyDescent="0.25">
      <c r="A8" t="str">
        <f>Attendance!A8</f>
        <v>Clere</v>
      </c>
      <c r="B8" t="str">
        <f>Attendance!B8</f>
        <v>Margaret</v>
      </c>
      <c r="C8" s="6" t="str">
        <f>Attendance!C8</f>
        <v>ClereBlueSkies@af.mil</v>
      </c>
      <c r="D8" s="6">
        <f>Attendance!D8</f>
        <v>993714898</v>
      </c>
      <c r="E8" s="6" t="str">
        <f>Attendance!E8</f>
        <v>0531 898 </v>
      </c>
      <c r="F8" s="17">
        <v>15</v>
      </c>
      <c r="G8" s="17">
        <v>74</v>
      </c>
      <c r="H8" s="17">
        <v>44</v>
      </c>
      <c r="I8" s="17">
        <v>10</v>
      </c>
      <c r="J8" s="17">
        <v>17</v>
      </c>
      <c r="K8" s="17">
        <v>2</v>
      </c>
      <c r="L8" s="17">
        <v>14</v>
      </c>
      <c r="M8" s="17" t="s">
        <v>74</v>
      </c>
      <c r="N8" s="17" t="s">
        <v>74</v>
      </c>
      <c r="O8" s="17">
        <v>10</v>
      </c>
      <c r="P8" s="17">
        <v>15</v>
      </c>
      <c r="Q8" s="17">
        <v>7</v>
      </c>
      <c r="R8" s="17" t="s">
        <v>74</v>
      </c>
      <c r="S8" s="17" t="s">
        <v>74</v>
      </c>
      <c r="T8" s="17" t="s">
        <v>74</v>
      </c>
      <c r="U8" s="17">
        <v>25</v>
      </c>
      <c r="V8" s="17">
        <v>10</v>
      </c>
      <c r="W8" s="17">
        <v>20</v>
      </c>
      <c r="X8" s="17">
        <v>0</v>
      </c>
      <c r="Y8" s="17" t="s">
        <v>74</v>
      </c>
      <c r="Z8" s="17">
        <v>30</v>
      </c>
      <c r="AA8" s="17">
        <v>24</v>
      </c>
      <c r="AB8" s="17">
        <v>23</v>
      </c>
      <c r="AC8" s="17">
        <v>17</v>
      </c>
      <c r="AD8" s="17" t="s">
        <v>74</v>
      </c>
      <c r="AE8" s="17">
        <v>10</v>
      </c>
      <c r="AF8" s="17">
        <v>60</v>
      </c>
      <c r="AG8" s="17">
        <v>0</v>
      </c>
      <c r="AH8" s="17" t="s">
        <v>74</v>
      </c>
      <c r="AI8" s="17" t="s">
        <v>74</v>
      </c>
      <c r="AJ8" s="11">
        <f t="shared" si="0"/>
        <v>721</v>
      </c>
      <c r="AK8" s="11">
        <f t="shared" si="1"/>
        <v>427</v>
      </c>
      <c r="AL8" s="17"/>
      <c r="AM8" s="9">
        <f t="shared" si="2"/>
        <v>59.22330097087378</v>
      </c>
      <c r="AN8" s="7"/>
      <c r="AO8" s="9">
        <f>VLOOKUP(AM8,Tables!$A$34:$C$134,2,TRUE)</f>
        <v>0</v>
      </c>
      <c r="AP8" s="9"/>
      <c r="AQ8" s="7"/>
      <c r="AR8" s="7"/>
      <c r="AS8" s="7"/>
      <c r="AU8" s="7"/>
      <c r="AV8" s="7"/>
      <c r="AW8" s="7"/>
      <c r="AX8" s="7"/>
      <c r="AY8" s="7"/>
      <c r="AZ8" s="7"/>
      <c r="BA8" s="7"/>
      <c r="BB8" s="7"/>
      <c r="BC8" s="7"/>
    </row>
    <row r="9" spans="1:55" x14ac:dyDescent="0.25">
      <c r="A9" t="str">
        <f>Attendance!A9</f>
        <v>Cotton</v>
      </c>
      <c r="B9" t="str">
        <f>Attendance!B9</f>
        <v>Robert</v>
      </c>
      <c r="C9" s="6" t="str">
        <f>Attendance!C9</f>
        <v>SoftNCuddly@att.com</v>
      </c>
      <c r="D9" s="6" t="str">
        <f>Attendance!D9</f>
        <v>616549039</v>
      </c>
      <c r="E9" s="6" t="str">
        <f>Attendance!E9</f>
        <v>0824 039 </v>
      </c>
      <c r="F9" s="17">
        <v>16</v>
      </c>
      <c r="G9" s="17">
        <v>72</v>
      </c>
      <c r="H9" s="17">
        <v>48</v>
      </c>
      <c r="I9" s="17">
        <v>18</v>
      </c>
      <c r="J9" s="17">
        <v>24</v>
      </c>
      <c r="K9" s="17">
        <v>5</v>
      </c>
      <c r="L9" s="17">
        <v>13</v>
      </c>
      <c r="M9" s="17" t="s">
        <v>74</v>
      </c>
      <c r="N9" s="17" t="s">
        <v>74</v>
      </c>
      <c r="O9" s="17">
        <v>18</v>
      </c>
      <c r="P9" s="17">
        <v>25</v>
      </c>
      <c r="Q9" s="17">
        <v>15</v>
      </c>
      <c r="R9" s="17" t="s">
        <v>74</v>
      </c>
      <c r="S9" s="17" t="s">
        <v>74</v>
      </c>
      <c r="T9" s="17" t="s">
        <v>74</v>
      </c>
      <c r="U9" s="17">
        <v>60</v>
      </c>
      <c r="V9" s="17">
        <v>10</v>
      </c>
      <c r="W9" s="17">
        <v>20</v>
      </c>
      <c r="X9" s="17">
        <v>20</v>
      </c>
      <c r="Y9" s="17">
        <v>15</v>
      </c>
      <c r="Z9" s="17">
        <v>25</v>
      </c>
      <c r="AA9" s="17">
        <v>24</v>
      </c>
      <c r="AB9" s="17">
        <v>25</v>
      </c>
      <c r="AC9" s="17">
        <v>30</v>
      </c>
      <c r="AD9" s="17">
        <v>30</v>
      </c>
      <c r="AE9" s="17" t="s">
        <v>74</v>
      </c>
      <c r="AF9" s="17" t="s">
        <v>74</v>
      </c>
      <c r="AG9" s="17">
        <v>50</v>
      </c>
      <c r="AH9" s="17" t="s">
        <v>74</v>
      </c>
      <c r="AI9" s="17" t="s">
        <v>74</v>
      </c>
      <c r="AJ9" s="11">
        <f t="shared" si="0"/>
        <v>721</v>
      </c>
      <c r="AK9" s="11">
        <f t="shared" si="1"/>
        <v>563</v>
      </c>
      <c r="AL9" s="17"/>
      <c r="AM9" s="9">
        <f t="shared" si="2"/>
        <v>78.085991678224687</v>
      </c>
      <c r="AN9" s="7"/>
      <c r="AO9" s="9">
        <f>VLOOKUP(AM9,Tables!$A$34:$C$134,2,TRUE)</f>
        <v>2.33</v>
      </c>
      <c r="AP9" s="9"/>
      <c r="AQ9" s="7"/>
      <c r="AR9" s="7"/>
      <c r="AS9" s="7"/>
      <c r="AU9" s="7"/>
      <c r="AV9" s="7"/>
      <c r="AW9" s="7"/>
      <c r="AX9" s="7"/>
      <c r="AY9" s="7"/>
      <c r="AZ9" s="7"/>
      <c r="BA9" s="7"/>
      <c r="BB9" s="7"/>
      <c r="BC9" s="7"/>
    </row>
    <row r="10" spans="1:55" x14ac:dyDescent="0.25">
      <c r="A10" t="str">
        <f>Attendance!A10</f>
        <v>Cravens</v>
      </c>
      <c r="B10" t="str">
        <f>Attendance!B10</f>
        <v>William</v>
      </c>
      <c r="C10" s="6" t="str">
        <f>Attendance!C10</f>
        <v>Nicotine_Cravens@marlboro.com</v>
      </c>
      <c r="D10" s="6">
        <f>Attendance!D10</f>
        <v>993715670</v>
      </c>
      <c r="E10" s="6" t="str">
        <f>Attendance!E10</f>
        <v>3082 670 </v>
      </c>
      <c r="F10" s="17" t="s">
        <v>74</v>
      </c>
      <c r="G10" s="17">
        <v>76</v>
      </c>
      <c r="H10" s="17">
        <v>48</v>
      </c>
      <c r="I10" s="17">
        <v>16</v>
      </c>
      <c r="J10" s="17">
        <v>32</v>
      </c>
      <c r="K10" s="17">
        <v>5</v>
      </c>
      <c r="L10" s="17" t="s">
        <v>74</v>
      </c>
      <c r="M10" s="17" t="s">
        <v>74</v>
      </c>
      <c r="N10" s="17" t="s">
        <v>74</v>
      </c>
      <c r="O10" s="17">
        <v>16</v>
      </c>
      <c r="P10" s="17">
        <v>30</v>
      </c>
      <c r="Q10" s="17">
        <v>15</v>
      </c>
      <c r="R10" s="17" t="s">
        <v>74</v>
      </c>
      <c r="S10" s="17" t="s">
        <v>74</v>
      </c>
      <c r="T10" s="17" t="s">
        <v>74</v>
      </c>
      <c r="U10" s="17" t="s">
        <v>74</v>
      </c>
      <c r="V10" s="17">
        <v>8</v>
      </c>
      <c r="W10" s="17">
        <v>20</v>
      </c>
      <c r="X10" s="17" t="s">
        <v>74</v>
      </c>
      <c r="Y10" s="17">
        <v>15</v>
      </c>
      <c r="Z10" s="17">
        <v>25</v>
      </c>
      <c r="AA10" s="17">
        <v>25</v>
      </c>
      <c r="AB10" s="17">
        <v>10</v>
      </c>
      <c r="AC10" s="17">
        <v>15</v>
      </c>
      <c r="AD10" s="17" t="s">
        <v>74</v>
      </c>
      <c r="AE10" s="17" t="s">
        <v>74</v>
      </c>
      <c r="AF10" s="17" t="s">
        <v>74</v>
      </c>
      <c r="AG10" s="17">
        <v>47</v>
      </c>
      <c r="AH10" s="17" t="s">
        <v>74</v>
      </c>
      <c r="AI10" s="17" t="s">
        <v>74</v>
      </c>
      <c r="AJ10" s="11">
        <f t="shared" si="0"/>
        <v>721</v>
      </c>
      <c r="AK10" s="11">
        <f t="shared" si="1"/>
        <v>403</v>
      </c>
      <c r="AL10" s="17"/>
      <c r="AM10" s="9">
        <f t="shared" si="2"/>
        <v>55.894590846047151</v>
      </c>
      <c r="AN10" s="7"/>
      <c r="AO10" s="9">
        <f>VLOOKUP(AM10,Tables!$A$34:$C$134,2,TRUE)</f>
        <v>0</v>
      </c>
      <c r="AP10" s="9"/>
      <c r="AQ10" s="7"/>
      <c r="AR10" s="7"/>
      <c r="AS10" s="7"/>
      <c r="AU10" s="7"/>
      <c r="AV10" s="7"/>
      <c r="AW10" s="7"/>
      <c r="AX10" s="7"/>
      <c r="AY10" s="7"/>
      <c r="AZ10" s="7"/>
      <c r="BA10" s="7"/>
      <c r="BB10" s="7"/>
      <c r="BC10" s="7"/>
    </row>
    <row r="11" spans="1:55" x14ac:dyDescent="0.25">
      <c r="A11" t="str">
        <f>Attendance!A11</f>
        <v>DuBois</v>
      </c>
      <c r="B11" t="str">
        <f>Attendance!B11</f>
        <v>Anna Marie</v>
      </c>
      <c r="C11" s="6" t="str">
        <f>Attendance!C11</f>
        <v>AMD@amd.com</v>
      </c>
      <c r="D11" s="6">
        <f>Attendance!D11</f>
        <v>601784468</v>
      </c>
      <c r="E11" s="6" t="str">
        <f>Attendance!E11</f>
        <v>6886 468 </v>
      </c>
      <c r="F11" s="17">
        <v>18</v>
      </c>
      <c r="G11" s="17">
        <v>78</v>
      </c>
      <c r="H11" s="17">
        <v>40</v>
      </c>
      <c r="I11" s="17">
        <v>18</v>
      </c>
      <c r="J11" s="17" t="s">
        <v>74</v>
      </c>
      <c r="K11" s="17" t="s">
        <v>74</v>
      </c>
      <c r="L11" s="17" t="s">
        <v>74</v>
      </c>
      <c r="M11" s="17" t="s">
        <v>74</v>
      </c>
      <c r="N11" s="17" t="s">
        <v>74</v>
      </c>
      <c r="O11" s="17">
        <v>18</v>
      </c>
      <c r="P11" s="17">
        <v>29</v>
      </c>
      <c r="Q11" s="17">
        <v>15</v>
      </c>
      <c r="R11" s="17" t="s">
        <v>74</v>
      </c>
      <c r="S11" s="17" t="s">
        <v>74</v>
      </c>
      <c r="T11" s="17" t="s">
        <v>74</v>
      </c>
      <c r="U11" s="17">
        <v>10</v>
      </c>
      <c r="V11" s="17">
        <v>10</v>
      </c>
      <c r="W11" s="17">
        <v>20</v>
      </c>
      <c r="X11" s="17">
        <v>10</v>
      </c>
      <c r="Y11" s="17">
        <v>15</v>
      </c>
      <c r="Z11" s="17">
        <v>30</v>
      </c>
      <c r="AA11" s="17">
        <v>20</v>
      </c>
      <c r="AB11" s="17">
        <v>20</v>
      </c>
      <c r="AC11" s="17">
        <v>20</v>
      </c>
      <c r="AD11" s="17">
        <v>0</v>
      </c>
      <c r="AE11" s="17" t="s">
        <v>74</v>
      </c>
      <c r="AF11" s="17">
        <v>80</v>
      </c>
      <c r="AG11" s="17">
        <v>38</v>
      </c>
      <c r="AH11" s="17" t="s">
        <v>74</v>
      </c>
      <c r="AI11" s="17" t="s">
        <v>74</v>
      </c>
      <c r="AJ11" s="11">
        <f t="shared" si="0"/>
        <v>721</v>
      </c>
      <c r="AK11" s="11">
        <f t="shared" si="1"/>
        <v>489</v>
      </c>
      <c r="AL11" s="17"/>
      <c r="AM11" s="9">
        <f t="shared" si="2"/>
        <v>67.82246879334258</v>
      </c>
      <c r="AN11" s="7"/>
      <c r="AO11" s="9">
        <f>VLOOKUP(AM11,Tables!$A$34:$C$134,2,TRUE)</f>
        <v>1.33</v>
      </c>
      <c r="AP11" s="9"/>
      <c r="AQ11" s="7"/>
      <c r="AR11" s="7"/>
      <c r="AS11" s="7"/>
      <c r="AU11" s="7"/>
      <c r="AV11" s="7"/>
      <c r="AW11" s="7"/>
      <c r="AX11" s="7"/>
      <c r="AY11" s="7"/>
      <c r="AZ11" s="7"/>
      <c r="BA11" s="7"/>
      <c r="BB11" s="7"/>
      <c r="BC11" s="7"/>
    </row>
    <row r="12" spans="1:55" x14ac:dyDescent="0.25">
      <c r="A12" t="str">
        <f>Attendance!A12</f>
        <v>Fry</v>
      </c>
      <c r="B12" t="str">
        <f>Attendance!B12</f>
        <v>Harry</v>
      </c>
      <c r="C12" s="6" t="str">
        <f>Attendance!C12</f>
        <v>gramps1917@yahoo.com</v>
      </c>
      <c r="D12" s="6">
        <f>Attendance!D12</f>
        <v>485883452</v>
      </c>
      <c r="E12" s="6" t="str">
        <f>Attendance!E12</f>
        <v>7972 452 </v>
      </c>
      <c r="F12" s="17">
        <v>17</v>
      </c>
      <c r="G12" s="17">
        <v>68</v>
      </c>
      <c r="H12" s="17">
        <v>48</v>
      </c>
      <c r="I12" s="17">
        <v>14</v>
      </c>
      <c r="J12" s="17">
        <v>12</v>
      </c>
      <c r="K12" s="17">
        <v>1</v>
      </c>
      <c r="L12" s="17" t="s">
        <v>74</v>
      </c>
      <c r="M12" s="17" t="s">
        <v>74</v>
      </c>
      <c r="N12" s="17" t="s">
        <v>74</v>
      </c>
      <c r="O12" s="17">
        <v>14</v>
      </c>
      <c r="P12" s="17">
        <v>30</v>
      </c>
      <c r="Q12" s="17">
        <v>15</v>
      </c>
      <c r="R12" s="17" t="s">
        <v>74</v>
      </c>
      <c r="S12" s="17" t="s">
        <v>74</v>
      </c>
      <c r="T12" s="17" t="s">
        <v>74</v>
      </c>
      <c r="U12" s="17" t="s">
        <v>74</v>
      </c>
      <c r="V12" s="17">
        <v>10</v>
      </c>
      <c r="W12" s="17">
        <v>17</v>
      </c>
      <c r="X12" s="17">
        <v>20</v>
      </c>
      <c r="Y12" s="17">
        <v>12.5</v>
      </c>
      <c r="Z12" s="17">
        <v>30</v>
      </c>
      <c r="AA12" s="17" t="s">
        <v>74</v>
      </c>
      <c r="AB12" s="17" t="s">
        <v>74</v>
      </c>
      <c r="AC12" s="17">
        <v>25</v>
      </c>
      <c r="AD12" s="17" t="s">
        <v>74</v>
      </c>
      <c r="AE12" s="17">
        <v>25</v>
      </c>
      <c r="AF12" s="17">
        <v>80</v>
      </c>
      <c r="AG12" s="17" t="s">
        <v>74</v>
      </c>
      <c r="AH12" s="17" t="s">
        <v>74</v>
      </c>
      <c r="AI12" s="17" t="s">
        <v>74</v>
      </c>
      <c r="AJ12" s="11">
        <f t="shared" si="0"/>
        <v>721</v>
      </c>
      <c r="AK12" s="11">
        <f t="shared" si="1"/>
        <v>438.5</v>
      </c>
      <c r="AL12" s="17"/>
      <c r="AM12" s="9">
        <f t="shared" si="2"/>
        <v>60.818307905686538</v>
      </c>
      <c r="AN12" s="7"/>
      <c r="AO12" s="9">
        <f>VLOOKUP(AM12,Tables!$A$34:$C$134,2,TRUE)</f>
        <v>0.67</v>
      </c>
      <c r="AP12" s="9"/>
      <c r="AQ12" s="7"/>
      <c r="AR12" s="7"/>
      <c r="AS12" s="7"/>
      <c r="AU12" s="7"/>
      <c r="AV12" s="7"/>
      <c r="AW12" s="7"/>
      <c r="AX12" s="7"/>
      <c r="AY12" s="7"/>
      <c r="AZ12" s="7"/>
      <c r="BA12" s="7"/>
      <c r="BB12" s="7"/>
      <c r="BC12" s="7"/>
    </row>
    <row r="13" spans="1:55" x14ac:dyDescent="0.25">
      <c r="A13" t="str">
        <f>Attendance!A13</f>
        <v>Garrard</v>
      </c>
      <c r="B13" t="str">
        <f>Attendance!B13</f>
        <v>Ellen</v>
      </c>
      <c r="C13" s="6" t="str">
        <f>Attendance!C13</f>
        <v>Egregious@wordsmith.net</v>
      </c>
      <c r="D13" s="6">
        <f>Attendance!D13</f>
        <v>473172591</v>
      </c>
      <c r="E13" s="6" t="str">
        <f>Attendance!E13</f>
        <v>4449 591 </v>
      </c>
      <c r="F13" s="17">
        <v>20</v>
      </c>
      <c r="G13" s="17">
        <v>78</v>
      </c>
      <c r="H13" s="17">
        <v>48</v>
      </c>
      <c r="I13" s="17">
        <v>20</v>
      </c>
      <c r="J13" s="17">
        <v>35</v>
      </c>
      <c r="K13" s="17">
        <v>5</v>
      </c>
      <c r="L13" s="17">
        <v>15</v>
      </c>
      <c r="M13" s="17" t="s">
        <v>74</v>
      </c>
      <c r="N13" s="17" t="s">
        <v>74</v>
      </c>
      <c r="O13" s="17">
        <v>20</v>
      </c>
      <c r="P13" s="17">
        <v>30</v>
      </c>
      <c r="Q13" s="17">
        <v>15</v>
      </c>
      <c r="R13" s="17" t="s">
        <v>74</v>
      </c>
      <c r="S13" s="17" t="s">
        <v>74</v>
      </c>
      <c r="T13" s="17" t="s">
        <v>74</v>
      </c>
      <c r="U13" s="17">
        <v>60</v>
      </c>
      <c r="V13" s="17">
        <v>10</v>
      </c>
      <c r="W13" s="17">
        <v>20</v>
      </c>
      <c r="X13" s="17">
        <v>20</v>
      </c>
      <c r="Y13" s="17">
        <v>15</v>
      </c>
      <c r="Z13" s="17">
        <v>30</v>
      </c>
      <c r="AA13" s="17">
        <v>25</v>
      </c>
      <c r="AB13" s="17">
        <v>15</v>
      </c>
      <c r="AC13" s="17">
        <v>30</v>
      </c>
      <c r="AD13" s="17">
        <v>30</v>
      </c>
      <c r="AE13" s="17">
        <v>30</v>
      </c>
      <c r="AF13" s="17">
        <v>100</v>
      </c>
      <c r="AG13" s="17">
        <v>50</v>
      </c>
      <c r="AH13" s="17" t="s">
        <v>74</v>
      </c>
      <c r="AI13" s="17" t="s">
        <v>74</v>
      </c>
      <c r="AJ13" s="11">
        <f t="shared" si="0"/>
        <v>721</v>
      </c>
      <c r="AK13" s="11">
        <f t="shared" si="1"/>
        <v>721</v>
      </c>
      <c r="AL13" s="17"/>
      <c r="AM13" s="9">
        <f t="shared" si="2"/>
        <v>100</v>
      </c>
      <c r="AN13" s="7"/>
      <c r="AO13" s="9">
        <f>VLOOKUP(AM13,Tables!$A$34:$C$134,2,TRUE)</f>
        <v>4.33</v>
      </c>
      <c r="AP13" s="9"/>
      <c r="AQ13" s="7"/>
      <c r="AR13" s="7"/>
      <c r="AS13" s="7"/>
      <c r="AU13" s="7"/>
      <c r="AV13" s="7"/>
      <c r="AW13" s="7"/>
      <c r="AX13" s="7"/>
      <c r="AY13" s="7"/>
      <c r="AZ13" s="7"/>
      <c r="BA13" s="7"/>
      <c r="BB13" s="7"/>
      <c r="BC13" s="7"/>
    </row>
    <row r="14" spans="1:55" x14ac:dyDescent="0.25">
      <c r="A14" t="str">
        <f>Attendance!A14</f>
        <v>Gauck</v>
      </c>
      <c r="B14" t="str">
        <f>Attendance!B14</f>
        <v>Brenda</v>
      </c>
      <c r="C14" s="6" t="str">
        <f>Attendance!C14</f>
        <v>adnerb@backwards.org</v>
      </c>
      <c r="D14" s="6">
        <f>Attendance!D14</f>
        <v>601422703</v>
      </c>
      <c r="E14" s="6" t="str">
        <f>Attendance!E14</f>
        <v>0778 703 </v>
      </c>
      <c r="F14" s="17">
        <v>20</v>
      </c>
      <c r="G14" s="17">
        <v>74</v>
      </c>
      <c r="H14" s="17">
        <v>48</v>
      </c>
      <c r="I14" s="17">
        <v>16</v>
      </c>
      <c r="J14" s="17">
        <v>29</v>
      </c>
      <c r="K14" s="17">
        <v>5</v>
      </c>
      <c r="L14" s="17">
        <v>15</v>
      </c>
      <c r="M14" s="17" t="s">
        <v>74</v>
      </c>
      <c r="N14" s="17" t="s">
        <v>74</v>
      </c>
      <c r="O14" s="17">
        <v>16</v>
      </c>
      <c r="P14" s="17">
        <v>30</v>
      </c>
      <c r="Q14" s="17">
        <v>15</v>
      </c>
      <c r="R14" s="17" t="s">
        <v>74</v>
      </c>
      <c r="S14" s="17" t="s">
        <v>74</v>
      </c>
      <c r="T14" s="17" t="s">
        <v>74</v>
      </c>
      <c r="U14" s="17">
        <v>60</v>
      </c>
      <c r="V14" s="17">
        <v>10</v>
      </c>
      <c r="W14" s="17">
        <v>20</v>
      </c>
      <c r="X14" s="17">
        <v>20</v>
      </c>
      <c r="Y14" s="17">
        <v>15</v>
      </c>
      <c r="Z14" s="17">
        <v>30</v>
      </c>
      <c r="AA14" s="17">
        <v>25</v>
      </c>
      <c r="AB14" s="17">
        <v>10</v>
      </c>
      <c r="AC14" s="17">
        <v>30</v>
      </c>
      <c r="AD14" s="17">
        <v>25</v>
      </c>
      <c r="AE14" s="17">
        <v>30</v>
      </c>
      <c r="AF14" s="17">
        <v>100</v>
      </c>
      <c r="AG14" s="17">
        <v>50</v>
      </c>
      <c r="AH14" s="17" t="s">
        <v>74</v>
      </c>
      <c r="AI14" s="17" t="s">
        <v>74</v>
      </c>
      <c r="AJ14" s="11">
        <f t="shared" si="0"/>
        <v>721</v>
      </c>
      <c r="AK14" s="11">
        <f t="shared" si="1"/>
        <v>693</v>
      </c>
      <c r="AL14" s="17"/>
      <c r="AM14" s="9">
        <f t="shared" si="2"/>
        <v>96.116504854368941</v>
      </c>
      <c r="AN14" s="7"/>
      <c r="AO14" s="9">
        <f>VLOOKUP(AM14,Tables!$A$34:$C$134,2,TRUE)</f>
        <v>4</v>
      </c>
      <c r="AP14" s="9"/>
      <c r="AQ14" s="7"/>
      <c r="AR14" s="7"/>
      <c r="AS14" s="7"/>
      <c r="AU14" s="7"/>
      <c r="AV14" s="7"/>
      <c r="AW14" s="7"/>
      <c r="AX14" s="7"/>
      <c r="AY14" s="7"/>
      <c r="AZ14" s="7"/>
      <c r="BA14" s="7"/>
      <c r="BB14" s="7"/>
      <c r="BC14" s="7"/>
    </row>
    <row r="15" spans="1:55" x14ac:dyDescent="0.25">
      <c r="A15" t="str">
        <f>Attendance!A15</f>
        <v>Hite</v>
      </c>
      <c r="B15" t="str">
        <f>Attendance!B15</f>
        <v>John</v>
      </c>
      <c r="C15" s="6" t="str">
        <f>Attendance!C15</f>
        <v>Afraid_of_Hites@delta.com</v>
      </c>
      <c r="D15" s="6">
        <f>Attendance!D15</f>
        <v>600840737</v>
      </c>
      <c r="E15" s="6" t="str">
        <f>Attendance!E15</f>
        <v>9773 737 </v>
      </c>
      <c r="F15" s="17">
        <v>20</v>
      </c>
      <c r="G15" s="17">
        <v>78</v>
      </c>
      <c r="H15" s="17">
        <v>48</v>
      </c>
      <c r="I15" s="17">
        <v>20</v>
      </c>
      <c r="J15" s="17">
        <v>29</v>
      </c>
      <c r="K15" s="17">
        <v>5</v>
      </c>
      <c r="L15" s="17">
        <v>15</v>
      </c>
      <c r="M15" s="17" t="s">
        <v>74</v>
      </c>
      <c r="N15" s="17" t="s">
        <v>74</v>
      </c>
      <c r="O15" s="17">
        <v>20</v>
      </c>
      <c r="P15" s="17">
        <v>30</v>
      </c>
      <c r="Q15" s="17">
        <v>15</v>
      </c>
      <c r="R15" s="17" t="s">
        <v>74</v>
      </c>
      <c r="S15" s="17" t="s">
        <v>74</v>
      </c>
      <c r="T15" s="17" t="s">
        <v>74</v>
      </c>
      <c r="U15" s="17">
        <v>60</v>
      </c>
      <c r="V15" s="17">
        <v>10</v>
      </c>
      <c r="W15" s="17">
        <v>20</v>
      </c>
      <c r="X15" s="17">
        <v>20</v>
      </c>
      <c r="Y15" s="17">
        <v>15</v>
      </c>
      <c r="Z15" s="17">
        <v>30</v>
      </c>
      <c r="AA15" s="17">
        <v>19</v>
      </c>
      <c r="AB15" s="17">
        <v>10</v>
      </c>
      <c r="AC15" s="17">
        <v>30</v>
      </c>
      <c r="AD15" s="17">
        <v>30</v>
      </c>
      <c r="AE15" s="17">
        <v>30</v>
      </c>
      <c r="AF15" s="17">
        <v>100</v>
      </c>
      <c r="AG15" s="17">
        <v>50</v>
      </c>
      <c r="AH15" s="17" t="s">
        <v>74</v>
      </c>
      <c r="AI15" s="17" t="s">
        <v>74</v>
      </c>
      <c r="AJ15" s="11">
        <f t="shared" si="0"/>
        <v>721</v>
      </c>
      <c r="AK15" s="11">
        <f t="shared" si="1"/>
        <v>704</v>
      </c>
      <c r="AL15" s="17"/>
      <c r="AM15" s="9">
        <f t="shared" si="2"/>
        <v>97.642163661581137</v>
      </c>
      <c r="AN15" s="7"/>
      <c r="AO15" s="9">
        <f>VLOOKUP(AM15,Tables!$A$34:$C$134,2,TRUE)</f>
        <v>4</v>
      </c>
      <c r="AP15" s="9"/>
      <c r="AQ15" s="7"/>
      <c r="AR15" s="7"/>
      <c r="AS15" s="7"/>
      <c r="AU15" s="7"/>
      <c r="AV15" s="7"/>
      <c r="AW15" s="7"/>
      <c r="AX15" s="7"/>
      <c r="AY15" s="7"/>
      <c r="AZ15" s="7"/>
      <c r="BA15" s="7"/>
      <c r="BB15" s="7"/>
      <c r="BC15" s="7"/>
    </row>
    <row r="16" spans="1:55" x14ac:dyDescent="0.25">
      <c r="A16" t="str">
        <f>Attendance!A16</f>
        <v>Imel</v>
      </c>
      <c r="B16" t="str">
        <f>Attendance!B16</f>
        <v>Peter</v>
      </c>
      <c r="C16" s="6" t="str">
        <f>Attendance!C16</f>
        <v>PumpkinEater@libbys.com</v>
      </c>
      <c r="D16" s="6">
        <f>Attendance!D16</f>
        <v>993548406</v>
      </c>
      <c r="E16" s="6" t="str">
        <f>Attendance!E16</f>
        <v>4278 406 </v>
      </c>
      <c r="F16" s="17">
        <v>18</v>
      </c>
      <c r="G16" s="17">
        <v>74</v>
      </c>
      <c r="H16" s="17">
        <v>24</v>
      </c>
      <c r="I16" s="17">
        <v>20</v>
      </c>
      <c r="J16" s="17">
        <v>29</v>
      </c>
      <c r="K16" s="17">
        <v>5</v>
      </c>
      <c r="L16" s="17">
        <v>15</v>
      </c>
      <c r="M16" s="17" t="s">
        <v>74</v>
      </c>
      <c r="N16" s="17" t="s">
        <v>74</v>
      </c>
      <c r="O16" s="17">
        <v>20</v>
      </c>
      <c r="P16" s="17">
        <v>27</v>
      </c>
      <c r="Q16" s="17">
        <v>15</v>
      </c>
      <c r="R16" s="17" t="s">
        <v>74</v>
      </c>
      <c r="S16" s="17" t="s">
        <v>74</v>
      </c>
      <c r="T16" s="17" t="s">
        <v>74</v>
      </c>
      <c r="U16" s="17">
        <v>55</v>
      </c>
      <c r="V16" s="17">
        <v>10</v>
      </c>
      <c r="W16" s="17">
        <v>20</v>
      </c>
      <c r="X16" s="17">
        <v>20</v>
      </c>
      <c r="Y16" s="17">
        <v>15</v>
      </c>
      <c r="Z16" s="17">
        <v>30</v>
      </c>
      <c r="AA16" s="17">
        <v>25</v>
      </c>
      <c r="AB16" s="17">
        <v>25</v>
      </c>
      <c r="AC16" s="17">
        <v>30</v>
      </c>
      <c r="AD16" s="17">
        <v>30</v>
      </c>
      <c r="AE16" s="17">
        <v>30</v>
      </c>
      <c r="AF16" s="17">
        <v>40</v>
      </c>
      <c r="AG16" s="17" t="s">
        <v>74</v>
      </c>
      <c r="AH16" s="17" t="s">
        <v>74</v>
      </c>
      <c r="AI16" s="17" t="s">
        <v>74</v>
      </c>
      <c r="AJ16" s="11">
        <f t="shared" si="0"/>
        <v>721</v>
      </c>
      <c r="AK16" s="11">
        <f t="shared" si="1"/>
        <v>577</v>
      </c>
      <c r="AL16" s="17"/>
      <c r="AM16" s="9">
        <f t="shared" si="2"/>
        <v>80.027739251040217</v>
      </c>
      <c r="AN16" s="7"/>
      <c r="AO16" s="9">
        <f>VLOOKUP(AM16,Tables!$A$34:$C$134,2,TRUE)</f>
        <v>2.67</v>
      </c>
      <c r="AP16" s="9"/>
      <c r="AQ16" s="7"/>
      <c r="AR16" s="7"/>
      <c r="AS16" s="7"/>
      <c r="AU16" s="7"/>
      <c r="AV16" s="7"/>
      <c r="AW16" s="7"/>
      <c r="AX16" s="7"/>
      <c r="AY16" s="7"/>
      <c r="AZ16" s="7"/>
      <c r="BA16" s="7"/>
      <c r="BB16" s="7"/>
      <c r="BC16" s="7"/>
    </row>
    <row r="17" spans="1:185" x14ac:dyDescent="0.25">
      <c r="A17" t="str">
        <f>Attendance!A17</f>
        <v>Patton</v>
      </c>
      <c r="B17" t="str">
        <f>Attendance!B17</f>
        <v>Matthew</v>
      </c>
      <c r="C17" s="6" t="str">
        <f>Attendance!C17</f>
        <v>No_Relation_to_George@juno.com</v>
      </c>
      <c r="D17" s="6">
        <f>Attendance!D17</f>
        <v>601033766</v>
      </c>
      <c r="E17" s="6" t="str">
        <f>Attendance!E17</f>
        <v>5730 766 </v>
      </c>
      <c r="F17" s="17">
        <v>17</v>
      </c>
      <c r="G17" s="17">
        <v>78</v>
      </c>
      <c r="H17" s="17">
        <v>48</v>
      </c>
      <c r="I17" s="17">
        <v>18</v>
      </c>
      <c r="J17" s="17">
        <v>27</v>
      </c>
      <c r="K17" s="17">
        <v>5</v>
      </c>
      <c r="L17" s="17">
        <v>14</v>
      </c>
      <c r="M17" s="17" t="s">
        <v>74</v>
      </c>
      <c r="N17" s="17" t="s">
        <v>74</v>
      </c>
      <c r="O17" s="17">
        <v>18</v>
      </c>
      <c r="P17" s="17">
        <v>30</v>
      </c>
      <c r="Q17" s="17">
        <v>15</v>
      </c>
      <c r="R17" s="17" t="s">
        <v>74</v>
      </c>
      <c r="S17" s="17" t="s">
        <v>74</v>
      </c>
      <c r="T17" s="17" t="s">
        <v>74</v>
      </c>
      <c r="U17" s="17">
        <v>60</v>
      </c>
      <c r="V17" s="17">
        <v>10</v>
      </c>
      <c r="W17" s="17">
        <v>20</v>
      </c>
      <c r="X17" s="17">
        <v>20</v>
      </c>
      <c r="Y17" s="17">
        <v>15</v>
      </c>
      <c r="Z17" s="17">
        <v>30</v>
      </c>
      <c r="AA17" s="17">
        <v>24</v>
      </c>
      <c r="AB17" s="17">
        <v>25</v>
      </c>
      <c r="AC17" s="17">
        <v>30</v>
      </c>
      <c r="AD17" s="17">
        <v>30</v>
      </c>
      <c r="AE17" s="17">
        <v>30</v>
      </c>
      <c r="AF17" s="17">
        <v>100</v>
      </c>
      <c r="AG17" s="17">
        <v>50</v>
      </c>
      <c r="AH17" s="17" t="s">
        <v>74</v>
      </c>
      <c r="AI17" s="17" t="s">
        <v>74</v>
      </c>
      <c r="AJ17" s="11">
        <f t="shared" si="0"/>
        <v>721</v>
      </c>
      <c r="AK17" s="11">
        <f t="shared" si="1"/>
        <v>714</v>
      </c>
      <c r="AL17" s="17"/>
      <c r="AM17" s="9">
        <f t="shared" si="2"/>
        <v>99.029126213592235</v>
      </c>
      <c r="AN17" s="7"/>
      <c r="AO17" s="9">
        <f>VLOOKUP(AM17,Tables!$A$34:$C$134,2,TRUE)</f>
        <v>4.33</v>
      </c>
      <c r="AP17" s="9"/>
      <c r="AQ17" s="7"/>
      <c r="AR17" s="7"/>
      <c r="AS17" s="7"/>
      <c r="AU17" s="7"/>
      <c r="AV17" s="7"/>
      <c r="AW17" s="7"/>
      <c r="AX17" s="7"/>
      <c r="AY17" s="7"/>
      <c r="AZ17" s="7"/>
      <c r="BA17" s="7"/>
      <c r="BB17" s="7"/>
      <c r="BC17" s="7"/>
    </row>
    <row r="18" spans="1:185" x14ac:dyDescent="0.25">
      <c r="A18" t="str">
        <f>Attendance!A18</f>
        <v>Rea</v>
      </c>
      <c r="B18" t="str">
        <f>Attendance!B18</f>
        <v>Robert</v>
      </c>
      <c r="C18" s="6" t="str">
        <f>Attendance!C18</f>
        <v>IrelandForever1916@eire.net</v>
      </c>
      <c r="D18" s="6">
        <f>Attendance!D18</f>
        <v>993766154</v>
      </c>
      <c r="E18" s="6" t="str">
        <f>Attendance!E18</f>
        <v>9632 154 </v>
      </c>
      <c r="F18" s="17">
        <v>15</v>
      </c>
      <c r="G18" s="17">
        <v>78</v>
      </c>
      <c r="H18" s="17">
        <v>48</v>
      </c>
      <c r="I18" s="17">
        <v>18</v>
      </c>
      <c r="J18" s="17">
        <v>14</v>
      </c>
      <c r="K18" s="17">
        <v>3</v>
      </c>
      <c r="L18" s="17">
        <v>13</v>
      </c>
      <c r="M18" s="17" t="s">
        <v>74</v>
      </c>
      <c r="N18" s="17" t="s">
        <v>74</v>
      </c>
      <c r="O18" s="17">
        <v>18</v>
      </c>
      <c r="P18" s="17">
        <v>25</v>
      </c>
      <c r="Q18" s="17">
        <v>15</v>
      </c>
      <c r="R18" s="17" t="s">
        <v>74</v>
      </c>
      <c r="S18" s="17" t="s">
        <v>74</v>
      </c>
      <c r="T18" s="17" t="s">
        <v>74</v>
      </c>
      <c r="U18" s="17">
        <v>60</v>
      </c>
      <c r="V18" s="17">
        <v>10</v>
      </c>
      <c r="W18" s="17">
        <v>20</v>
      </c>
      <c r="X18" s="17">
        <v>20</v>
      </c>
      <c r="Y18" s="17">
        <v>15</v>
      </c>
      <c r="Z18" s="17">
        <v>25</v>
      </c>
      <c r="AA18" s="17">
        <v>25</v>
      </c>
      <c r="AB18" s="17">
        <v>15</v>
      </c>
      <c r="AC18" s="17">
        <v>30</v>
      </c>
      <c r="AD18" s="17">
        <v>25</v>
      </c>
      <c r="AE18" s="17">
        <v>20</v>
      </c>
      <c r="AF18" s="17">
        <v>100</v>
      </c>
      <c r="AG18" s="17">
        <v>50</v>
      </c>
      <c r="AH18" s="17" t="s">
        <v>74</v>
      </c>
      <c r="AI18" s="17" t="s">
        <v>74</v>
      </c>
      <c r="AJ18" s="11">
        <f t="shared" si="0"/>
        <v>721</v>
      </c>
      <c r="AK18" s="11">
        <f t="shared" si="1"/>
        <v>662</v>
      </c>
      <c r="AL18" s="17"/>
      <c r="AM18" s="9">
        <f t="shared" si="2"/>
        <v>91.816920943134534</v>
      </c>
      <c r="AN18" s="7"/>
      <c r="AO18" s="9">
        <f>VLOOKUP(AM18,Tables!$A$34:$C$134,2,TRUE)</f>
        <v>3.67</v>
      </c>
      <c r="AP18" s="9"/>
      <c r="AQ18" s="7"/>
      <c r="AR18" s="7"/>
      <c r="AS18" s="7"/>
      <c r="AU18" s="7"/>
      <c r="AV18" s="7"/>
      <c r="AW18" s="7"/>
      <c r="AX18" s="7"/>
      <c r="AY18" s="7"/>
      <c r="AZ18" s="7"/>
      <c r="BA18" s="7"/>
      <c r="BB18" s="7"/>
      <c r="BC18" s="7"/>
    </row>
    <row r="19" spans="1:185" x14ac:dyDescent="0.25">
      <c r="A19" t="str">
        <f>Attendance!A19</f>
        <v>Smith</v>
      </c>
      <c r="B19" t="str">
        <f>Attendance!B19</f>
        <v>Susanna</v>
      </c>
      <c r="C19" s="6" t="str">
        <f>Attendance!C19</f>
        <v>OhSusanna@cryforme.com</v>
      </c>
      <c r="D19" s="6">
        <f>Attendance!D19</f>
        <v>353727874</v>
      </c>
      <c r="E19" s="6" t="str">
        <f>Attendance!E19</f>
        <v>2576 874 </v>
      </c>
      <c r="F19" s="17">
        <v>17</v>
      </c>
      <c r="G19" s="17">
        <v>78</v>
      </c>
      <c r="H19" s="17">
        <v>48</v>
      </c>
      <c r="I19" s="17">
        <v>20</v>
      </c>
      <c r="J19" s="17">
        <v>9</v>
      </c>
      <c r="K19" s="17">
        <v>5</v>
      </c>
      <c r="L19" s="17">
        <v>15</v>
      </c>
      <c r="M19" s="17" t="s">
        <v>74</v>
      </c>
      <c r="N19" s="17" t="s">
        <v>74</v>
      </c>
      <c r="O19" s="17">
        <v>20</v>
      </c>
      <c r="P19" s="17">
        <v>27</v>
      </c>
      <c r="Q19" s="17">
        <v>15</v>
      </c>
      <c r="R19" s="17" t="s">
        <v>74</v>
      </c>
      <c r="S19" s="17" t="s">
        <v>74</v>
      </c>
      <c r="T19" s="17" t="s">
        <v>74</v>
      </c>
      <c r="U19" s="17">
        <v>40</v>
      </c>
      <c r="V19" s="17">
        <v>5</v>
      </c>
      <c r="W19" s="17">
        <v>20</v>
      </c>
      <c r="X19" s="17">
        <v>10</v>
      </c>
      <c r="Y19" s="17">
        <v>15</v>
      </c>
      <c r="Z19" s="17">
        <v>30</v>
      </c>
      <c r="AA19" s="17">
        <v>25</v>
      </c>
      <c r="AB19" s="17">
        <v>15</v>
      </c>
      <c r="AC19" s="17">
        <v>30</v>
      </c>
      <c r="AD19" s="17">
        <v>30</v>
      </c>
      <c r="AE19" s="17" t="s">
        <v>74</v>
      </c>
      <c r="AF19" s="17">
        <v>100</v>
      </c>
      <c r="AG19" s="17" t="s">
        <v>74</v>
      </c>
      <c r="AH19" s="17" t="s">
        <v>74</v>
      </c>
      <c r="AI19" s="17" t="s">
        <v>74</v>
      </c>
      <c r="AJ19" s="11">
        <f t="shared" si="0"/>
        <v>721</v>
      </c>
      <c r="AK19" s="11">
        <f t="shared" si="1"/>
        <v>574</v>
      </c>
      <c r="AL19" s="17"/>
      <c r="AM19" s="9">
        <f t="shared" si="2"/>
        <v>79.611650485436897</v>
      </c>
      <c r="AN19" s="7"/>
      <c r="AO19" s="9">
        <f>VLOOKUP(AM19,Tables!$A$34:$C$134,2,TRUE)</f>
        <v>2.33</v>
      </c>
      <c r="AP19" s="9"/>
      <c r="AQ19" s="9"/>
      <c r="AR19" s="9"/>
      <c r="AS19" s="9"/>
      <c r="AT19" s="9"/>
      <c r="AU19" s="9"/>
      <c r="AV19" s="9"/>
      <c r="AW19" s="9"/>
      <c r="AX19" s="9"/>
      <c r="AY19" s="9"/>
      <c r="AZ19" s="9"/>
      <c r="BA19" s="9"/>
      <c r="BB19" s="9"/>
      <c r="BC19" s="9"/>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row>
    <row r="20" spans="1:185" x14ac:dyDescent="0.25">
      <c r="A20" t="str">
        <f>Attendance!A20</f>
        <v>Vorwerk</v>
      </c>
      <c r="B20" t="str">
        <f>Attendance!B20</f>
        <v>Anna</v>
      </c>
      <c r="C20" s="6" t="str">
        <f>Attendance!C20</f>
        <v>SweetNAvailable@personals.com</v>
      </c>
      <c r="D20" s="6">
        <f>Attendance!D20</f>
        <v>176689005</v>
      </c>
      <c r="E20" s="6" t="str">
        <f>Attendance!E20</f>
        <v>9208 005 </v>
      </c>
      <c r="F20" s="17">
        <v>20</v>
      </c>
      <c r="G20" s="17">
        <v>74</v>
      </c>
      <c r="H20" s="17">
        <v>30</v>
      </c>
      <c r="I20" s="17">
        <v>16</v>
      </c>
      <c r="J20" s="17" t="s">
        <v>74</v>
      </c>
      <c r="K20" s="17" t="s">
        <v>74</v>
      </c>
      <c r="L20" s="17" t="s">
        <v>74</v>
      </c>
      <c r="M20" s="17" t="s">
        <v>74</v>
      </c>
      <c r="N20" s="17" t="s">
        <v>74</v>
      </c>
      <c r="O20" s="17">
        <v>16</v>
      </c>
      <c r="P20" s="17">
        <v>18</v>
      </c>
      <c r="Q20" s="17">
        <v>15</v>
      </c>
      <c r="R20" s="17" t="s">
        <v>74</v>
      </c>
      <c r="S20" s="17" t="s">
        <v>74</v>
      </c>
      <c r="T20" s="17" t="s">
        <v>74</v>
      </c>
      <c r="U20" s="17" t="s">
        <v>74</v>
      </c>
      <c r="V20" s="17" t="s">
        <v>74</v>
      </c>
      <c r="W20" s="17" t="s">
        <v>74</v>
      </c>
      <c r="X20" s="17" t="s">
        <v>74</v>
      </c>
      <c r="Y20" s="17">
        <v>15</v>
      </c>
      <c r="Z20" s="17">
        <v>20</v>
      </c>
      <c r="AA20" s="17" t="s">
        <v>74</v>
      </c>
      <c r="AB20" s="17" t="s">
        <v>74</v>
      </c>
      <c r="AC20" s="17" t="s">
        <v>74</v>
      </c>
      <c r="AD20" s="17" t="s">
        <v>74</v>
      </c>
      <c r="AE20" s="17" t="s">
        <v>74</v>
      </c>
      <c r="AF20" s="17">
        <v>90</v>
      </c>
      <c r="AG20" s="17" t="s">
        <v>74</v>
      </c>
      <c r="AH20" s="17" t="s">
        <v>74</v>
      </c>
      <c r="AI20" s="17" t="s">
        <v>74</v>
      </c>
      <c r="AJ20" s="11">
        <f t="shared" si="0"/>
        <v>721</v>
      </c>
      <c r="AK20" s="11">
        <f t="shared" si="1"/>
        <v>314</v>
      </c>
      <c r="AL20" s="17"/>
      <c r="AM20" s="9">
        <f t="shared" si="2"/>
        <v>43.550624133148403</v>
      </c>
      <c r="AN20" s="7"/>
      <c r="AO20" s="9">
        <f>VLOOKUP(AM20,Tables!$A$34:$C$134,2,TRUE)</f>
        <v>0</v>
      </c>
      <c r="AP20" s="9"/>
      <c r="AQ20" s="9"/>
      <c r="AR20" s="9"/>
      <c r="AS20" s="9"/>
      <c r="AT20" s="9"/>
      <c r="AU20" s="9"/>
      <c r="AV20" s="9"/>
      <c r="AW20" s="9"/>
      <c r="AX20" s="9"/>
      <c r="AY20" s="9"/>
      <c r="AZ20" s="9"/>
      <c r="BA20" s="9"/>
      <c r="BB20" s="9"/>
      <c r="BC20" s="9"/>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row>
    <row r="21" spans="1:185" x14ac:dyDescent="0.25">
      <c r="A21" t="str">
        <f>Attendance!A21</f>
        <v>Walke</v>
      </c>
      <c r="B21" t="str">
        <f>Attendance!B21</f>
        <v>Anthony</v>
      </c>
      <c r="C21" s="6" t="str">
        <f>Attendance!C21</f>
        <v>YouLookinAtMe@mafia.org</v>
      </c>
      <c r="D21" s="6">
        <f>Attendance!D21</f>
        <v>602078222</v>
      </c>
      <c r="E21" s="6" t="str">
        <f>Attendance!E21</f>
        <v>0003 222 </v>
      </c>
      <c r="F21" s="17">
        <v>18</v>
      </c>
      <c r="G21" s="17">
        <v>74</v>
      </c>
      <c r="H21" s="17">
        <v>34</v>
      </c>
      <c r="I21" s="17">
        <v>12</v>
      </c>
      <c r="J21" s="17">
        <v>30</v>
      </c>
      <c r="K21" s="17" t="s">
        <v>74</v>
      </c>
      <c r="L21" s="17">
        <v>10</v>
      </c>
      <c r="M21" s="17" t="s">
        <v>74</v>
      </c>
      <c r="N21" s="17" t="s">
        <v>74</v>
      </c>
      <c r="O21" s="17">
        <v>12</v>
      </c>
      <c r="P21" s="17">
        <v>25</v>
      </c>
      <c r="Q21" s="17">
        <v>10</v>
      </c>
      <c r="R21" s="17" t="s">
        <v>74</v>
      </c>
      <c r="S21" s="17" t="s">
        <v>74</v>
      </c>
      <c r="T21" s="17" t="s">
        <v>74</v>
      </c>
      <c r="U21" s="17" t="s">
        <v>74</v>
      </c>
      <c r="V21" s="17">
        <v>10</v>
      </c>
      <c r="W21" s="17">
        <v>20</v>
      </c>
      <c r="X21" s="17">
        <v>15</v>
      </c>
      <c r="Y21" s="17">
        <v>15</v>
      </c>
      <c r="Z21" s="17">
        <v>30</v>
      </c>
      <c r="AA21" s="17">
        <v>23</v>
      </c>
      <c r="AB21" s="17">
        <v>10</v>
      </c>
      <c r="AC21" s="17">
        <v>30</v>
      </c>
      <c r="AD21" s="17">
        <v>0</v>
      </c>
      <c r="AE21" s="17" t="s">
        <v>74</v>
      </c>
      <c r="AF21" s="17">
        <v>90</v>
      </c>
      <c r="AG21" s="17" t="s">
        <v>74</v>
      </c>
      <c r="AH21" s="17" t="s">
        <v>74</v>
      </c>
      <c r="AI21" s="17" t="s">
        <v>74</v>
      </c>
      <c r="AJ21" s="11">
        <f t="shared" si="0"/>
        <v>721</v>
      </c>
      <c r="AK21" s="11">
        <f t="shared" si="1"/>
        <v>468</v>
      </c>
      <c r="AL21" s="17"/>
      <c r="AM21" s="9">
        <f t="shared" si="2"/>
        <v>64.909847434119285</v>
      </c>
      <c r="AN21" s="7"/>
      <c r="AO21" s="9">
        <f>VLOOKUP(AM21,Tables!$A$34:$C$134,2,TRUE)</f>
        <v>1</v>
      </c>
      <c r="AP21" s="9"/>
      <c r="AQ21" s="9"/>
      <c r="AR21" s="9"/>
      <c r="AS21" s="9"/>
      <c r="AT21" s="9"/>
      <c r="AU21" s="9"/>
      <c r="AV21" s="9"/>
      <c r="AW21" s="9"/>
      <c r="AX21" s="9"/>
      <c r="AY21" s="9"/>
      <c r="AZ21" s="9"/>
      <c r="BA21" s="9"/>
      <c r="BB21" s="9"/>
      <c r="BC21" s="9"/>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row>
    <row r="22" spans="1:185" x14ac:dyDescent="0.25">
      <c r="A22" t="str">
        <f>Attendance!A22</f>
        <v>Young</v>
      </c>
      <c r="B22" t="str">
        <f>Attendance!B22</f>
        <v>Ida</v>
      </c>
      <c r="C22" s="6" t="str">
        <f>Attendance!C22</f>
        <v>IdaKnow@whazzup.com</v>
      </c>
      <c r="D22" s="6" t="str">
        <f>Attendance!D22</f>
        <v>012646794</v>
      </c>
      <c r="E22" s="6" t="str">
        <f>Attendance!E22</f>
        <v>1286 794 </v>
      </c>
      <c r="F22" s="17">
        <v>19</v>
      </c>
      <c r="G22" s="17">
        <v>78</v>
      </c>
      <c r="H22" s="17">
        <v>48</v>
      </c>
      <c r="I22" s="17">
        <v>18</v>
      </c>
      <c r="J22" s="17">
        <v>30</v>
      </c>
      <c r="K22" s="17">
        <v>5</v>
      </c>
      <c r="L22" s="17">
        <v>13</v>
      </c>
      <c r="M22" s="17" t="s">
        <v>74</v>
      </c>
      <c r="N22" s="17" t="s">
        <v>74</v>
      </c>
      <c r="O22" s="17">
        <v>18</v>
      </c>
      <c r="P22" s="17">
        <v>30</v>
      </c>
      <c r="Q22" s="17">
        <v>15</v>
      </c>
      <c r="R22" s="17" t="s">
        <v>74</v>
      </c>
      <c r="S22" s="17" t="s">
        <v>74</v>
      </c>
      <c r="T22" s="17" t="s">
        <v>74</v>
      </c>
      <c r="U22" s="17">
        <v>55</v>
      </c>
      <c r="V22" s="17">
        <v>10</v>
      </c>
      <c r="W22" s="17">
        <v>20</v>
      </c>
      <c r="X22" s="17">
        <v>20</v>
      </c>
      <c r="Y22" s="17">
        <v>15</v>
      </c>
      <c r="Z22" s="17">
        <v>25</v>
      </c>
      <c r="AA22" s="17">
        <v>25</v>
      </c>
      <c r="AB22" s="17">
        <v>15</v>
      </c>
      <c r="AC22" s="17">
        <v>25</v>
      </c>
      <c r="AD22" s="17" t="s">
        <v>74</v>
      </c>
      <c r="AE22" s="17" t="s">
        <v>74</v>
      </c>
      <c r="AF22" s="17">
        <v>100</v>
      </c>
      <c r="AG22" s="17">
        <v>50</v>
      </c>
      <c r="AH22" s="17" t="s">
        <v>74</v>
      </c>
      <c r="AI22" s="17" t="s">
        <v>74</v>
      </c>
      <c r="AJ22" s="11">
        <f t="shared" si="0"/>
        <v>721</v>
      </c>
      <c r="AK22" s="11">
        <f t="shared" si="1"/>
        <v>634</v>
      </c>
      <c r="AL22" s="17"/>
      <c r="AM22" s="9">
        <f t="shared" si="2"/>
        <v>87.933425797503475</v>
      </c>
      <c r="AN22" s="7"/>
      <c r="AO22" s="9">
        <f>VLOOKUP(AM22,Tables!$A$34:$C$134,2,TRUE)</f>
        <v>3.33</v>
      </c>
      <c r="AP22" s="9"/>
      <c r="AQ22" s="9"/>
      <c r="AR22" s="9"/>
      <c r="AS22" s="9"/>
      <c r="AT22" s="9"/>
      <c r="AU22" s="9"/>
      <c r="AV22" s="9"/>
      <c r="AW22" s="9"/>
      <c r="AX22" s="9"/>
      <c r="AY22" s="9"/>
      <c r="AZ22" s="9"/>
      <c r="BA22" s="9"/>
      <c r="BB22" s="9"/>
      <c r="BC22" s="9"/>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row>
    <row r="23" spans="1:185" x14ac:dyDescent="0.25">
      <c r="A23"/>
      <c r="B23"/>
      <c r="C23"/>
      <c r="D23" s="44"/>
      <c r="E23" s="45"/>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1"/>
      <c r="AK23" s="11"/>
      <c r="AL23" s="17"/>
      <c r="AN23" s="7"/>
      <c r="AO23" s="9"/>
      <c r="AP23" s="9"/>
      <c r="AQ23" s="9"/>
      <c r="AR23" s="9"/>
      <c r="AS23" s="9"/>
      <c r="AT23" s="9"/>
      <c r="AU23" s="9"/>
      <c r="AV23" s="9"/>
      <c r="AW23" s="9"/>
      <c r="AX23" s="9"/>
      <c r="AY23" s="9"/>
      <c r="AZ23" s="9"/>
      <c r="BA23" s="9"/>
      <c r="BB23" s="9"/>
      <c r="BC23" s="9"/>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row>
    <row r="24" spans="1:185" x14ac:dyDescent="0.25">
      <c r="A24"/>
      <c r="B24"/>
      <c r="C24"/>
      <c r="D24" s="44"/>
      <c r="E24" s="45"/>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11"/>
      <c r="AK24" s="11"/>
      <c r="AL24" s="17"/>
      <c r="AN24" s="7"/>
      <c r="AO24" s="9"/>
      <c r="AP24" s="9"/>
      <c r="AQ24" s="9"/>
      <c r="AR24" s="9"/>
      <c r="AS24" s="9"/>
      <c r="AT24" s="9"/>
      <c r="AU24" s="9"/>
      <c r="AV24" s="9"/>
      <c r="AW24" s="9"/>
      <c r="AX24" s="9"/>
      <c r="AY24" s="9"/>
      <c r="AZ24" s="9"/>
      <c r="BA24" s="9"/>
      <c r="BB24" s="9"/>
      <c r="BC24" s="9"/>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row>
    <row r="25" spans="1:185" x14ac:dyDescent="0.25">
      <c r="A25" s="2"/>
      <c r="B25" s="10"/>
      <c r="C25" s="10"/>
      <c r="D25" s="10"/>
      <c r="E25" s="20"/>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7"/>
      <c r="AK25" s="7"/>
      <c r="AL25" s="7"/>
      <c r="AN25" s="7"/>
      <c r="AO25" s="9"/>
      <c r="AP25" s="7"/>
      <c r="AQ25" s="7"/>
      <c r="AR25" s="7"/>
      <c r="AS25" s="7"/>
      <c r="AU25" s="7"/>
      <c r="AV25" s="7"/>
      <c r="AW25" s="7"/>
      <c r="AX25" s="7"/>
      <c r="AY25" s="7"/>
      <c r="AZ25" s="7"/>
      <c r="BA25" s="7"/>
      <c r="BB25" s="7"/>
      <c r="BC25" s="7"/>
    </row>
    <row r="26" spans="1:185" x14ac:dyDescent="0.25">
      <c r="A26" s="2"/>
      <c r="B26" s="10"/>
      <c r="C26" s="10"/>
      <c r="D26" s="10"/>
      <c r="E26" s="20"/>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7"/>
      <c r="AK26" s="7"/>
      <c r="AL26" s="7"/>
      <c r="AN26" s="7"/>
      <c r="AO26" s="9"/>
      <c r="AP26" s="7"/>
      <c r="AQ26" s="7"/>
      <c r="AR26" s="7"/>
      <c r="AS26" s="7"/>
      <c r="AU26" s="7"/>
      <c r="AV26" s="7"/>
      <c r="AW26" s="7"/>
      <c r="AX26" s="7"/>
      <c r="AY26" s="7"/>
      <c r="AZ26" s="7"/>
      <c r="BA26" s="7"/>
      <c r="BB26" s="7"/>
      <c r="BC26" s="7"/>
    </row>
    <row r="27" spans="1:185" x14ac:dyDescent="0.25">
      <c r="A27" s="22"/>
      <c r="B27" s="10"/>
      <c r="C27" s="10"/>
      <c r="D27" s="10"/>
      <c r="E27" s="20"/>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7"/>
      <c r="AK27" s="7"/>
      <c r="AL27" s="7"/>
      <c r="AN27" s="7"/>
      <c r="AO27" s="9"/>
      <c r="AP27" s="7"/>
      <c r="AQ27" s="7"/>
      <c r="AR27" s="7"/>
      <c r="AS27" s="7"/>
      <c r="AU27" s="7"/>
      <c r="AV27" s="7"/>
      <c r="AW27" s="7"/>
      <c r="AX27" s="7"/>
      <c r="AY27" s="7"/>
      <c r="AZ27" s="7"/>
      <c r="BA27" s="7"/>
      <c r="BB27" s="7"/>
      <c r="BC27" s="7"/>
    </row>
    <row r="28" spans="1:185" x14ac:dyDescent="0.25">
      <c r="A28" s="22"/>
      <c r="B28" s="10"/>
      <c r="C28" s="10"/>
      <c r="D28" s="10"/>
      <c r="E28" s="10"/>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row>
    <row r="29" spans="1:185" x14ac:dyDescent="0.25">
      <c r="A29" s="22"/>
      <c r="B29" s="10"/>
      <c r="C29" s="10"/>
      <c r="D29" s="10"/>
      <c r="E29" s="10"/>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row>
    <row r="30" spans="1:185" x14ac:dyDescent="0.25">
      <c r="A30" s="22"/>
      <c r="B30" s="10"/>
      <c r="C30" s="10"/>
      <c r="D30" s="10"/>
      <c r="E30" s="10"/>
    </row>
    <row r="31" spans="1:185" x14ac:dyDescent="0.25">
      <c r="A31" s="22"/>
      <c r="B31" s="10"/>
      <c r="C31" s="10"/>
      <c r="D31" s="10"/>
      <c r="E31" s="10"/>
    </row>
    <row r="32" spans="1:185" x14ac:dyDescent="0.25">
      <c r="A32" s="2"/>
      <c r="B32" s="10"/>
      <c r="C32" s="10"/>
      <c r="D32" s="10"/>
      <c r="E32" s="10"/>
    </row>
    <row r="33" spans="1:5" x14ac:dyDescent="0.25">
      <c r="A33" s="2"/>
      <c r="B33" s="10"/>
      <c r="C33" s="10"/>
      <c r="D33" s="10"/>
      <c r="E33" s="10"/>
    </row>
  </sheetData>
  <phoneticPr fontId="0" type="noConversion"/>
  <pageMargins left="0.75" right="0.75" top="1" bottom="1" header="0.5" footer="0.5"/>
  <pageSetup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42"/>
  <sheetViews>
    <sheetView workbookViewId="0">
      <pane xSplit="5" topLeftCell="F1" activePane="topRight" state="frozen"/>
      <selection pane="topRight" activeCell="A3" sqref="A3"/>
    </sheetView>
  </sheetViews>
  <sheetFormatPr defaultRowHeight="13.2" x14ac:dyDescent="0.25"/>
  <cols>
    <col min="1" max="1" width="14.44140625" style="1" customWidth="1"/>
    <col min="2" max="2" width="12" style="23" customWidth="1"/>
    <col min="3" max="3" width="34" style="23" hidden="1" customWidth="1"/>
    <col min="4" max="4" width="14.33203125" style="23" hidden="1" customWidth="1"/>
    <col min="5" max="5" width="13.44140625" hidden="1" customWidth="1"/>
    <col min="6" max="6" width="9.109375" style="6" customWidth="1"/>
    <col min="7" max="7" width="14.44140625" style="9" customWidth="1"/>
    <col min="8" max="8" width="9.109375" style="7" customWidth="1"/>
    <col min="10" max="10" width="9.109375" style="6" customWidth="1"/>
    <col min="11" max="11" width="13" style="9" customWidth="1"/>
    <col min="12" max="12" width="9.109375" style="7" customWidth="1"/>
    <col min="13" max="13" width="6.109375" customWidth="1"/>
    <col min="14" max="14" width="11" style="6" customWidth="1"/>
    <col min="15" max="15" width="11.6640625" style="9" customWidth="1"/>
    <col min="16" max="16" width="9.109375" style="7" customWidth="1"/>
    <col min="18" max="18" width="14.109375" customWidth="1"/>
    <col min="19" max="19" width="11.44140625" style="9" customWidth="1"/>
    <col min="20" max="20" width="9.109375" style="7" customWidth="1"/>
    <col min="22" max="22" width="20.5546875" customWidth="1"/>
    <col min="23" max="23" width="22.6640625" style="9" customWidth="1"/>
    <col min="24" max="24" width="20" style="9" customWidth="1"/>
    <col min="26" max="26" width="14.5546875" customWidth="1"/>
    <col min="27" max="27" width="14.5546875" style="9" customWidth="1"/>
    <col min="28" max="28" width="9.109375" style="7" customWidth="1"/>
    <col min="38" max="38" width="18" bestFit="1" customWidth="1"/>
  </cols>
  <sheetData>
    <row r="1" spans="1:28" s="41" customFormat="1" ht="13.5" customHeight="1" x14ac:dyDescent="0.25">
      <c r="A1" s="34" t="s">
        <v>61</v>
      </c>
      <c r="B1" s="34" t="s">
        <v>62</v>
      </c>
      <c r="C1" s="34" t="s">
        <v>65</v>
      </c>
      <c r="D1" s="34" t="s">
        <v>26</v>
      </c>
      <c r="E1" s="34" t="s">
        <v>28</v>
      </c>
      <c r="F1" s="33" t="s">
        <v>29</v>
      </c>
      <c r="G1" s="32" t="s">
        <v>24</v>
      </c>
      <c r="H1" s="32" t="s">
        <v>25</v>
      </c>
      <c r="I1" s="33"/>
      <c r="J1" s="33" t="s">
        <v>30</v>
      </c>
      <c r="K1" s="32" t="s">
        <v>24</v>
      </c>
      <c r="L1" s="32" t="s">
        <v>25</v>
      </c>
      <c r="M1" s="33"/>
      <c r="N1" s="33" t="s">
        <v>31</v>
      </c>
      <c r="O1" s="32" t="s">
        <v>24</v>
      </c>
      <c r="P1" s="32" t="s">
        <v>25</v>
      </c>
      <c r="Q1" s="33"/>
      <c r="R1" s="33" t="s">
        <v>37</v>
      </c>
      <c r="S1" s="32" t="s">
        <v>24</v>
      </c>
      <c r="T1" s="32" t="s">
        <v>25</v>
      </c>
      <c r="U1" s="33"/>
      <c r="V1" s="31" t="s">
        <v>138</v>
      </c>
      <c r="W1" s="32" t="s">
        <v>15</v>
      </c>
      <c r="X1" s="32" t="s">
        <v>19</v>
      </c>
      <c r="Y1" s="31"/>
      <c r="Z1" s="33" t="s">
        <v>255</v>
      </c>
      <c r="AA1" s="32" t="s">
        <v>24</v>
      </c>
      <c r="AB1" s="32" t="s">
        <v>25</v>
      </c>
    </row>
    <row r="2" spans="1:28" s="43" customFormat="1" ht="13.5" customHeight="1" x14ac:dyDescent="0.25">
      <c r="A2" s="12"/>
      <c r="B2" s="14"/>
      <c r="C2" s="15"/>
      <c r="D2" s="108"/>
      <c r="E2" s="109"/>
      <c r="F2" s="110"/>
      <c r="G2" s="111"/>
      <c r="H2" s="111"/>
      <c r="I2" s="110"/>
      <c r="J2" s="110"/>
      <c r="K2" s="111"/>
      <c r="L2" s="111"/>
      <c r="M2" s="110"/>
      <c r="N2" s="110"/>
      <c r="O2" s="111"/>
      <c r="P2" s="111"/>
      <c r="Q2" s="110"/>
      <c r="R2" s="110"/>
      <c r="S2" s="111"/>
      <c r="T2" s="111"/>
      <c r="U2" s="110"/>
      <c r="V2" s="46"/>
      <c r="W2" s="111"/>
      <c r="X2" s="111"/>
      <c r="Y2" s="46"/>
      <c r="Z2" s="110"/>
      <c r="AA2" s="111"/>
      <c r="AB2" s="111"/>
    </row>
    <row r="3" spans="1:28" s="48" customFormat="1" x14ac:dyDescent="0.25">
      <c r="A3" s="48" t="str">
        <f>Attendance!A3</f>
        <v>Adams</v>
      </c>
      <c r="B3" s="48" t="str">
        <f>Attendance!B3</f>
        <v>Lucy</v>
      </c>
      <c r="C3" s="64" t="str">
        <f>Attendance!C3</f>
        <v>Lucy.Adams@asu.edu</v>
      </c>
      <c r="D3" s="64">
        <f>Attendance!D3</f>
        <v>613265226</v>
      </c>
      <c r="E3" s="64" t="str">
        <f>Attendance!E3</f>
        <v xml:space="preserve">3378 226 </v>
      </c>
      <c r="F3" s="112" t="s">
        <v>2</v>
      </c>
      <c r="G3" s="113">
        <f>VLOOKUP(F3,Tables!$A$18:$C$31,2,FALSE)</f>
        <v>88</v>
      </c>
      <c r="H3" s="113">
        <f>VLOOKUP(F3,Tables!$A$18:$C$31,3,FALSE)</f>
        <v>3.33</v>
      </c>
      <c r="I3" s="114"/>
      <c r="J3" s="115" t="s">
        <v>136</v>
      </c>
      <c r="K3" s="113">
        <f>VLOOKUP(J3,Tables!$A$18:$C$31,2,FALSE)</f>
        <v>100</v>
      </c>
      <c r="L3" s="113">
        <f>VLOOKUP(J3,Tables!$A$18:$C$31,3,FALSE)</f>
        <v>4.33</v>
      </c>
      <c r="M3" s="114"/>
      <c r="N3" s="116" t="s">
        <v>1</v>
      </c>
      <c r="O3" s="113">
        <f>VLOOKUP(N3,Tables!$A$18:$C$31,2,FALSE)</f>
        <v>92</v>
      </c>
      <c r="P3" s="113">
        <f>VLOOKUP(N3,Tables!$A$18:$C$31,3,FALSE)</f>
        <v>3.67</v>
      </c>
      <c r="Q3" s="114"/>
      <c r="R3" s="116" t="s">
        <v>2</v>
      </c>
      <c r="S3" s="113">
        <f>VLOOKUP(R3,Tables!$A$18:$C$31,2,FALSE)</f>
        <v>88</v>
      </c>
      <c r="T3" s="113">
        <f>VLOOKUP(R3,Tables!$A$18:$C$31,3,FALSE)</f>
        <v>3.33</v>
      </c>
      <c r="U3" s="114"/>
      <c r="V3" s="113">
        <f>(((G3*Tables!$B$2)+(K3*Tables!$B$3)+(O3*Tables!$B$4)+(S3*Tables!$B$5))/100)</f>
        <v>64</v>
      </c>
      <c r="W3" s="113">
        <f>(V3/Tables!$B$6)*100</f>
        <v>91.428571428571431</v>
      </c>
      <c r="X3" s="117">
        <f>VLOOKUP(W3,Tables!$A$34:$C$134,2,TRUE)</f>
        <v>3.67</v>
      </c>
      <c r="Y3" s="64"/>
      <c r="Z3" s="116" t="s">
        <v>0</v>
      </c>
      <c r="AA3" s="113">
        <f>VLOOKUP(Z3,Tables!$A$18:$C$31,2,FALSE)</f>
        <v>95</v>
      </c>
      <c r="AB3" s="113">
        <f>VLOOKUP(Z3,Tables!$A$18:$C$31,3,FALSE)</f>
        <v>4</v>
      </c>
    </row>
    <row r="4" spans="1:28" s="48" customFormat="1" x14ac:dyDescent="0.25">
      <c r="A4" s="48" t="str">
        <f>Attendance!A4</f>
        <v>Alexander</v>
      </c>
      <c r="B4" s="48" t="str">
        <f>Attendance!B4</f>
        <v>Elizabeth</v>
      </c>
      <c r="C4" s="64" t="str">
        <f>Attendance!C4</f>
        <v>ealexander@hotmail.com</v>
      </c>
      <c r="D4" s="64">
        <f>Attendance!D4</f>
        <v>993763743</v>
      </c>
      <c r="E4" s="64" t="str">
        <f>Attendance!E4</f>
        <v xml:space="preserve">3774 743 </v>
      </c>
      <c r="F4" s="115" t="s">
        <v>8</v>
      </c>
      <c r="G4" s="113">
        <f>VLOOKUP(F4,Tables!$A$18:$C$31,2,FALSE)</f>
        <v>58</v>
      </c>
      <c r="H4" s="113">
        <f>VLOOKUP(F4,Tables!$A$18:$C$31,3,FALSE)</f>
        <v>0.3</v>
      </c>
      <c r="I4" s="114"/>
      <c r="J4" s="115" t="s">
        <v>9</v>
      </c>
      <c r="K4" s="113">
        <f>VLOOKUP(J4,Tables!$A$18:$C$31,2,FALSE)</f>
        <v>0</v>
      </c>
      <c r="L4" s="113">
        <f>VLOOKUP(J4,Tables!$A$18:$C$31,3,FALSE)</f>
        <v>0</v>
      </c>
      <c r="M4" s="114"/>
      <c r="N4" s="116" t="s">
        <v>9</v>
      </c>
      <c r="O4" s="113">
        <f>VLOOKUP(N4,Tables!$A$18:$C$31,2,FALSE)</f>
        <v>0</v>
      </c>
      <c r="P4" s="113">
        <f>VLOOKUP(N4,Tables!$A$18:$C$31,3,FALSE)</f>
        <v>0</v>
      </c>
      <c r="Q4" s="114"/>
      <c r="R4" s="116" t="s">
        <v>9</v>
      </c>
      <c r="S4" s="113">
        <f>VLOOKUP(R4,Tables!$A$18:$C$31,2,FALSE)</f>
        <v>0</v>
      </c>
      <c r="T4" s="113">
        <f>VLOOKUP(R4,Tables!$A$18:$C$31,3,FALSE)</f>
        <v>0</v>
      </c>
      <c r="U4" s="114"/>
      <c r="V4" s="113">
        <f>(((G4*Tables!$B$2)+(K4*Tables!$B$3)+(O4*Tables!$B$4)+(S4*Tables!$B$5))/100)</f>
        <v>8.6999999999999993</v>
      </c>
      <c r="W4" s="113">
        <f>(V4/Tables!$B$6)*100</f>
        <v>12.428571428571427</v>
      </c>
      <c r="X4" s="117">
        <f>VLOOKUP(W4,Tables!$A$34:$C$134,2,TRUE)</f>
        <v>0</v>
      </c>
      <c r="Y4" s="64"/>
      <c r="Z4" s="116" t="s">
        <v>9</v>
      </c>
      <c r="AA4" s="113">
        <f>VLOOKUP(Z4,Tables!$A$18:$C$31,2,FALSE)</f>
        <v>0</v>
      </c>
      <c r="AB4" s="113">
        <f>VLOOKUP(Z4,Tables!$A$18:$C$31,3,FALSE)</f>
        <v>0</v>
      </c>
    </row>
    <row r="5" spans="1:28" s="48" customFormat="1" x14ac:dyDescent="0.25">
      <c r="A5" s="48" t="str">
        <f>Attendance!A5</f>
        <v>Baldwin</v>
      </c>
      <c r="B5" s="48" t="str">
        <f>Attendance!B5</f>
        <v>Emma</v>
      </c>
      <c r="C5" s="64" t="str">
        <f>Attendance!C5</f>
        <v>emmaloveschachi@yahoo.com</v>
      </c>
      <c r="D5" s="64">
        <f>Attendance!D5</f>
        <v>993717660</v>
      </c>
      <c r="E5" s="64" t="str">
        <f>Attendance!E5</f>
        <v xml:space="preserve">8380 660 </v>
      </c>
      <c r="F5" s="115" t="s">
        <v>10</v>
      </c>
      <c r="G5" s="113">
        <f>VLOOKUP(F5,Tables!$A$18:$C$31,2,FALSE)</f>
        <v>85</v>
      </c>
      <c r="H5" s="113">
        <f>VLOOKUP(F5,Tables!$A$18:$C$31,3,FALSE)</f>
        <v>3</v>
      </c>
      <c r="I5" s="114"/>
      <c r="J5" s="115" t="s">
        <v>1</v>
      </c>
      <c r="K5" s="113">
        <f>VLOOKUP(J5,Tables!$A$18:$C$31,2,FALSE)</f>
        <v>92</v>
      </c>
      <c r="L5" s="113">
        <f>VLOOKUP(J5,Tables!$A$18:$C$31,3,FALSE)</f>
        <v>3.67</v>
      </c>
      <c r="M5" s="114"/>
      <c r="N5" s="116" t="s">
        <v>0</v>
      </c>
      <c r="O5" s="113">
        <f>VLOOKUP(N5,Tables!$A$18:$C$31,2,FALSE)</f>
        <v>95</v>
      </c>
      <c r="P5" s="113">
        <f>VLOOKUP(N5,Tables!$A$18:$C$31,3,FALSE)</f>
        <v>4</v>
      </c>
      <c r="Q5" s="114"/>
      <c r="R5" s="116" t="s">
        <v>136</v>
      </c>
      <c r="S5" s="113">
        <f>VLOOKUP(R5,Tables!$A$18:$C$31,2,FALSE)</f>
        <v>100</v>
      </c>
      <c r="T5" s="113">
        <f>VLOOKUP(R5,Tables!$A$18:$C$31,3,FALSE)</f>
        <v>4.33</v>
      </c>
      <c r="U5" s="114"/>
      <c r="V5" s="113">
        <f>(((G5*Tables!$B$2)+(K5*Tables!$B$3)+(O5*Tables!$B$4)+(S5*Tables!$B$5))/100)</f>
        <v>65.8</v>
      </c>
      <c r="W5" s="113">
        <f>(V5/Tables!$B$6)*100</f>
        <v>94</v>
      </c>
      <c r="X5" s="117">
        <f>VLOOKUP(W5,Tables!$A$34:$C$134,2,TRUE)</f>
        <v>4</v>
      </c>
      <c r="Y5" s="64"/>
      <c r="Z5" s="116" t="s">
        <v>136</v>
      </c>
      <c r="AA5" s="113">
        <f>VLOOKUP(Z5,Tables!$A$18:$C$31,2,FALSE)</f>
        <v>100</v>
      </c>
      <c r="AB5" s="113">
        <f>VLOOKUP(Z5,Tables!$A$18:$C$31,3,FALSE)</f>
        <v>4.33</v>
      </c>
    </row>
    <row r="6" spans="1:28" s="48" customFormat="1" x14ac:dyDescent="0.25">
      <c r="A6" s="48" t="str">
        <f>Attendance!A6</f>
        <v>Berkemeier</v>
      </c>
      <c r="B6" s="48" t="str">
        <f>Attendance!B6</f>
        <v>Frieda</v>
      </c>
      <c r="C6" s="64" t="str">
        <f>Attendance!C6</f>
        <v>UnwieldyName@excite.com</v>
      </c>
      <c r="D6" s="64">
        <f>Attendance!D6</f>
        <v>553850393</v>
      </c>
      <c r="E6" s="64" t="str">
        <f>Attendance!E6</f>
        <v>1598 393 </v>
      </c>
      <c r="F6" s="115" t="s">
        <v>1</v>
      </c>
      <c r="G6" s="113">
        <f>VLOOKUP(F6,Tables!$A$18:$C$31,2,FALSE)</f>
        <v>92</v>
      </c>
      <c r="H6" s="113">
        <f>VLOOKUP(F6,Tables!$A$18:$C$31,3,FALSE)</f>
        <v>3.67</v>
      </c>
      <c r="I6" s="114"/>
      <c r="J6" s="115" t="s">
        <v>5</v>
      </c>
      <c r="K6" s="113">
        <f>VLOOKUP(J6,Tables!$A$18:$C$31,2,FALSE)</f>
        <v>72</v>
      </c>
      <c r="L6" s="113">
        <f>VLOOKUP(J6,Tables!$A$18:$C$31,3,FALSE)</f>
        <v>1.67</v>
      </c>
      <c r="M6" s="114"/>
      <c r="N6" s="116" t="s">
        <v>1</v>
      </c>
      <c r="O6" s="113">
        <f>VLOOKUP(N6,Tables!$A$18:$C$31,2,FALSE)</f>
        <v>92</v>
      </c>
      <c r="P6" s="113">
        <f>VLOOKUP(N6,Tables!$A$18:$C$31,3,FALSE)</f>
        <v>3.67</v>
      </c>
      <c r="Q6" s="114"/>
      <c r="R6" s="116" t="s">
        <v>0</v>
      </c>
      <c r="S6" s="113">
        <f>VLOOKUP(R6,Tables!$A$18:$C$31,2,FALSE)</f>
        <v>95</v>
      </c>
      <c r="T6" s="113">
        <f>VLOOKUP(R6,Tables!$A$18:$C$31,3,FALSE)</f>
        <v>4</v>
      </c>
      <c r="U6" s="114"/>
      <c r="V6" s="113">
        <f>(((G6*Tables!$B$2)+(K6*Tables!$B$3)+(O6*Tables!$B$4)+(S6*Tables!$B$5))/100)</f>
        <v>62.15</v>
      </c>
      <c r="W6" s="113">
        <f>(V6/Tables!$B$6)*100</f>
        <v>88.785714285714278</v>
      </c>
      <c r="X6" s="117">
        <f>VLOOKUP(W6,Tables!$A$34:$C$134,2,TRUE)</f>
        <v>3.33</v>
      </c>
      <c r="Y6" s="64"/>
      <c r="Z6" s="116" t="s">
        <v>0</v>
      </c>
      <c r="AA6" s="113">
        <f>VLOOKUP(Z6,Tables!$A$18:$C$31,2,FALSE)</f>
        <v>95</v>
      </c>
      <c r="AB6" s="113">
        <f>VLOOKUP(Z6,Tables!$A$18:$C$31,3,FALSE)</f>
        <v>4</v>
      </c>
    </row>
    <row r="7" spans="1:28" s="48" customFormat="1" x14ac:dyDescent="0.25">
      <c r="A7" s="48" t="str">
        <f>Attendance!A7</f>
        <v>Bleckner</v>
      </c>
      <c r="B7" s="48" t="str">
        <f>Attendance!B7</f>
        <v>Katrina</v>
      </c>
      <c r="C7" s="64" t="str">
        <f>Attendance!C7</f>
        <v>Katrina_and_the_Waves@80sfreak.net</v>
      </c>
      <c r="D7" s="64" t="str">
        <f>Attendance!D7</f>
        <v>087665558</v>
      </c>
      <c r="E7" s="64" t="str">
        <f>Attendance!E7</f>
        <v>6901 558 </v>
      </c>
      <c r="F7" s="115" t="s">
        <v>11</v>
      </c>
      <c r="G7" s="113">
        <f>VLOOKUP(F7,Tables!$A$18:$C$31,2,FALSE)</f>
        <v>75</v>
      </c>
      <c r="H7" s="113">
        <f>VLOOKUP(F7,Tables!$A$18:$C$31,3,FALSE)</f>
        <v>2</v>
      </c>
      <c r="I7" s="114"/>
      <c r="J7" s="115" t="s">
        <v>2</v>
      </c>
      <c r="K7" s="113">
        <f>VLOOKUP(J7,Tables!$A$18:$C$31,2,FALSE)</f>
        <v>88</v>
      </c>
      <c r="L7" s="113">
        <f>VLOOKUP(J7,Tables!$A$18:$C$31,3,FALSE)</f>
        <v>3.33</v>
      </c>
      <c r="M7" s="114"/>
      <c r="N7" s="116" t="s">
        <v>1</v>
      </c>
      <c r="O7" s="113">
        <f>VLOOKUP(N7,Tables!$A$18:$C$31,2,FALSE)</f>
        <v>92</v>
      </c>
      <c r="P7" s="113">
        <f>VLOOKUP(N7,Tables!$A$18:$C$31,3,FALSE)</f>
        <v>3.67</v>
      </c>
      <c r="Q7" s="114"/>
      <c r="R7" s="116" t="s">
        <v>1</v>
      </c>
      <c r="S7" s="113">
        <f>VLOOKUP(R7,Tables!$A$18:$C$31,2,FALSE)</f>
        <v>92</v>
      </c>
      <c r="T7" s="113">
        <f>VLOOKUP(R7,Tables!$A$18:$C$31,3,FALSE)</f>
        <v>3.67</v>
      </c>
      <c r="U7" s="114"/>
      <c r="V7" s="113">
        <f>(((G7*Tables!$B$2)+(K7*Tables!$B$3)+(O7*Tables!$B$4)+(S7*Tables!$B$5))/100)</f>
        <v>61.25</v>
      </c>
      <c r="W7" s="113">
        <f>(V7/Tables!$B$6)*100</f>
        <v>87.5</v>
      </c>
      <c r="X7" s="117">
        <f>VLOOKUP(W7,Tables!$A$34:$C$134,2,TRUE)</f>
        <v>3.33</v>
      </c>
      <c r="Y7" s="64"/>
      <c r="Z7" s="116" t="s">
        <v>1</v>
      </c>
      <c r="AA7" s="113">
        <f>VLOOKUP(Z7,Tables!$A$18:$C$31,2,FALSE)</f>
        <v>92</v>
      </c>
      <c r="AB7" s="113">
        <f>VLOOKUP(Z7,Tables!$A$18:$C$31,3,FALSE)</f>
        <v>3.67</v>
      </c>
    </row>
    <row r="8" spans="1:28" s="48" customFormat="1" x14ac:dyDescent="0.25">
      <c r="A8" s="48" t="str">
        <f>Attendance!A8</f>
        <v>Clere</v>
      </c>
      <c r="B8" s="48" t="str">
        <f>Attendance!B8</f>
        <v>Margaret</v>
      </c>
      <c r="C8" s="64" t="str">
        <f>Attendance!C8</f>
        <v>ClereBlueSkies@af.mil</v>
      </c>
      <c r="D8" s="64">
        <f>Attendance!D8</f>
        <v>993714898</v>
      </c>
      <c r="E8" s="64" t="str">
        <f>Attendance!E8</f>
        <v>0531 898 </v>
      </c>
      <c r="F8" s="118" t="s">
        <v>3</v>
      </c>
      <c r="G8" s="113">
        <f>VLOOKUP(F8,Tables!$A$18:$C$31,2,FALSE)</f>
        <v>82</v>
      </c>
      <c r="H8" s="113">
        <f>VLOOKUP(F8,Tables!$A$18:$C$31,3,FALSE)</f>
        <v>2.67</v>
      </c>
      <c r="I8" s="114"/>
      <c r="J8" s="115" t="s">
        <v>4</v>
      </c>
      <c r="K8" s="113">
        <f>VLOOKUP(J8,Tables!$A$18:$C$31,2,FALSE)</f>
        <v>78</v>
      </c>
      <c r="L8" s="113">
        <f>VLOOKUP(J8,Tables!$A$18:$C$31,3,FALSE)</f>
        <v>2.33</v>
      </c>
      <c r="M8" s="114"/>
      <c r="N8" s="116" t="s">
        <v>9</v>
      </c>
      <c r="O8" s="113">
        <f>VLOOKUP(N8,Tables!$A$18:$C$31,2,FALSE)</f>
        <v>0</v>
      </c>
      <c r="P8" s="113">
        <f>VLOOKUP(N8,Tables!$A$18:$C$31,3,FALSE)</f>
        <v>0</v>
      </c>
      <c r="Q8" s="114"/>
      <c r="R8" s="116" t="s">
        <v>9</v>
      </c>
      <c r="S8" s="113">
        <f>VLOOKUP(R8,Tables!$A$18:$C$31,2,FALSE)</f>
        <v>0</v>
      </c>
      <c r="T8" s="113">
        <f>VLOOKUP(R8,Tables!$A$18:$C$31,3,FALSE)</f>
        <v>0</v>
      </c>
      <c r="U8" s="114"/>
      <c r="V8" s="113">
        <f>(((G8*Tables!$B$2)+(K8*Tables!$B$3)+(O8*Tables!$B$4)+(S8*Tables!$B$5))/100)</f>
        <v>24</v>
      </c>
      <c r="W8" s="113">
        <f>(V8/Tables!$B$6)*100</f>
        <v>34.285714285714285</v>
      </c>
      <c r="X8" s="117">
        <f>VLOOKUP(W8,Tables!$A$34:$C$134,2,TRUE)</f>
        <v>0</v>
      </c>
      <c r="Y8" s="64"/>
      <c r="Z8" s="116" t="s">
        <v>9</v>
      </c>
      <c r="AA8" s="113">
        <f>VLOOKUP(Z8,Tables!$A$18:$C$31,2,FALSE)</f>
        <v>0</v>
      </c>
      <c r="AB8" s="113">
        <f>VLOOKUP(Z8,Tables!$A$18:$C$31,3,FALSE)</f>
        <v>0</v>
      </c>
    </row>
    <row r="9" spans="1:28" s="48" customFormat="1" x14ac:dyDescent="0.25">
      <c r="A9" s="48" t="str">
        <f>Attendance!A9</f>
        <v>Cotton</v>
      </c>
      <c r="B9" s="48" t="str">
        <f>Attendance!B9</f>
        <v>Robert</v>
      </c>
      <c r="C9" s="64" t="str">
        <f>Attendance!C9</f>
        <v>SoftNCuddly@att.com</v>
      </c>
      <c r="D9" s="64" t="str">
        <f>Attendance!D9</f>
        <v>616549039</v>
      </c>
      <c r="E9" s="64" t="str">
        <f>Attendance!E9</f>
        <v>0824 039 </v>
      </c>
      <c r="F9" s="115" t="s">
        <v>1</v>
      </c>
      <c r="G9" s="113">
        <f>VLOOKUP(F9,Tables!$A$18:$C$31,2,FALSE)</f>
        <v>92</v>
      </c>
      <c r="H9" s="113">
        <f>VLOOKUP(F9,Tables!$A$18:$C$31,3,FALSE)</f>
        <v>3.67</v>
      </c>
      <c r="I9" s="114"/>
      <c r="J9" s="115" t="s">
        <v>1</v>
      </c>
      <c r="K9" s="113">
        <f>VLOOKUP(J9,Tables!$A$18:$C$31,2,FALSE)</f>
        <v>92</v>
      </c>
      <c r="L9" s="113">
        <f>VLOOKUP(J9,Tables!$A$18:$C$31,3,FALSE)</f>
        <v>3.67</v>
      </c>
      <c r="M9" s="114"/>
      <c r="N9" s="116" t="s">
        <v>1</v>
      </c>
      <c r="O9" s="113">
        <f>VLOOKUP(N9,Tables!$A$18:$C$31,2,FALSE)</f>
        <v>92</v>
      </c>
      <c r="P9" s="113">
        <f>VLOOKUP(N9,Tables!$A$18:$C$31,3,FALSE)</f>
        <v>3.67</v>
      </c>
      <c r="Q9" s="114"/>
      <c r="R9" s="116" t="s">
        <v>2</v>
      </c>
      <c r="S9" s="113">
        <f>VLOOKUP(R9,Tables!$A$18:$C$31,2,FALSE)</f>
        <v>88</v>
      </c>
      <c r="T9" s="113">
        <f>VLOOKUP(R9,Tables!$A$18:$C$31,3,FALSE)</f>
        <v>3.33</v>
      </c>
      <c r="U9" s="114"/>
      <c r="V9" s="113">
        <f>(((G9*Tables!$B$2)+(K9*Tables!$B$3)+(O9*Tables!$B$4)+(S9*Tables!$B$5))/100)</f>
        <v>63.4</v>
      </c>
      <c r="W9" s="113">
        <f>(V9/Tables!$B$6)*100</f>
        <v>90.571428571428569</v>
      </c>
      <c r="X9" s="117">
        <f>VLOOKUP(W9,Tables!$A$34:$C$134,2,TRUE)</f>
        <v>3.67</v>
      </c>
      <c r="Y9" s="64"/>
      <c r="Z9" s="116" t="s">
        <v>2</v>
      </c>
      <c r="AA9" s="113">
        <f>VLOOKUP(Z9,Tables!$A$18:$C$31,2,FALSE)</f>
        <v>88</v>
      </c>
      <c r="AB9" s="113">
        <f>VLOOKUP(Z9,Tables!$A$18:$C$31,3,FALSE)</f>
        <v>3.33</v>
      </c>
    </row>
    <row r="10" spans="1:28" s="48" customFormat="1" x14ac:dyDescent="0.25">
      <c r="A10" s="48" t="str">
        <f>Attendance!A10</f>
        <v>Cravens</v>
      </c>
      <c r="B10" s="48" t="str">
        <f>Attendance!B10</f>
        <v>William</v>
      </c>
      <c r="C10" s="64" t="str">
        <f>Attendance!C10</f>
        <v>Nicotine_Cravens@marlboro.com</v>
      </c>
      <c r="D10" s="64">
        <f>Attendance!D10</f>
        <v>993715670</v>
      </c>
      <c r="E10" s="64" t="str">
        <f>Attendance!E10</f>
        <v>3082 670 </v>
      </c>
      <c r="F10" s="115" t="s">
        <v>0</v>
      </c>
      <c r="G10" s="113">
        <f>VLOOKUP(F10,Tables!$A$18:$C$31,2,FALSE)</f>
        <v>95</v>
      </c>
      <c r="H10" s="113">
        <f>VLOOKUP(F10,Tables!$A$18:$C$31,3,FALSE)</f>
        <v>4</v>
      </c>
      <c r="I10" s="114"/>
      <c r="J10" s="115" t="s">
        <v>9</v>
      </c>
      <c r="K10" s="113">
        <f>VLOOKUP(J10,Tables!$A$18:$C$31,2,FALSE)</f>
        <v>0</v>
      </c>
      <c r="L10" s="113">
        <f>VLOOKUP(J10,Tables!$A$18:$C$31,3,FALSE)</f>
        <v>0</v>
      </c>
      <c r="M10" s="114"/>
      <c r="N10" s="116" t="s">
        <v>1</v>
      </c>
      <c r="O10" s="113">
        <f>VLOOKUP(N10,Tables!$A$18:$C$31,2,FALSE)</f>
        <v>92</v>
      </c>
      <c r="P10" s="113">
        <f>VLOOKUP(N10,Tables!$A$18:$C$31,3,FALSE)</f>
        <v>3.67</v>
      </c>
      <c r="Q10" s="114"/>
      <c r="R10" s="116" t="s">
        <v>0</v>
      </c>
      <c r="S10" s="113">
        <f>VLOOKUP(R10,Tables!$A$18:$C$31,2,FALSE)</f>
        <v>95</v>
      </c>
      <c r="T10" s="113">
        <f>VLOOKUP(R10,Tables!$A$18:$C$31,3,FALSE)</f>
        <v>4</v>
      </c>
      <c r="U10" s="114"/>
      <c r="V10" s="113">
        <f>(((G10*Tables!$B$2)+(K10*Tables!$B$3)+(O10*Tables!$B$4)+(S10*Tables!$B$5))/100)</f>
        <v>51.8</v>
      </c>
      <c r="W10" s="113">
        <f>(V10/Tables!$B$6)*100</f>
        <v>74</v>
      </c>
      <c r="X10" s="117">
        <f>VLOOKUP(W10,Tables!$A$34:$C$134,2,TRUE)</f>
        <v>2</v>
      </c>
      <c r="Y10" s="64"/>
      <c r="Z10" s="116" t="s">
        <v>0</v>
      </c>
      <c r="AA10" s="113">
        <f>VLOOKUP(Z10,Tables!$A$18:$C$31,2,FALSE)</f>
        <v>95</v>
      </c>
      <c r="AB10" s="113">
        <f>VLOOKUP(Z10,Tables!$A$18:$C$31,3,FALSE)</f>
        <v>4</v>
      </c>
    </row>
    <row r="11" spans="1:28" s="48" customFormat="1" x14ac:dyDescent="0.25">
      <c r="A11" s="48" t="str">
        <f>Attendance!A11</f>
        <v>DuBois</v>
      </c>
      <c r="B11" s="48" t="str">
        <f>Attendance!B11</f>
        <v>Anna Marie</v>
      </c>
      <c r="C11" s="64" t="str">
        <f>Attendance!C11</f>
        <v>AMD@amd.com</v>
      </c>
      <c r="D11" s="64">
        <f>Attendance!D11</f>
        <v>601784468</v>
      </c>
      <c r="E11" s="64" t="str">
        <f>Attendance!E11</f>
        <v>6886 468 </v>
      </c>
      <c r="F11" s="115" t="s">
        <v>2</v>
      </c>
      <c r="G11" s="113">
        <f>VLOOKUP(F11,Tables!$A$18:$C$31,2,FALSE)</f>
        <v>88</v>
      </c>
      <c r="H11" s="113">
        <f>VLOOKUP(F11,Tables!$A$18:$C$31,3,FALSE)</f>
        <v>3.33</v>
      </c>
      <c r="I11" s="114"/>
      <c r="J11" s="115" t="s">
        <v>10</v>
      </c>
      <c r="K11" s="113">
        <f>VLOOKUP(J11,Tables!$A$18:$C$31,2,FALSE)</f>
        <v>85</v>
      </c>
      <c r="L11" s="113">
        <f>VLOOKUP(J11,Tables!$A$18:$C$31,3,FALSE)</f>
        <v>3</v>
      </c>
      <c r="M11" s="114"/>
      <c r="N11" s="116" t="s">
        <v>9</v>
      </c>
      <c r="O11" s="113">
        <f>VLOOKUP(N11,Tables!$A$18:$C$31,2,FALSE)</f>
        <v>0</v>
      </c>
      <c r="P11" s="113">
        <f>VLOOKUP(N11,Tables!$A$18:$C$31,3,FALSE)</f>
        <v>0</v>
      </c>
      <c r="Q11" s="114"/>
      <c r="R11" s="116" t="s">
        <v>10</v>
      </c>
      <c r="S11" s="113">
        <f>VLOOKUP(R11,Tables!$A$18:$C$31,2,FALSE)</f>
        <v>85</v>
      </c>
      <c r="T11" s="113">
        <f>VLOOKUP(R11,Tables!$A$18:$C$31,3,FALSE)</f>
        <v>3</v>
      </c>
      <c r="U11" s="114"/>
      <c r="V11" s="113">
        <f>(((G11*Tables!$B$2)+(K11*Tables!$B$3)+(O11*Tables!$B$4)+(S11*Tables!$B$5))/100)</f>
        <v>47.2</v>
      </c>
      <c r="W11" s="113">
        <f>(V11/Tables!$B$6)*100</f>
        <v>67.428571428571445</v>
      </c>
      <c r="X11" s="117">
        <f>VLOOKUP(W11,Tables!$A$34:$C$134,2,TRUE)</f>
        <v>1.33</v>
      </c>
      <c r="Y11" s="64"/>
      <c r="Z11" s="116" t="s">
        <v>10</v>
      </c>
      <c r="AA11" s="113">
        <f>VLOOKUP(Z11,Tables!$A$18:$C$31,2,FALSE)</f>
        <v>85</v>
      </c>
      <c r="AB11" s="113">
        <f>VLOOKUP(Z11,Tables!$A$18:$C$31,3,FALSE)</f>
        <v>3</v>
      </c>
    </row>
    <row r="12" spans="1:28" s="48" customFormat="1" x14ac:dyDescent="0.25">
      <c r="A12" s="48" t="str">
        <f>Attendance!A12</f>
        <v>Fry</v>
      </c>
      <c r="B12" s="48" t="str">
        <f>Attendance!B12</f>
        <v>Harry</v>
      </c>
      <c r="C12" s="64" t="str">
        <f>Attendance!C12</f>
        <v>gramps1917@yahoo.com</v>
      </c>
      <c r="D12" s="64">
        <f>Attendance!D12</f>
        <v>485883452</v>
      </c>
      <c r="E12" s="64" t="str">
        <f>Attendance!E12</f>
        <v>7972 452 </v>
      </c>
      <c r="F12" s="115" t="s">
        <v>3</v>
      </c>
      <c r="G12" s="113">
        <f>VLOOKUP(F12,Tables!$A$18:$C$31,2,FALSE)</f>
        <v>82</v>
      </c>
      <c r="H12" s="113">
        <f>VLOOKUP(F12,Tables!$A$18:$C$31,3,FALSE)</f>
        <v>2.67</v>
      </c>
      <c r="I12" s="114"/>
      <c r="J12" s="115" t="s">
        <v>11</v>
      </c>
      <c r="K12" s="113">
        <f>VLOOKUP(J12,Tables!$A$18:$C$31,2,FALSE)</f>
        <v>75</v>
      </c>
      <c r="L12" s="113">
        <f>VLOOKUP(J12,Tables!$A$18:$C$31,3,FALSE)</f>
        <v>2</v>
      </c>
      <c r="M12" s="114"/>
      <c r="N12" s="116" t="s">
        <v>3</v>
      </c>
      <c r="O12" s="113">
        <f>VLOOKUP(N12,Tables!$A$18:$C$31,2,FALSE)</f>
        <v>82</v>
      </c>
      <c r="P12" s="113">
        <f>VLOOKUP(N12,Tables!$A$18:$C$31,3,FALSE)</f>
        <v>2.67</v>
      </c>
      <c r="Q12" s="114"/>
      <c r="R12" s="116" t="s">
        <v>1</v>
      </c>
      <c r="S12" s="113">
        <f>VLOOKUP(R12,Tables!$A$18:$C$31,2,FALSE)</f>
        <v>92</v>
      </c>
      <c r="T12" s="113">
        <f>VLOOKUP(R12,Tables!$A$18:$C$31,3,FALSE)</f>
        <v>3.67</v>
      </c>
      <c r="U12" s="114"/>
      <c r="V12" s="113">
        <f>(((G12*Tables!$B$2)+(K12*Tables!$B$3)+(O12*Tables!$B$4)+(S12*Tables!$B$5))/100)</f>
        <v>58.85</v>
      </c>
      <c r="W12" s="113">
        <f>(V12/Tables!$B$6)*100</f>
        <v>84.071428571428569</v>
      </c>
      <c r="X12" s="117">
        <f>VLOOKUP(W12,Tables!$A$34:$C$134,2,TRUE)</f>
        <v>3</v>
      </c>
      <c r="Y12" s="64"/>
      <c r="Z12" s="116" t="s">
        <v>1</v>
      </c>
      <c r="AA12" s="113">
        <f>VLOOKUP(Z12,Tables!$A$18:$C$31,2,FALSE)</f>
        <v>92</v>
      </c>
      <c r="AB12" s="113">
        <f>VLOOKUP(Z12,Tables!$A$18:$C$31,3,FALSE)</f>
        <v>3.67</v>
      </c>
    </row>
    <row r="13" spans="1:28" s="48" customFormat="1" x14ac:dyDescent="0.25">
      <c r="A13" s="48" t="str">
        <f>Attendance!A13</f>
        <v>Garrard</v>
      </c>
      <c r="B13" s="48" t="str">
        <f>Attendance!B13</f>
        <v>Ellen</v>
      </c>
      <c r="C13" s="64" t="str">
        <f>Attendance!C13</f>
        <v>Egregious@wordsmith.net</v>
      </c>
      <c r="D13" s="64">
        <f>Attendance!D13</f>
        <v>473172591</v>
      </c>
      <c r="E13" s="64" t="str">
        <f>Attendance!E13</f>
        <v>4449 591 </v>
      </c>
      <c r="F13" s="115" t="s">
        <v>136</v>
      </c>
      <c r="G13" s="113">
        <f>VLOOKUP(F13,Tables!$A$18:$C$31,2,FALSE)</f>
        <v>100</v>
      </c>
      <c r="H13" s="113">
        <f>VLOOKUP(F13,Tables!$A$18:$C$31,3,FALSE)</f>
        <v>4.33</v>
      </c>
      <c r="I13" s="114"/>
      <c r="J13" s="115" t="s">
        <v>136</v>
      </c>
      <c r="K13" s="113">
        <f>VLOOKUP(J13,Tables!$A$18:$C$31,2,FALSE)</f>
        <v>100</v>
      </c>
      <c r="L13" s="113">
        <f>VLOOKUP(J13,Tables!$A$18:$C$31,3,FALSE)</f>
        <v>4.33</v>
      </c>
      <c r="M13" s="114"/>
      <c r="N13" s="116" t="s">
        <v>136</v>
      </c>
      <c r="O13" s="113">
        <f>VLOOKUP(N13,Tables!$A$18:$C$31,2,FALSE)</f>
        <v>100</v>
      </c>
      <c r="P13" s="113">
        <f>VLOOKUP(N13,Tables!$A$18:$C$31,3,FALSE)</f>
        <v>4.33</v>
      </c>
      <c r="Q13" s="114"/>
      <c r="R13" s="116" t="s">
        <v>0</v>
      </c>
      <c r="S13" s="113">
        <f>VLOOKUP(R13,Tables!$A$18:$C$31,2,FALSE)</f>
        <v>95</v>
      </c>
      <c r="T13" s="113">
        <f>VLOOKUP(R13,Tables!$A$18:$C$31,3,FALSE)</f>
        <v>4</v>
      </c>
      <c r="U13" s="114"/>
      <c r="V13" s="113">
        <f>(((G13*Tables!$B$2)+(K13*Tables!$B$3)+(O13*Tables!$B$4)+(S13*Tables!$B$5))/100)</f>
        <v>68.75</v>
      </c>
      <c r="W13" s="113">
        <f>(V13/Tables!$B$6)*100</f>
        <v>98.214285714285708</v>
      </c>
      <c r="X13" s="117">
        <f>VLOOKUP(W13,Tables!$A$34:$C$134,2,TRUE)</f>
        <v>4.33</v>
      </c>
      <c r="Y13" s="64"/>
      <c r="Z13" s="116" t="s">
        <v>0</v>
      </c>
      <c r="AA13" s="113">
        <f>VLOOKUP(Z13,Tables!$A$18:$C$31,2,FALSE)</f>
        <v>95</v>
      </c>
      <c r="AB13" s="113">
        <f>VLOOKUP(Z13,Tables!$A$18:$C$31,3,FALSE)</f>
        <v>4</v>
      </c>
    </row>
    <row r="14" spans="1:28" s="48" customFormat="1" x14ac:dyDescent="0.25">
      <c r="A14" s="48" t="str">
        <f>Attendance!A14</f>
        <v>Gauck</v>
      </c>
      <c r="B14" s="48" t="str">
        <f>Attendance!B14</f>
        <v>Brenda</v>
      </c>
      <c r="C14" s="64" t="str">
        <f>Attendance!C14</f>
        <v>adnerb@backwards.org</v>
      </c>
      <c r="D14" s="64">
        <f>Attendance!D14</f>
        <v>601422703</v>
      </c>
      <c r="E14" s="64" t="str">
        <f>Attendance!E14</f>
        <v>0778 703 </v>
      </c>
      <c r="F14" s="115" t="s">
        <v>10</v>
      </c>
      <c r="G14" s="113">
        <f>VLOOKUP(F14,Tables!$A$18:$C$31,2,FALSE)</f>
        <v>85</v>
      </c>
      <c r="H14" s="113">
        <f>VLOOKUP(F14,Tables!$A$18:$C$31,3,FALSE)</f>
        <v>3</v>
      </c>
      <c r="I14" s="114"/>
      <c r="J14" s="115" t="s">
        <v>1</v>
      </c>
      <c r="K14" s="113">
        <f>VLOOKUP(J14,Tables!$A$18:$C$31,2,FALSE)</f>
        <v>92</v>
      </c>
      <c r="L14" s="113">
        <f>VLOOKUP(J14,Tables!$A$18:$C$31,3,FALSE)</f>
        <v>3.67</v>
      </c>
      <c r="M14" s="114"/>
      <c r="N14" s="116" t="s">
        <v>0</v>
      </c>
      <c r="O14" s="113">
        <f>VLOOKUP(N14,Tables!$A$18:$C$31,2,FALSE)</f>
        <v>95</v>
      </c>
      <c r="P14" s="113">
        <f>VLOOKUP(N14,Tables!$A$18:$C$31,3,FALSE)</f>
        <v>4</v>
      </c>
      <c r="Q14" s="114"/>
      <c r="R14" s="116" t="s">
        <v>8</v>
      </c>
      <c r="S14" s="113">
        <f>VLOOKUP(R14,Tables!$A$18:$C$31,2,FALSE)</f>
        <v>58</v>
      </c>
      <c r="T14" s="113">
        <f>VLOOKUP(R14,Tables!$A$18:$C$31,3,FALSE)</f>
        <v>0.3</v>
      </c>
      <c r="U14" s="114"/>
      <c r="V14" s="113">
        <f>(((G14*Tables!$B$2)+(K14*Tables!$B$3)+(O14*Tables!$B$4)+(S14*Tables!$B$5))/100)</f>
        <v>55.3</v>
      </c>
      <c r="W14" s="113">
        <f>(V14/Tables!$B$6)*100</f>
        <v>78.999999999999986</v>
      </c>
      <c r="X14" s="117">
        <f>VLOOKUP(W14,Tables!$A$34:$C$134,2,TRUE)</f>
        <v>2.33</v>
      </c>
      <c r="Y14" s="64"/>
      <c r="Z14" s="116" t="s">
        <v>8</v>
      </c>
      <c r="AA14" s="113">
        <f>VLOOKUP(Z14,Tables!$A$18:$C$31,2,FALSE)</f>
        <v>58</v>
      </c>
      <c r="AB14" s="113">
        <f>VLOOKUP(Z14,Tables!$A$18:$C$31,3,FALSE)</f>
        <v>0.3</v>
      </c>
    </row>
    <row r="15" spans="1:28" s="48" customFormat="1" x14ac:dyDescent="0.25">
      <c r="A15" s="48" t="str">
        <f>Attendance!A15</f>
        <v>Hite</v>
      </c>
      <c r="B15" s="48" t="str">
        <f>Attendance!B15</f>
        <v>John</v>
      </c>
      <c r="C15" s="64" t="str">
        <f>Attendance!C15</f>
        <v>Afraid_of_Hites@delta.com</v>
      </c>
      <c r="D15" s="64">
        <f>Attendance!D15</f>
        <v>600840737</v>
      </c>
      <c r="E15" s="64" t="str">
        <f>Attendance!E15</f>
        <v>9773 737 </v>
      </c>
      <c r="F15" s="115" t="s">
        <v>1</v>
      </c>
      <c r="G15" s="113">
        <f>VLOOKUP(F15,Tables!$A$18:$C$31,2,FALSE)</f>
        <v>92</v>
      </c>
      <c r="H15" s="113">
        <f>VLOOKUP(F15,Tables!$A$18:$C$31,3,FALSE)</f>
        <v>3.67</v>
      </c>
      <c r="I15" s="114"/>
      <c r="J15" s="115" t="s">
        <v>0</v>
      </c>
      <c r="K15" s="113">
        <f>VLOOKUP(J15,Tables!$A$18:$C$31,2,FALSE)</f>
        <v>95</v>
      </c>
      <c r="L15" s="113">
        <f>VLOOKUP(J15,Tables!$A$18:$C$31,3,FALSE)</f>
        <v>4</v>
      </c>
      <c r="M15" s="114"/>
      <c r="N15" s="116" t="s">
        <v>0</v>
      </c>
      <c r="O15" s="113">
        <f>VLOOKUP(N15,Tables!$A$18:$C$31,2,FALSE)</f>
        <v>95</v>
      </c>
      <c r="P15" s="113">
        <f>VLOOKUP(N15,Tables!$A$18:$C$31,3,FALSE)</f>
        <v>4</v>
      </c>
      <c r="Q15" s="114"/>
      <c r="R15" s="116" t="s">
        <v>1</v>
      </c>
      <c r="S15" s="113">
        <f>VLOOKUP(R15,Tables!$A$18:$C$31,2,FALSE)</f>
        <v>92</v>
      </c>
      <c r="T15" s="113">
        <f>VLOOKUP(R15,Tables!$A$18:$C$31,3,FALSE)</f>
        <v>3.67</v>
      </c>
      <c r="U15" s="114"/>
      <c r="V15" s="113">
        <f>(((G15*Tables!$B$2)+(K15*Tables!$B$3)+(O15*Tables!$B$4)+(S15*Tables!$B$5))/100)</f>
        <v>65.3</v>
      </c>
      <c r="W15" s="113">
        <f>(V15/Tables!$B$6)*100</f>
        <v>93.285714285714278</v>
      </c>
      <c r="X15" s="117">
        <f>VLOOKUP(W15,Tables!$A$34:$C$134,2,TRUE)</f>
        <v>4</v>
      </c>
      <c r="Y15" s="64"/>
      <c r="Z15" s="116" t="s">
        <v>1</v>
      </c>
      <c r="AA15" s="113">
        <f>VLOOKUP(Z15,Tables!$A$18:$C$31,2,FALSE)</f>
        <v>92</v>
      </c>
      <c r="AB15" s="113">
        <f>VLOOKUP(Z15,Tables!$A$18:$C$31,3,FALSE)</f>
        <v>3.67</v>
      </c>
    </row>
    <row r="16" spans="1:28" s="48" customFormat="1" x14ac:dyDescent="0.25">
      <c r="A16" s="48" t="str">
        <f>Attendance!A16</f>
        <v>Imel</v>
      </c>
      <c r="B16" s="48" t="str">
        <f>Attendance!B16</f>
        <v>Peter</v>
      </c>
      <c r="C16" s="64" t="str">
        <f>Attendance!C16</f>
        <v>PumpkinEater@libbys.com</v>
      </c>
      <c r="D16" s="64">
        <f>Attendance!D16</f>
        <v>993548406</v>
      </c>
      <c r="E16" s="64" t="str">
        <f>Attendance!E16</f>
        <v>4278 406 </v>
      </c>
      <c r="F16" s="115" t="s">
        <v>5</v>
      </c>
      <c r="G16" s="113">
        <f>VLOOKUP(F16,Tables!$A$18:$C$31,2,FALSE)</f>
        <v>72</v>
      </c>
      <c r="H16" s="113">
        <f>VLOOKUP(F16,Tables!$A$18:$C$31,3,FALSE)</f>
        <v>1.67</v>
      </c>
      <c r="I16" s="114"/>
      <c r="J16" s="115" t="s">
        <v>136</v>
      </c>
      <c r="K16" s="113">
        <f>VLOOKUP(J16,Tables!$A$18:$C$31,2,FALSE)</f>
        <v>100</v>
      </c>
      <c r="L16" s="113">
        <f>VLOOKUP(J16,Tables!$A$18:$C$31,3,FALSE)</f>
        <v>4.33</v>
      </c>
      <c r="M16" s="114"/>
      <c r="N16" s="116" t="s">
        <v>3</v>
      </c>
      <c r="O16" s="113">
        <f>VLOOKUP(N16,Tables!$A$18:$C$31,2,FALSE)</f>
        <v>82</v>
      </c>
      <c r="P16" s="113">
        <f>VLOOKUP(N16,Tables!$A$18:$C$31,3,FALSE)</f>
        <v>2.67</v>
      </c>
      <c r="Q16" s="114"/>
      <c r="R16" s="116" t="s">
        <v>2</v>
      </c>
      <c r="S16" s="113">
        <f>VLOOKUP(R16,Tables!$A$18:$C$31,2,FALSE)</f>
        <v>88</v>
      </c>
      <c r="T16" s="113">
        <f>VLOOKUP(R16,Tables!$A$18:$C$31,3,FALSE)</f>
        <v>3.33</v>
      </c>
      <c r="U16" s="114"/>
      <c r="V16" s="113">
        <f>(((G16*Tables!$B$2)+(K16*Tables!$B$3)+(O16*Tables!$B$4)+(S16*Tables!$B$5))/100)</f>
        <v>60.1</v>
      </c>
      <c r="W16" s="113">
        <f>(V16/Tables!$B$6)*100</f>
        <v>85.857142857142861</v>
      </c>
      <c r="X16" s="117">
        <f>VLOOKUP(W16,Tables!$A$34:$C$134,2,TRUE)</f>
        <v>3</v>
      </c>
      <c r="Y16" s="64"/>
      <c r="Z16" s="116" t="s">
        <v>2</v>
      </c>
      <c r="AA16" s="113">
        <f>VLOOKUP(Z16,Tables!$A$18:$C$31,2,FALSE)</f>
        <v>88</v>
      </c>
      <c r="AB16" s="113">
        <f>VLOOKUP(Z16,Tables!$A$18:$C$31,3,FALSE)</f>
        <v>3.33</v>
      </c>
    </row>
    <row r="17" spans="1:28" s="48" customFormat="1" x14ac:dyDescent="0.25">
      <c r="A17" s="48" t="str">
        <f>Attendance!A17</f>
        <v>Patton</v>
      </c>
      <c r="B17" s="48" t="str">
        <f>Attendance!B17</f>
        <v>Matthew</v>
      </c>
      <c r="C17" s="64" t="str">
        <f>Attendance!C17</f>
        <v>No_Relation_to_George@juno.com</v>
      </c>
      <c r="D17" s="64">
        <f>Attendance!D17</f>
        <v>601033766</v>
      </c>
      <c r="E17" s="64" t="str">
        <f>Attendance!E17</f>
        <v>5730 766 </v>
      </c>
      <c r="F17" s="115" t="s">
        <v>11</v>
      </c>
      <c r="G17" s="113">
        <f>VLOOKUP(F17,Tables!$A$18:$C$31,2,FALSE)</f>
        <v>75</v>
      </c>
      <c r="H17" s="113">
        <f>VLOOKUP(F17,Tables!$A$18:$C$31,3,FALSE)</f>
        <v>2</v>
      </c>
      <c r="I17" s="114"/>
      <c r="J17" s="115" t="s">
        <v>0</v>
      </c>
      <c r="K17" s="113">
        <f>VLOOKUP(J17,Tables!$A$18:$C$31,2,FALSE)</f>
        <v>95</v>
      </c>
      <c r="L17" s="113">
        <f>VLOOKUP(J17,Tables!$A$18:$C$31,3,FALSE)</f>
        <v>4</v>
      </c>
      <c r="M17" s="114"/>
      <c r="N17" s="116" t="s">
        <v>0</v>
      </c>
      <c r="O17" s="113">
        <f>VLOOKUP(N17,Tables!$A$18:$C$31,2,FALSE)</f>
        <v>95</v>
      </c>
      <c r="P17" s="113">
        <f>VLOOKUP(N17,Tables!$A$18:$C$31,3,FALSE)</f>
        <v>4</v>
      </c>
      <c r="Q17" s="114"/>
      <c r="R17" s="116" t="s">
        <v>0</v>
      </c>
      <c r="S17" s="113">
        <f>VLOOKUP(R17,Tables!$A$18:$C$31,2,FALSE)</f>
        <v>95</v>
      </c>
      <c r="T17" s="113">
        <f>VLOOKUP(R17,Tables!$A$18:$C$31,3,FALSE)</f>
        <v>4</v>
      </c>
      <c r="U17" s="114"/>
      <c r="V17" s="113">
        <f>(((G17*Tables!$B$2)+(K17*Tables!$B$3)+(O17*Tables!$B$4)+(S17*Tables!$B$5))/100)</f>
        <v>63.5</v>
      </c>
      <c r="W17" s="113">
        <f>(V17/Tables!$B$6)*100</f>
        <v>90.714285714285708</v>
      </c>
      <c r="X17" s="117">
        <f>VLOOKUP(W17,Tables!$A$34:$C$134,2,TRUE)</f>
        <v>3.67</v>
      </c>
      <c r="Y17" s="64"/>
      <c r="Z17" s="116" t="s">
        <v>0</v>
      </c>
      <c r="AA17" s="113">
        <f>VLOOKUP(Z17,Tables!$A$18:$C$31,2,FALSE)</f>
        <v>95</v>
      </c>
      <c r="AB17" s="113">
        <f>VLOOKUP(Z17,Tables!$A$18:$C$31,3,FALSE)</f>
        <v>4</v>
      </c>
    </row>
    <row r="18" spans="1:28" s="48" customFormat="1" x14ac:dyDescent="0.25">
      <c r="A18" s="48" t="str">
        <f>Attendance!A18</f>
        <v>Rea</v>
      </c>
      <c r="B18" s="48" t="str">
        <f>Attendance!B18</f>
        <v>Robert</v>
      </c>
      <c r="C18" s="64" t="str">
        <f>Attendance!C18</f>
        <v>IrelandForever1916@eire.net</v>
      </c>
      <c r="D18" s="64">
        <f>Attendance!D18</f>
        <v>993766154</v>
      </c>
      <c r="E18" s="64" t="str">
        <f>Attendance!E18</f>
        <v>9632 154 </v>
      </c>
      <c r="F18" s="115" t="s">
        <v>3</v>
      </c>
      <c r="G18" s="113">
        <f>VLOOKUP(F18,Tables!$A$18:$C$31,2,FALSE)</f>
        <v>82</v>
      </c>
      <c r="H18" s="113">
        <f>VLOOKUP(F18,Tables!$A$18:$C$31,3,FALSE)</f>
        <v>2.67</v>
      </c>
      <c r="I18" s="114"/>
      <c r="J18" s="115" t="s">
        <v>8</v>
      </c>
      <c r="K18" s="113">
        <f>VLOOKUP(J18,Tables!$A$18:$C$31,2,FALSE)</f>
        <v>58</v>
      </c>
      <c r="L18" s="113">
        <f>VLOOKUP(J18,Tables!$A$18:$C$31,3,FALSE)</f>
        <v>0.3</v>
      </c>
      <c r="M18" s="114"/>
      <c r="N18" s="116" t="s">
        <v>2</v>
      </c>
      <c r="O18" s="113">
        <f>VLOOKUP(N18,Tables!$A$18:$C$31,2,FALSE)</f>
        <v>88</v>
      </c>
      <c r="P18" s="113">
        <f>VLOOKUP(N18,Tables!$A$18:$C$31,3,FALSE)</f>
        <v>3.33</v>
      </c>
      <c r="Q18" s="114"/>
      <c r="R18" s="116" t="s">
        <v>10</v>
      </c>
      <c r="S18" s="113">
        <f>VLOOKUP(R18,Tables!$A$18:$C$31,2,FALSE)</f>
        <v>85</v>
      </c>
      <c r="T18" s="113">
        <f>VLOOKUP(R18,Tables!$A$18:$C$31,3,FALSE)</f>
        <v>3</v>
      </c>
      <c r="U18" s="114"/>
      <c r="V18" s="113">
        <f>(((G18*Tables!$B$2)+(K18*Tables!$B$3)+(O18*Tables!$B$4)+(S18*Tables!$B$5))/100)</f>
        <v>55.45</v>
      </c>
      <c r="W18" s="113">
        <f>(V18/Tables!$B$6)*100</f>
        <v>79.214285714285708</v>
      </c>
      <c r="X18" s="117">
        <f>VLOOKUP(W18,Tables!$A$34:$C$134,2,TRUE)</f>
        <v>2.33</v>
      </c>
      <c r="Y18" s="64"/>
      <c r="Z18" s="116" t="s">
        <v>10</v>
      </c>
      <c r="AA18" s="113">
        <f>VLOOKUP(Z18,Tables!$A$18:$C$31,2,FALSE)</f>
        <v>85</v>
      </c>
      <c r="AB18" s="113">
        <f>VLOOKUP(Z18,Tables!$A$18:$C$31,3,FALSE)</f>
        <v>3</v>
      </c>
    </row>
    <row r="19" spans="1:28" s="48" customFormat="1" x14ac:dyDescent="0.25">
      <c r="A19" s="48" t="str">
        <f>Attendance!A19</f>
        <v>Smith</v>
      </c>
      <c r="B19" s="48" t="str">
        <f>Attendance!B19</f>
        <v>Susanna</v>
      </c>
      <c r="C19" s="64" t="str">
        <f>Attendance!C19</f>
        <v>OhSusanna@cryforme.com</v>
      </c>
      <c r="D19" s="64">
        <f>Attendance!D19</f>
        <v>353727874</v>
      </c>
      <c r="E19" s="64" t="str">
        <f>Attendance!E19</f>
        <v>2576 874 </v>
      </c>
      <c r="F19" s="115" t="s">
        <v>1</v>
      </c>
      <c r="G19" s="113">
        <f>VLOOKUP(F19,Tables!$A$18:$C$31,2,FALSE)</f>
        <v>92</v>
      </c>
      <c r="H19" s="113">
        <f>VLOOKUP(F19,Tables!$A$18:$C$31,3,FALSE)</f>
        <v>3.67</v>
      </c>
      <c r="I19" s="114"/>
      <c r="J19" s="115" t="s">
        <v>137</v>
      </c>
      <c r="K19" s="113">
        <f>VLOOKUP(J19,Tables!$A$18:$C$31,2,FALSE)</f>
        <v>68</v>
      </c>
      <c r="L19" s="113">
        <f>VLOOKUP(J19,Tables!$A$18:$C$31,3,FALSE)</f>
        <v>1.33</v>
      </c>
      <c r="M19" s="114"/>
      <c r="N19" s="116" t="s">
        <v>5</v>
      </c>
      <c r="O19" s="113">
        <f>VLOOKUP(N19,Tables!$A$18:$C$31,2,FALSE)</f>
        <v>72</v>
      </c>
      <c r="P19" s="113">
        <f>VLOOKUP(N19,Tables!$A$18:$C$31,3,FALSE)</f>
        <v>1.67</v>
      </c>
      <c r="Q19" s="114"/>
      <c r="R19" s="116" t="s">
        <v>2</v>
      </c>
      <c r="S19" s="113">
        <f>VLOOKUP(R19,Tables!$A$18:$C$31,2,FALSE)</f>
        <v>88</v>
      </c>
      <c r="T19" s="113">
        <f>VLOOKUP(R19,Tables!$A$18:$C$31,3,FALSE)</f>
        <v>3.33</v>
      </c>
      <c r="U19" s="114"/>
      <c r="V19" s="113">
        <f>(((G19*Tables!$B$2)+(K19*Tables!$B$3)+(O19*Tables!$B$4)+(S19*Tables!$B$5))/100)</f>
        <v>56.8</v>
      </c>
      <c r="W19" s="113">
        <f>(V19/Tables!$B$6)*100</f>
        <v>81.142857142857139</v>
      </c>
      <c r="X19" s="117">
        <f>VLOOKUP(W19,Tables!$A$34:$C$134,2,TRUE)</f>
        <v>2.67</v>
      </c>
      <c r="Y19" s="64"/>
      <c r="Z19" s="116" t="s">
        <v>2</v>
      </c>
      <c r="AA19" s="113">
        <f>VLOOKUP(Z19,Tables!$A$18:$C$31,2,FALSE)</f>
        <v>88</v>
      </c>
      <c r="AB19" s="113">
        <f>VLOOKUP(Z19,Tables!$A$18:$C$31,3,FALSE)</f>
        <v>3.33</v>
      </c>
    </row>
    <row r="20" spans="1:28" s="48" customFormat="1" x14ac:dyDescent="0.25">
      <c r="A20" s="48" t="str">
        <f>Attendance!A20</f>
        <v>Vorwerk</v>
      </c>
      <c r="B20" s="48" t="str">
        <f>Attendance!B20</f>
        <v>Anna</v>
      </c>
      <c r="C20" s="64" t="str">
        <f>Attendance!C20</f>
        <v>SweetNAvailable@personals.com</v>
      </c>
      <c r="D20" s="64">
        <f>Attendance!D20</f>
        <v>176689005</v>
      </c>
      <c r="E20" s="64" t="str">
        <f>Attendance!E20</f>
        <v>9208 005 </v>
      </c>
      <c r="F20" s="115" t="s">
        <v>2</v>
      </c>
      <c r="G20" s="113">
        <f>VLOOKUP(F20,Tables!$A$18:$C$31,2,FALSE)</f>
        <v>88</v>
      </c>
      <c r="H20" s="113">
        <f>VLOOKUP(F20,Tables!$A$18:$C$31,3,FALSE)</f>
        <v>3.33</v>
      </c>
      <c r="I20" s="114"/>
      <c r="J20" s="115" t="s">
        <v>5</v>
      </c>
      <c r="K20" s="113">
        <f>VLOOKUP(J20,Tables!$A$18:$C$31,2,FALSE)</f>
        <v>72</v>
      </c>
      <c r="L20" s="113">
        <f>VLOOKUP(J20,Tables!$A$18:$C$31,3,FALSE)</f>
        <v>1.67</v>
      </c>
      <c r="M20" s="114"/>
      <c r="N20" s="116" t="s">
        <v>3</v>
      </c>
      <c r="O20" s="113">
        <f>VLOOKUP(N20,Tables!$A$18:$C$31,2,FALSE)</f>
        <v>82</v>
      </c>
      <c r="P20" s="113">
        <f>VLOOKUP(N20,Tables!$A$18:$C$31,3,FALSE)</f>
        <v>2.67</v>
      </c>
      <c r="Q20" s="114"/>
      <c r="R20" s="116" t="s">
        <v>12</v>
      </c>
      <c r="S20" s="113">
        <f>VLOOKUP(R20,Tables!$A$18:$C$31,2,FALSE)</f>
        <v>65</v>
      </c>
      <c r="T20" s="113">
        <f>VLOOKUP(R20,Tables!$A$18:$C$31,3,FALSE)</f>
        <v>1</v>
      </c>
      <c r="U20" s="114"/>
      <c r="V20" s="113">
        <f>(((G20*Tables!$B$2)+(K20*Tables!$B$3)+(O20*Tables!$B$4)+(S20*Tables!$B$5))/100)</f>
        <v>52.55</v>
      </c>
      <c r="W20" s="113">
        <f>(V20/Tables!$B$6)*100</f>
        <v>75.071428571428569</v>
      </c>
      <c r="X20" s="117">
        <f>VLOOKUP(W20,Tables!$A$34:$C$134,2,TRUE)</f>
        <v>2</v>
      </c>
      <c r="Y20" s="64"/>
      <c r="Z20" s="116" t="s">
        <v>11</v>
      </c>
      <c r="AA20" s="113">
        <f>VLOOKUP(Z20,Tables!$A$18:$C$31,2,FALSE)</f>
        <v>75</v>
      </c>
      <c r="AB20" s="113">
        <f>VLOOKUP(Z20,Tables!$A$18:$C$31,3,FALSE)</f>
        <v>2</v>
      </c>
    </row>
    <row r="21" spans="1:28" s="48" customFormat="1" x14ac:dyDescent="0.25">
      <c r="A21" s="48" t="str">
        <f>Attendance!A21</f>
        <v>Walke</v>
      </c>
      <c r="B21" s="48" t="str">
        <f>Attendance!B21</f>
        <v>Anthony</v>
      </c>
      <c r="C21" s="64" t="str">
        <f>Attendance!C21</f>
        <v>YouLookinAtMe@mafia.org</v>
      </c>
      <c r="D21" s="64">
        <f>Attendance!D21</f>
        <v>602078222</v>
      </c>
      <c r="E21" s="64" t="str">
        <f>Attendance!E21</f>
        <v>0003 222 </v>
      </c>
      <c r="F21" s="115" t="s">
        <v>12</v>
      </c>
      <c r="G21" s="113">
        <f>VLOOKUP(F21,Tables!$A$18:$C$31,2,FALSE)</f>
        <v>65</v>
      </c>
      <c r="H21" s="113">
        <f>VLOOKUP(F21,Tables!$A$18:$C$31,3,FALSE)</f>
        <v>1</v>
      </c>
      <c r="I21" s="114"/>
      <c r="J21" s="115" t="s">
        <v>2</v>
      </c>
      <c r="K21" s="113">
        <f>VLOOKUP(J21,Tables!$A$18:$C$31,2,FALSE)</f>
        <v>88</v>
      </c>
      <c r="L21" s="113">
        <f>VLOOKUP(J21,Tables!$A$18:$C$31,3,FALSE)</f>
        <v>3.33</v>
      </c>
      <c r="M21" s="114"/>
      <c r="N21" s="116" t="s">
        <v>10</v>
      </c>
      <c r="O21" s="113">
        <f>VLOOKUP(N21,Tables!$A$18:$C$31,2,FALSE)</f>
        <v>85</v>
      </c>
      <c r="P21" s="113">
        <f>VLOOKUP(N21,Tables!$A$18:$C$31,3,FALSE)</f>
        <v>3</v>
      </c>
      <c r="Q21" s="114"/>
      <c r="R21" s="116" t="s">
        <v>9</v>
      </c>
      <c r="S21" s="113">
        <f>VLOOKUP(R21,Tables!$A$18:$C$31,2,FALSE)</f>
        <v>0</v>
      </c>
      <c r="T21" s="113">
        <f>VLOOKUP(R21,Tables!$A$18:$C$31,3,FALSE)</f>
        <v>0</v>
      </c>
      <c r="U21" s="114"/>
      <c r="V21" s="113">
        <f>(((G21*Tables!$B$2)+(K21*Tables!$B$3)+(O21*Tables!$B$4)+(S21*Tables!$B$5))/100)</f>
        <v>35.700000000000003</v>
      </c>
      <c r="W21" s="113">
        <f>(V21/Tables!$B$6)*100</f>
        <v>51</v>
      </c>
      <c r="X21" s="117">
        <f>VLOOKUP(W21,Tables!$A$34:$C$134,2,TRUE)</f>
        <v>0</v>
      </c>
      <c r="Y21" s="64"/>
      <c r="Z21" s="116" t="s">
        <v>9</v>
      </c>
      <c r="AA21" s="113">
        <f>VLOOKUP(Z21,Tables!$A$18:$C$31,2,FALSE)</f>
        <v>0</v>
      </c>
      <c r="AB21" s="113">
        <f>VLOOKUP(Z21,Tables!$A$18:$C$31,3,FALSE)</f>
        <v>0</v>
      </c>
    </row>
    <row r="22" spans="1:28" s="48" customFormat="1" x14ac:dyDescent="0.25">
      <c r="A22" s="48" t="str">
        <f>Attendance!A22</f>
        <v>Young</v>
      </c>
      <c r="B22" s="48" t="str">
        <f>Attendance!B22</f>
        <v>Ida</v>
      </c>
      <c r="C22" s="64" t="str">
        <f>Attendance!C22</f>
        <v>IdaKnow@whazzup.com</v>
      </c>
      <c r="D22" s="64" t="str">
        <f>Attendance!D22</f>
        <v>012646794</v>
      </c>
      <c r="E22" s="64" t="str">
        <f>Attendance!E22</f>
        <v>1286 794 </v>
      </c>
      <c r="F22" s="115" t="s">
        <v>10</v>
      </c>
      <c r="G22" s="113">
        <f>VLOOKUP(F22,Tables!$A$18:$C$31,2,FALSE)</f>
        <v>85</v>
      </c>
      <c r="H22" s="113">
        <f>VLOOKUP(F22,Tables!$A$18:$C$31,3,FALSE)</f>
        <v>3</v>
      </c>
      <c r="I22" s="114"/>
      <c r="J22" s="115" t="s">
        <v>1</v>
      </c>
      <c r="K22" s="113">
        <f>VLOOKUP(J22,Tables!$A$18:$C$31,2,FALSE)</f>
        <v>92</v>
      </c>
      <c r="L22" s="113">
        <f>VLOOKUP(J22,Tables!$A$18:$C$31,3,FALSE)</f>
        <v>3.67</v>
      </c>
      <c r="M22" s="114"/>
      <c r="N22" s="116" t="s">
        <v>10</v>
      </c>
      <c r="O22" s="113">
        <f>VLOOKUP(N22,Tables!$A$18:$C$31,2,FALSE)</f>
        <v>85</v>
      </c>
      <c r="P22" s="113">
        <f>VLOOKUP(N22,Tables!$A$18:$C$31,3,FALSE)</f>
        <v>3</v>
      </c>
      <c r="Q22" s="114"/>
      <c r="R22" s="116" t="s">
        <v>1</v>
      </c>
      <c r="S22" s="113">
        <f>VLOOKUP(R22,Tables!$A$18:$C$31,2,FALSE)</f>
        <v>92</v>
      </c>
      <c r="T22" s="113">
        <f>VLOOKUP(R22,Tables!$A$18:$C$31,3,FALSE)</f>
        <v>3.67</v>
      </c>
      <c r="U22" s="114"/>
      <c r="V22" s="113">
        <f>(((G22*Tables!$B$2)+(K22*Tables!$B$3)+(O22*Tables!$B$4)+(S22*Tables!$B$5))/100)</f>
        <v>62.3</v>
      </c>
      <c r="W22" s="113">
        <f>(V22/Tables!$B$6)*100</f>
        <v>89</v>
      </c>
      <c r="X22" s="117">
        <f>VLOOKUP(W22,Tables!$A$34:$C$134,2,TRUE)</f>
        <v>3.33</v>
      </c>
      <c r="Y22" s="64"/>
      <c r="Z22" s="116" t="s">
        <v>1</v>
      </c>
      <c r="AA22" s="113">
        <f>VLOOKUP(Z22,Tables!$A$18:$C$31,2,FALSE)</f>
        <v>92</v>
      </c>
      <c r="AB22" s="113">
        <f>VLOOKUP(Z22,Tables!$A$18:$C$31,3,FALSE)</f>
        <v>3.67</v>
      </c>
    </row>
    <row r="23" spans="1:28" x14ac:dyDescent="0.25">
      <c r="A23"/>
      <c r="B23"/>
      <c r="C23"/>
      <c r="D23" s="44"/>
      <c r="E23" s="45"/>
      <c r="G23" s="16"/>
      <c r="H23" s="16"/>
      <c r="I23" s="4"/>
      <c r="J23" s="5"/>
      <c r="K23" s="16"/>
      <c r="L23" s="16"/>
      <c r="M23" s="4"/>
      <c r="N23" s="4"/>
      <c r="O23" s="16"/>
      <c r="P23" s="16"/>
      <c r="Q23" s="4"/>
      <c r="R23" s="4"/>
      <c r="S23" s="16"/>
      <c r="T23" s="16"/>
      <c r="U23" s="4"/>
      <c r="V23" s="16"/>
      <c r="W23" s="16"/>
      <c r="Y23" s="6"/>
      <c r="Z23" s="4"/>
    </row>
    <row r="24" spans="1:28" x14ac:dyDescent="0.25">
      <c r="A24"/>
      <c r="B24"/>
      <c r="C24"/>
      <c r="D24" s="44"/>
      <c r="E24" s="45"/>
      <c r="G24" s="16"/>
      <c r="H24" s="16"/>
      <c r="I24" s="4"/>
      <c r="J24" s="5"/>
      <c r="K24" s="16"/>
      <c r="L24" s="16"/>
      <c r="M24" s="4"/>
      <c r="N24" s="4"/>
      <c r="O24" s="16"/>
      <c r="P24" s="16"/>
      <c r="Q24" s="4"/>
      <c r="R24" s="4"/>
      <c r="S24" s="16"/>
      <c r="T24" s="16"/>
      <c r="U24" s="4"/>
      <c r="V24" s="16"/>
      <c r="W24" s="16"/>
      <c r="Y24" s="6"/>
      <c r="Z24" s="4"/>
    </row>
    <row r="25" spans="1:28" x14ac:dyDescent="0.25">
      <c r="A25"/>
      <c r="B25"/>
      <c r="C25"/>
      <c r="D25" s="44"/>
      <c r="E25" s="45"/>
      <c r="G25" s="16"/>
      <c r="H25" s="16"/>
      <c r="I25" s="4"/>
      <c r="J25" s="5"/>
      <c r="K25" s="16"/>
      <c r="L25" s="16"/>
      <c r="M25" s="4"/>
      <c r="N25" s="4"/>
      <c r="O25" s="16"/>
      <c r="P25" s="16"/>
      <c r="Q25" s="4"/>
      <c r="R25" s="4"/>
      <c r="S25" s="16"/>
      <c r="T25" s="16"/>
      <c r="U25" s="4"/>
      <c r="V25" s="16"/>
      <c r="W25" s="16"/>
      <c r="Y25" s="6"/>
      <c r="Z25" s="4"/>
    </row>
    <row r="26" spans="1:28" x14ac:dyDescent="0.25">
      <c r="A26" s="2"/>
      <c r="B26" s="10"/>
      <c r="C26" s="10"/>
      <c r="D26" s="10"/>
      <c r="V26" s="16"/>
    </row>
    <row r="27" spans="1:28" x14ac:dyDescent="0.25">
      <c r="A27" s="2"/>
      <c r="B27" s="10"/>
      <c r="C27" s="10"/>
      <c r="D27" s="10"/>
      <c r="V27" s="16"/>
    </row>
    <row r="28" spans="1:28" x14ac:dyDescent="0.25">
      <c r="A28" s="22"/>
      <c r="B28" s="10"/>
      <c r="C28" s="10"/>
      <c r="D28" s="10"/>
      <c r="V28" s="16"/>
    </row>
    <row r="29" spans="1:28" x14ac:dyDescent="0.25">
      <c r="A29" s="22"/>
      <c r="B29" s="10"/>
      <c r="C29" s="10"/>
      <c r="D29" s="10"/>
      <c r="V29" s="16"/>
    </row>
    <row r="30" spans="1:28" x14ac:dyDescent="0.25">
      <c r="A30" s="22"/>
      <c r="B30" s="10"/>
      <c r="C30" s="10"/>
      <c r="D30" s="10"/>
      <c r="V30" s="16"/>
    </row>
    <row r="31" spans="1:28" x14ac:dyDescent="0.25">
      <c r="A31" s="22"/>
      <c r="B31" s="10"/>
      <c r="C31" s="10"/>
      <c r="D31" s="10"/>
      <c r="V31" s="16"/>
    </row>
    <row r="32" spans="1:28" x14ac:dyDescent="0.25">
      <c r="A32" s="22"/>
      <c r="B32" s="10"/>
      <c r="C32" s="10"/>
      <c r="D32" s="10"/>
      <c r="V32" s="16"/>
    </row>
    <row r="33" spans="1:22" x14ac:dyDescent="0.25">
      <c r="A33" s="2"/>
      <c r="B33" s="10"/>
      <c r="C33" s="10"/>
      <c r="D33" s="10"/>
      <c r="V33" s="16"/>
    </row>
    <row r="34" spans="1:22" x14ac:dyDescent="0.25">
      <c r="A34" s="2"/>
      <c r="B34" s="10"/>
      <c r="C34" s="10"/>
      <c r="D34" s="10"/>
      <c r="V34" s="16"/>
    </row>
    <row r="35" spans="1:22" x14ac:dyDescent="0.25">
      <c r="V35" s="16"/>
    </row>
    <row r="36" spans="1:22" x14ac:dyDescent="0.25">
      <c r="V36" s="16"/>
    </row>
    <row r="37" spans="1:22" x14ac:dyDescent="0.25">
      <c r="V37" s="16"/>
    </row>
    <row r="38" spans="1:22" x14ac:dyDescent="0.25">
      <c r="V38" s="16"/>
    </row>
    <row r="39" spans="1:22" x14ac:dyDescent="0.25">
      <c r="V39" s="16"/>
    </row>
    <row r="40" spans="1:22" x14ac:dyDescent="0.25">
      <c r="V40" s="16"/>
    </row>
    <row r="41" spans="1:22" x14ac:dyDescent="0.25">
      <c r="V41" s="16"/>
    </row>
    <row r="42" spans="1:22" x14ac:dyDescent="0.25">
      <c r="V42" s="16"/>
    </row>
  </sheetData>
  <phoneticPr fontId="0" type="noConversion"/>
  <pageMargins left="0.75" right="0.75" top="1" bottom="1" header="0.5" footer="0.5"/>
  <pageSetup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J28"/>
  <sheetViews>
    <sheetView workbookViewId="0">
      <pane xSplit="5" topLeftCell="F1" activePane="topRight" state="frozen"/>
      <selection pane="topRight" activeCell="A3" sqref="A3"/>
    </sheetView>
  </sheetViews>
  <sheetFormatPr defaultRowHeight="13.2" x14ac:dyDescent="0.25"/>
  <cols>
    <col min="1" max="1" width="13.44140625" customWidth="1"/>
    <col min="2" max="2" width="12.6640625" customWidth="1"/>
    <col min="3" max="3" width="36.6640625" hidden="1" customWidth="1"/>
    <col min="4" max="4" width="16.5546875" hidden="1" customWidth="1"/>
    <col min="5" max="5" width="11.6640625" hidden="1" customWidth="1"/>
    <col min="38" max="39" width="24.6640625" customWidth="1"/>
    <col min="40" max="40" width="5.88671875" customWidth="1"/>
    <col min="41" max="41" width="13.88671875" customWidth="1"/>
  </cols>
  <sheetData>
    <row r="1" spans="1:218" s="79" customFormat="1" x14ac:dyDescent="0.25">
      <c r="A1" s="34" t="s">
        <v>61</v>
      </c>
      <c r="B1" s="34" t="s">
        <v>62</v>
      </c>
      <c r="C1" s="34" t="s">
        <v>65</v>
      </c>
      <c r="D1" s="34" t="s">
        <v>26</v>
      </c>
      <c r="E1" s="34" t="s">
        <v>28</v>
      </c>
      <c r="G1" s="79" t="s">
        <v>36</v>
      </c>
      <c r="I1" s="79" t="s">
        <v>36</v>
      </c>
      <c r="K1" s="79" t="s">
        <v>36</v>
      </c>
      <c r="M1" s="79" t="s">
        <v>36</v>
      </c>
      <c r="O1" s="79" t="s">
        <v>36</v>
      </c>
      <c r="Q1" s="79" t="s">
        <v>36</v>
      </c>
      <c r="S1" s="79" t="s">
        <v>36</v>
      </c>
      <c r="U1" s="79" t="s">
        <v>36</v>
      </c>
      <c r="W1" s="79" t="s">
        <v>36</v>
      </c>
      <c r="Y1" s="79" t="s">
        <v>36</v>
      </c>
      <c r="AA1" s="79" t="s">
        <v>36</v>
      </c>
      <c r="AC1" s="79" t="s">
        <v>36</v>
      </c>
      <c r="AE1" s="79" t="s">
        <v>36</v>
      </c>
      <c r="AG1" s="79" t="s">
        <v>36</v>
      </c>
      <c r="AI1" s="79" t="s">
        <v>36</v>
      </c>
      <c r="AL1" s="106" t="s">
        <v>39</v>
      </c>
      <c r="AM1" s="78" t="s">
        <v>22</v>
      </c>
      <c r="AN1" s="78"/>
      <c r="AO1" s="78" t="s">
        <v>24</v>
      </c>
    </row>
    <row r="2" spans="1:218" s="24" customFormat="1" x14ac:dyDescent="0.25">
      <c r="A2" s="12" t="s">
        <v>33</v>
      </c>
      <c r="B2" s="14"/>
      <c r="C2" s="82"/>
      <c r="D2" s="80"/>
      <c r="E2" s="81"/>
      <c r="F2" s="39">
        <v>37861</v>
      </c>
      <c r="G2" s="39">
        <v>37866</v>
      </c>
      <c r="H2" s="39">
        <v>37868</v>
      </c>
      <c r="I2" s="39">
        <v>37873</v>
      </c>
      <c r="J2" s="39">
        <v>37875</v>
      </c>
      <c r="K2" s="39">
        <v>37880</v>
      </c>
      <c r="L2" s="39">
        <v>37882</v>
      </c>
      <c r="M2" s="39">
        <v>37887</v>
      </c>
      <c r="N2" s="39">
        <v>37889</v>
      </c>
      <c r="O2" s="39">
        <v>37894</v>
      </c>
      <c r="P2" s="39">
        <v>37896</v>
      </c>
      <c r="Q2" s="39">
        <v>37901</v>
      </c>
      <c r="R2" s="39">
        <v>37903</v>
      </c>
      <c r="S2" s="39">
        <v>37908</v>
      </c>
      <c r="T2" s="39">
        <v>37910</v>
      </c>
      <c r="U2" s="39">
        <v>37915</v>
      </c>
      <c r="V2" s="39">
        <v>37917</v>
      </c>
      <c r="W2" s="39">
        <v>37922</v>
      </c>
      <c r="X2" s="39">
        <v>37924</v>
      </c>
      <c r="Y2" s="39">
        <v>37929</v>
      </c>
      <c r="Z2" s="39">
        <v>37931</v>
      </c>
      <c r="AA2" s="39">
        <v>37936</v>
      </c>
      <c r="AB2" s="39">
        <v>37938</v>
      </c>
      <c r="AC2" s="39">
        <v>37943</v>
      </c>
      <c r="AD2" s="39">
        <v>37945</v>
      </c>
      <c r="AE2" s="39">
        <v>37950</v>
      </c>
      <c r="AF2" s="39">
        <v>37952</v>
      </c>
      <c r="AG2" s="39">
        <v>37957</v>
      </c>
      <c r="AH2" s="39">
        <v>37959</v>
      </c>
      <c r="AI2" s="39">
        <v>37964</v>
      </c>
      <c r="AJ2" s="39">
        <v>37966</v>
      </c>
      <c r="AK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row>
    <row r="3" spans="1:218" x14ac:dyDescent="0.25">
      <c r="A3" t="str">
        <f>Attendance!A3</f>
        <v>Adams</v>
      </c>
      <c r="B3" t="str">
        <f>Attendance!B3</f>
        <v>Lucy</v>
      </c>
      <c r="C3" s="6" t="str">
        <f>Attendance!C3</f>
        <v>Lucy.Adams@asu.edu</v>
      </c>
      <c r="D3" s="6">
        <f>Attendance!D3</f>
        <v>613265226</v>
      </c>
      <c r="E3" s="6" t="str">
        <f>Attendance!E3</f>
        <v xml:space="preserve">3378 226 </v>
      </c>
      <c r="F3" s="6">
        <v>3</v>
      </c>
      <c r="G3" s="6">
        <v>3</v>
      </c>
      <c r="H3" s="6">
        <v>3</v>
      </c>
      <c r="I3" s="6">
        <v>3</v>
      </c>
      <c r="J3" s="6">
        <v>3</v>
      </c>
      <c r="K3" s="6">
        <v>3</v>
      </c>
      <c r="L3" s="6">
        <v>3</v>
      </c>
      <c r="M3" s="6">
        <v>3</v>
      </c>
      <c r="N3" s="6">
        <v>3</v>
      </c>
      <c r="O3" s="6"/>
      <c r="P3" s="6"/>
      <c r="Q3" s="6"/>
      <c r="R3" s="6"/>
      <c r="S3" s="6"/>
      <c r="T3" s="6"/>
      <c r="U3" s="6"/>
      <c r="V3" s="6"/>
      <c r="W3" s="6"/>
      <c r="X3" s="6"/>
      <c r="Y3" s="6"/>
      <c r="Z3" s="6"/>
      <c r="AA3" s="6"/>
      <c r="AB3" s="6"/>
      <c r="AC3" s="6"/>
      <c r="AD3" s="6"/>
      <c r="AE3" s="6"/>
      <c r="AF3" s="6"/>
      <c r="AG3" s="6"/>
      <c r="AH3" s="6"/>
      <c r="AI3" s="6"/>
      <c r="AJ3" s="6"/>
      <c r="AK3" s="6"/>
      <c r="AL3" s="40">
        <f>SUM(F3:AJ3)</f>
        <v>27</v>
      </c>
      <c r="AM3" s="40">
        <f>COUNT(F3:AJ3)*3</f>
        <v>27</v>
      </c>
      <c r="AN3" s="40"/>
      <c r="AO3" s="9">
        <f>(AL3/AM3)*100</f>
        <v>100</v>
      </c>
      <c r="AP3" s="6"/>
      <c r="AQ3" s="9">
        <f>VLOOKUP(AO3,Tables!$A$34:$C$134,2,TRUE)</f>
        <v>4.33</v>
      </c>
      <c r="AR3" s="6"/>
      <c r="AS3" s="6"/>
      <c r="AT3" s="6"/>
      <c r="AU3" s="6"/>
      <c r="AV3" s="6"/>
    </row>
    <row r="4" spans="1:218" x14ac:dyDescent="0.25">
      <c r="A4" t="str">
        <f>Attendance!A4</f>
        <v>Alexander</v>
      </c>
      <c r="B4" t="str">
        <f>Attendance!B4</f>
        <v>Elizabeth</v>
      </c>
      <c r="C4" s="6" t="str">
        <f>Attendance!C4</f>
        <v>ealexander@hotmail.com</v>
      </c>
      <c r="D4" s="6">
        <f>Attendance!D4</f>
        <v>993763743</v>
      </c>
      <c r="E4" s="6" t="str">
        <f>Attendance!E4</f>
        <v xml:space="preserve">3774 743 </v>
      </c>
      <c r="F4" s="6">
        <v>3</v>
      </c>
      <c r="G4" s="6">
        <v>3</v>
      </c>
      <c r="H4" s="6">
        <v>3</v>
      </c>
      <c r="I4" s="6">
        <v>3</v>
      </c>
      <c r="J4" s="6">
        <v>3</v>
      </c>
      <c r="K4" s="6">
        <v>3</v>
      </c>
      <c r="L4" s="6">
        <v>3</v>
      </c>
      <c r="M4" s="6">
        <v>3</v>
      </c>
      <c r="N4" s="6">
        <v>3</v>
      </c>
      <c r="AL4" s="40">
        <f t="shared" ref="AL4:AL22" si="0">SUM(F4:AJ4)</f>
        <v>27</v>
      </c>
      <c r="AM4" s="40">
        <f t="shared" ref="AM4:AM22" si="1">COUNT(F4:AJ4)*3</f>
        <v>27</v>
      </c>
      <c r="AN4" s="40"/>
      <c r="AO4" s="9">
        <f t="shared" ref="AO4:AO22" si="2">(AL4/AM4)*100</f>
        <v>100</v>
      </c>
      <c r="AQ4" s="9">
        <f>VLOOKUP(AO4,Tables!$A$34:$C$134,2,TRUE)</f>
        <v>4.33</v>
      </c>
    </row>
    <row r="5" spans="1:218" x14ac:dyDescent="0.25">
      <c r="A5" t="str">
        <f>Attendance!A5</f>
        <v>Baldwin</v>
      </c>
      <c r="B5" t="str">
        <f>Attendance!B5</f>
        <v>Emma</v>
      </c>
      <c r="C5" s="6" t="str">
        <f>Attendance!C5</f>
        <v>emmaloveschachi@yahoo.com</v>
      </c>
      <c r="D5" s="6">
        <f>Attendance!D5</f>
        <v>993717660</v>
      </c>
      <c r="E5" s="6" t="str">
        <f>Attendance!E5</f>
        <v xml:space="preserve">8380 660 </v>
      </c>
      <c r="F5" s="6">
        <v>3</v>
      </c>
      <c r="G5" s="6">
        <v>3</v>
      </c>
      <c r="H5" s="6">
        <v>3</v>
      </c>
      <c r="I5" s="6">
        <v>3</v>
      </c>
      <c r="J5" s="6">
        <v>3</v>
      </c>
      <c r="K5" s="6">
        <v>3</v>
      </c>
      <c r="L5" s="6">
        <v>3</v>
      </c>
      <c r="M5" s="6">
        <v>3</v>
      </c>
      <c r="N5" s="6">
        <v>3</v>
      </c>
      <c r="AL5" s="40">
        <f t="shared" si="0"/>
        <v>27</v>
      </c>
      <c r="AM5" s="40">
        <f t="shared" si="1"/>
        <v>27</v>
      </c>
      <c r="AN5" s="40"/>
      <c r="AO5" s="9">
        <f t="shared" si="2"/>
        <v>100</v>
      </c>
      <c r="AQ5" s="9">
        <f>VLOOKUP(AO5,Tables!$A$34:$C$134,2,TRUE)</f>
        <v>4.33</v>
      </c>
    </row>
    <row r="6" spans="1:218" x14ac:dyDescent="0.25">
      <c r="A6" t="str">
        <f>Attendance!A6</f>
        <v>Berkemeier</v>
      </c>
      <c r="B6" t="str">
        <f>Attendance!B6</f>
        <v>Frieda</v>
      </c>
      <c r="C6" s="6" t="str">
        <f>Attendance!C6</f>
        <v>UnwieldyName@excite.com</v>
      </c>
      <c r="D6" s="6">
        <f>Attendance!D6</f>
        <v>553850393</v>
      </c>
      <c r="E6" s="6" t="str">
        <f>Attendance!E6</f>
        <v>1598 393 </v>
      </c>
      <c r="F6" s="6">
        <v>3</v>
      </c>
      <c r="G6" s="6">
        <v>3</v>
      </c>
      <c r="H6" s="6">
        <v>3</v>
      </c>
      <c r="I6" s="6">
        <v>3</v>
      </c>
      <c r="J6" s="6">
        <v>3</v>
      </c>
      <c r="K6" s="6">
        <v>3</v>
      </c>
      <c r="L6" s="6">
        <v>3</v>
      </c>
      <c r="M6" s="6">
        <v>3</v>
      </c>
      <c r="N6" s="6">
        <v>3</v>
      </c>
      <c r="AL6" s="40">
        <f t="shared" si="0"/>
        <v>27</v>
      </c>
      <c r="AM6" s="40">
        <f t="shared" si="1"/>
        <v>27</v>
      </c>
      <c r="AN6" s="40"/>
      <c r="AO6" s="9">
        <f t="shared" si="2"/>
        <v>100</v>
      </c>
      <c r="AQ6" s="9">
        <f>VLOOKUP(AO6,Tables!$A$34:$C$134,2,TRUE)</f>
        <v>4.33</v>
      </c>
    </row>
    <row r="7" spans="1:218" x14ac:dyDescent="0.25">
      <c r="A7" t="str">
        <f>Attendance!A7</f>
        <v>Bleckner</v>
      </c>
      <c r="B7" t="str">
        <f>Attendance!B7</f>
        <v>Katrina</v>
      </c>
      <c r="C7" s="6" t="str">
        <f>Attendance!C7</f>
        <v>Katrina_and_the_Waves@80sfreak.net</v>
      </c>
      <c r="D7" s="6" t="str">
        <f>Attendance!D7</f>
        <v>087665558</v>
      </c>
      <c r="E7" s="6" t="str">
        <f>Attendance!E7</f>
        <v>6901 558 </v>
      </c>
      <c r="F7" s="6">
        <v>3</v>
      </c>
      <c r="G7" s="6">
        <v>3</v>
      </c>
      <c r="H7" s="6">
        <v>3</v>
      </c>
      <c r="I7" s="6">
        <v>3</v>
      </c>
      <c r="J7" s="6">
        <v>3</v>
      </c>
      <c r="K7" s="6">
        <v>2</v>
      </c>
      <c r="L7" s="6">
        <v>3</v>
      </c>
      <c r="M7" s="6">
        <v>3</v>
      </c>
      <c r="N7" s="6">
        <v>3</v>
      </c>
      <c r="AL7" s="40">
        <f t="shared" si="0"/>
        <v>26</v>
      </c>
      <c r="AM7" s="40">
        <f t="shared" si="1"/>
        <v>27</v>
      </c>
      <c r="AN7" s="40"/>
      <c r="AO7" s="9">
        <f t="shared" si="2"/>
        <v>96.296296296296291</v>
      </c>
      <c r="AQ7" s="9">
        <f>VLOOKUP(AO7,Tables!$A$34:$C$134,2,TRUE)</f>
        <v>4</v>
      </c>
    </row>
    <row r="8" spans="1:218" x14ac:dyDescent="0.25">
      <c r="A8" t="str">
        <f>Attendance!A8</f>
        <v>Clere</v>
      </c>
      <c r="B8" t="str">
        <f>Attendance!B8</f>
        <v>Margaret</v>
      </c>
      <c r="C8" s="6" t="str">
        <f>Attendance!C8</f>
        <v>ClereBlueSkies@af.mil</v>
      </c>
      <c r="D8" s="6">
        <f>Attendance!D8</f>
        <v>993714898</v>
      </c>
      <c r="E8" s="6" t="str">
        <f>Attendance!E8</f>
        <v>0531 898 </v>
      </c>
      <c r="F8" s="6">
        <v>3</v>
      </c>
      <c r="G8" s="6">
        <v>3</v>
      </c>
      <c r="H8" s="6">
        <v>3</v>
      </c>
      <c r="I8" s="6">
        <v>3</v>
      </c>
      <c r="J8" s="6">
        <v>2</v>
      </c>
      <c r="K8" s="6">
        <v>2</v>
      </c>
      <c r="L8" s="6">
        <v>3</v>
      </c>
      <c r="M8" s="6">
        <v>3</v>
      </c>
      <c r="N8" s="6">
        <v>3</v>
      </c>
      <c r="AL8" s="40">
        <f t="shared" si="0"/>
        <v>25</v>
      </c>
      <c r="AM8" s="40">
        <f t="shared" si="1"/>
        <v>27</v>
      </c>
      <c r="AN8" s="40"/>
      <c r="AO8" s="9">
        <f t="shared" si="2"/>
        <v>92.592592592592595</v>
      </c>
      <c r="AQ8" s="9">
        <f>VLOOKUP(AO8,Tables!$A$34:$C$134,2,TRUE)</f>
        <v>3.67</v>
      </c>
    </row>
    <row r="9" spans="1:218" x14ac:dyDescent="0.25">
      <c r="A9" t="str">
        <f>Attendance!A9</f>
        <v>Cotton</v>
      </c>
      <c r="B9" t="str">
        <f>Attendance!B9</f>
        <v>Robert</v>
      </c>
      <c r="C9" s="6" t="str">
        <f>Attendance!C9</f>
        <v>SoftNCuddly@att.com</v>
      </c>
      <c r="D9" s="6" t="str">
        <f>Attendance!D9</f>
        <v>616549039</v>
      </c>
      <c r="E9" s="6" t="str">
        <f>Attendance!E9</f>
        <v>0824 039 </v>
      </c>
      <c r="F9" s="6">
        <v>3</v>
      </c>
      <c r="G9" s="6">
        <v>3</v>
      </c>
      <c r="H9" s="6">
        <v>3</v>
      </c>
      <c r="I9" s="6">
        <v>3</v>
      </c>
      <c r="J9" s="6">
        <v>2</v>
      </c>
      <c r="K9" s="6">
        <v>1</v>
      </c>
      <c r="L9" s="6">
        <v>3</v>
      </c>
      <c r="M9" s="6">
        <v>3</v>
      </c>
      <c r="N9" s="6">
        <v>3</v>
      </c>
      <c r="AL9" s="40">
        <f t="shared" si="0"/>
        <v>24</v>
      </c>
      <c r="AM9" s="40">
        <f t="shared" si="1"/>
        <v>27</v>
      </c>
      <c r="AN9" s="40"/>
      <c r="AO9" s="9">
        <f t="shared" si="2"/>
        <v>88.888888888888886</v>
      </c>
      <c r="AQ9" s="9">
        <f>VLOOKUP(AO9,Tables!$A$34:$C$134,2,TRUE)</f>
        <v>3.33</v>
      </c>
    </row>
    <row r="10" spans="1:218" x14ac:dyDescent="0.25">
      <c r="A10" t="str">
        <f>Attendance!A10</f>
        <v>Cravens</v>
      </c>
      <c r="B10" t="str">
        <f>Attendance!B10</f>
        <v>William</v>
      </c>
      <c r="C10" s="6" t="str">
        <f>Attendance!C10</f>
        <v>Nicotine_Cravens@marlboro.com</v>
      </c>
      <c r="D10" s="6">
        <f>Attendance!D10</f>
        <v>993715670</v>
      </c>
      <c r="E10" s="6" t="str">
        <f>Attendance!E10</f>
        <v>3082 670 </v>
      </c>
      <c r="F10" s="6">
        <v>3</v>
      </c>
      <c r="G10" s="6">
        <v>3</v>
      </c>
      <c r="H10" s="6">
        <v>3</v>
      </c>
      <c r="I10" s="6">
        <v>3</v>
      </c>
      <c r="J10" s="6">
        <v>3</v>
      </c>
      <c r="K10" s="6">
        <v>3</v>
      </c>
      <c r="L10" s="6">
        <v>3</v>
      </c>
      <c r="M10" s="6">
        <v>3</v>
      </c>
      <c r="N10" s="6">
        <v>1</v>
      </c>
      <c r="AL10" s="40">
        <f t="shared" si="0"/>
        <v>25</v>
      </c>
      <c r="AM10" s="40">
        <f t="shared" si="1"/>
        <v>27</v>
      </c>
      <c r="AN10" s="40"/>
      <c r="AO10" s="9">
        <f t="shared" si="2"/>
        <v>92.592592592592595</v>
      </c>
      <c r="AQ10" s="9">
        <f>VLOOKUP(AO10,Tables!$A$34:$C$134,2,TRUE)</f>
        <v>3.67</v>
      </c>
    </row>
    <row r="11" spans="1:218" x14ac:dyDescent="0.25">
      <c r="A11" t="str">
        <f>Attendance!A11</f>
        <v>DuBois</v>
      </c>
      <c r="B11" t="str">
        <f>Attendance!B11</f>
        <v>Anna Marie</v>
      </c>
      <c r="C11" s="6" t="str">
        <f>Attendance!C11</f>
        <v>AMD@amd.com</v>
      </c>
      <c r="D11" s="6">
        <f>Attendance!D11</f>
        <v>601784468</v>
      </c>
      <c r="E11" s="6" t="str">
        <f>Attendance!E11</f>
        <v>6886 468 </v>
      </c>
      <c r="F11" s="6">
        <v>3</v>
      </c>
      <c r="G11" s="6">
        <v>3</v>
      </c>
      <c r="H11" s="6">
        <v>3</v>
      </c>
      <c r="I11" s="6">
        <v>3</v>
      </c>
      <c r="J11" s="6">
        <v>1</v>
      </c>
      <c r="K11" s="6">
        <v>3</v>
      </c>
      <c r="L11" s="6">
        <v>3</v>
      </c>
      <c r="M11" s="6">
        <v>3</v>
      </c>
      <c r="N11" s="6">
        <v>3</v>
      </c>
      <c r="AL11" s="40">
        <f t="shared" si="0"/>
        <v>25</v>
      </c>
      <c r="AM11" s="40">
        <f t="shared" si="1"/>
        <v>27</v>
      </c>
      <c r="AN11" s="40"/>
      <c r="AO11" s="9">
        <f t="shared" si="2"/>
        <v>92.592592592592595</v>
      </c>
      <c r="AQ11" s="9">
        <f>VLOOKUP(AO11,Tables!$A$34:$C$134,2,TRUE)</f>
        <v>3.67</v>
      </c>
    </row>
    <row r="12" spans="1:218" x14ac:dyDescent="0.25">
      <c r="A12" t="str">
        <f>Attendance!A12</f>
        <v>Fry</v>
      </c>
      <c r="B12" t="str">
        <f>Attendance!B12</f>
        <v>Harry</v>
      </c>
      <c r="C12" s="6" t="str">
        <f>Attendance!C12</f>
        <v>gramps1917@yahoo.com</v>
      </c>
      <c r="D12" s="6">
        <f>Attendance!D12</f>
        <v>485883452</v>
      </c>
      <c r="E12" s="6" t="str">
        <f>Attendance!E12</f>
        <v>7972 452 </v>
      </c>
      <c r="F12" s="6">
        <v>3</v>
      </c>
      <c r="G12" s="6">
        <v>3</v>
      </c>
      <c r="H12" s="6">
        <v>3</v>
      </c>
      <c r="I12" s="6">
        <v>3</v>
      </c>
      <c r="J12" s="6">
        <v>2</v>
      </c>
      <c r="K12" s="6">
        <v>3</v>
      </c>
      <c r="L12" s="6">
        <v>1</v>
      </c>
      <c r="M12" s="6">
        <v>3</v>
      </c>
      <c r="N12" s="6">
        <v>3</v>
      </c>
      <c r="AL12" s="40">
        <f t="shared" si="0"/>
        <v>24</v>
      </c>
      <c r="AM12" s="40">
        <f t="shared" si="1"/>
        <v>27</v>
      </c>
      <c r="AN12" s="40"/>
      <c r="AO12" s="9">
        <f t="shared" si="2"/>
        <v>88.888888888888886</v>
      </c>
      <c r="AQ12" s="9">
        <f>VLOOKUP(AO12,Tables!$A$34:$C$134,2,TRUE)</f>
        <v>3.33</v>
      </c>
    </row>
    <row r="13" spans="1:218" x14ac:dyDescent="0.25">
      <c r="A13" t="str">
        <f>Attendance!A13</f>
        <v>Garrard</v>
      </c>
      <c r="B13" t="str">
        <f>Attendance!B13</f>
        <v>Ellen</v>
      </c>
      <c r="C13" s="6" t="str">
        <f>Attendance!C13</f>
        <v>Egregious@wordsmith.net</v>
      </c>
      <c r="D13" s="6">
        <f>Attendance!D13</f>
        <v>473172591</v>
      </c>
      <c r="E13" s="6" t="str">
        <f>Attendance!E13</f>
        <v>4449 591 </v>
      </c>
      <c r="F13" s="6">
        <v>3</v>
      </c>
      <c r="G13" s="6">
        <v>3</v>
      </c>
      <c r="H13" s="6">
        <v>3</v>
      </c>
      <c r="I13" s="6">
        <v>3</v>
      </c>
      <c r="J13" s="6">
        <v>3</v>
      </c>
      <c r="K13" s="6">
        <v>3</v>
      </c>
      <c r="L13" s="6">
        <v>3</v>
      </c>
      <c r="M13" s="6">
        <v>3</v>
      </c>
      <c r="N13" s="6">
        <v>3</v>
      </c>
      <c r="AL13" s="40">
        <f t="shared" si="0"/>
        <v>27</v>
      </c>
      <c r="AM13" s="40">
        <f t="shared" si="1"/>
        <v>27</v>
      </c>
      <c r="AN13" s="40"/>
      <c r="AO13" s="9">
        <f t="shared" si="2"/>
        <v>100</v>
      </c>
      <c r="AQ13" s="9">
        <f>VLOOKUP(AO13,Tables!$A$34:$C$134,2,TRUE)</f>
        <v>4.33</v>
      </c>
    </row>
    <row r="14" spans="1:218" x14ac:dyDescent="0.25">
      <c r="A14" t="str">
        <f>Attendance!A14</f>
        <v>Gauck</v>
      </c>
      <c r="B14" t="str">
        <f>Attendance!B14</f>
        <v>Brenda</v>
      </c>
      <c r="C14" s="6" t="str">
        <f>Attendance!C14</f>
        <v>adnerb@backwards.org</v>
      </c>
      <c r="D14" s="6">
        <f>Attendance!D14</f>
        <v>601422703</v>
      </c>
      <c r="E14" s="6" t="str">
        <f>Attendance!E14</f>
        <v>0778 703 </v>
      </c>
      <c r="F14" s="6">
        <v>3</v>
      </c>
      <c r="G14" s="6">
        <v>3</v>
      </c>
      <c r="H14" s="6">
        <v>3</v>
      </c>
      <c r="I14" s="6">
        <v>3</v>
      </c>
      <c r="J14" s="6">
        <v>3</v>
      </c>
      <c r="K14" s="6">
        <v>3</v>
      </c>
      <c r="L14" s="6">
        <v>3</v>
      </c>
      <c r="M14" s="6">
        <v>3</v>
      </c>
      <c r="N14" s="6">
        <v>3</v>
      </c>
      <c r="AL14" s="40">
        <f t="shared" si="0"/>
        <v>27</v>
      </c>
      <c r="AM14" s="40">
        <f t="shared" si="1"/>
        <v>27</v>
      </c>
      <c r="AN14" s="40"/>
      <c r="AO14" s="9">
        <f t="shared" si="2"/>
        <v>100</v>
      </c>
      <c r="AQ14" s="9">
        <f>VLOOKUP(AO14,Tables!$A$34:$C$134,2,TRUE)</f>
        <v>4.33</v>
      </c>
    </row>
    <row r="15" spans="1:218" x14ac:dyDescent="0.25">
      <c r="A15" t="str">
        <f>Attendance!A15</f>
        <v>Hite</v>
      </c>
      <c r="B15" t="str">
        <f>Attendance!B15</f>
        <v>John</v>
      </c>
      <c r="C15" s="6" t="str">
        <f>Attendance!C15</f>
        <v>Afraid_of_Hites@delta.com</v>
      </c>
      <c r="D15" s="6">
        <f>Attendance!D15</f>
        <v>600840737</v>
      </c>
      <c r="E15" s="6" t="str">
        <f>Attendance!E15</f>
        <v>9773 737 </v>
      </c>
      <c r="F15" s="6">
        <v>3</v>
      </c>
      <c r="G15" s="6">
        <v>3</v>
      </c>
      <c r="H15" s="6">
        <v>3</v>
      </c>
      <c r="I15" s="6">
        <v>3</v>
      </c>
      <c r="J15" s="6">
        <v>3</v>
      </c>
      <c r="K15" s="6">
        <v>3</v>
      </c>
      <c r="L15" s="6">
        <v>3</v>
      </c>
      <c r="M15" s="6">
        <v>2</v>
      </c>
      <c r="N15" s="6">
        <v>3</v>
      </c>
      <c r="AL15" s="40">
        <f t="shared" si="0"/>
        <v>26</v>
      </c>
      <c r="AM15" s="40">
        <f t="shared" si="1"/>
        <v>27</v>
      </c>
      <c r="AN15" s="40"/>
      <c r="AO15" s="9">
        <f t="shared" si="2"/>
        <v>96.296296296296291</v>
      </c>
      <c r="AQ15" s="9">
        <f>VLOOKUP(AO15,Tables!$A$34:$C$134,2,TRUE)</f>
        <v>4</v>
      </c>
    </row>
    <row r="16" spans="1:218" x14ac:dyDescent="0.25">
      <c r="A16" t="str">
        <f>Attendance!A16</f>
        <v>Imel</v>
      </c>
      <c r="B16" t="str">
        <f>Attendance!B16</f>
        <v>Peter</v>
      </c>
      <c r="C16" s="6" t="str">
        <f>Attendance!C16</f>
        <v>PumpkinEater@libbys.com</v>
      </c>
      <c r="D16" s="6">
        <f>Attendance!D16</f>
        <v>993548406</v>
      </c>
      <c r="E16" s="6" t="str">
        <f>Attendance!E16</f>
        <v>4278 406 </v>
      </c>
      <c r="F16" s="6">
        <v>3</v>
      </c>
      <c r="G16" s="6">
        <v>3</v>
      </c>
      <c r="H16" s="6">
        <v>3</v>
      </c>
      <c r="I16" s="6">
        <v>3</v>
      </c>
      <c r="J16" s="6">
        <v>3</v>
      </c>
      <c r="K16" s="6">
        <v>3</v>
      </c>
      <c r="L16" s="6">
        <v>3</v>
      </c>
      <c r="M16" s="6">
        <v>3</v>
      </c>
      <c r="N16" s="6">
        <v>3</v>
      </c>
      <c r="AL16" s="40">
        <f t="shared" si="0"/>
        <v>27</v>
      </c>
      <c r="AM16" s="40">
        <f t="shared" si="1"/>
        <v>27</v>
      </c>
      <c r="AN16" s="40"/>
      <c r="AO16" s="9">
        <f t="shared" si="2"/>
        <v>100</v>
      </c>
      <c r="AQ16" s="9">
        <f>VLOOKUP(AO16,Tables!$A$34:$C$134,2,TRUE)</f>
        <v>4.33</v>
      </c>
    </row>
    <row r="17" spans="1:43" x14ac:dyDescent="0.25">
      <c r="A17" t="str">
        <f>Attendance!A17</f>
        <v>Patton</v>
      </c>
      <c r="B17" t="str">
        <f>Attendance!B17</f>
        <v>Matthew</v>
      </c>
      <c r="C17" s="6" t="str">
        <f>Attendance!C17</f>
        <v>No_Relation_to_George@juno.com</v>
      </c>
      <c r="D17" s="6">
        <f>Attendance!D17</f>
        <v>601033766</v>
      </c>
      <c r="E17" s="6" t="str">
        <f>Attendance!E17</f>
        <v>5730 766 </v>
      </c>
      <c r="F17" s="6">
        <v>3</v>
      </c>
      <c r="G17" s="6">
        <v>3</v>
      </c>
      <c r="H17" s="6">
        <v>3</v>
      </c>
      <c r="I17" s="6">
        <v>3</v>
      </c>
      <c r="J17" s="6">
        <v>3</v>
      </c>
      <c r="K17" s="6">
        <v>3</v>
      </c>
      <c r="L17" s="6">
        <v>3</v>
      </c>
      <c r="M17" s="6">
        <v>3</v>
      </c>
      <c r="N17" s="6">
        <v>3</v>
      </c>
      <c r="AL17" s="40">
        <f t="shared" si="0"/>
        <v>27</v>
      </c>
      <c r="AM17" s="40">
        <f t="shared" si="1"/>
        <v>27</v>
      </c>
      <c r="AN17" s="40"/>
      <c r="AO17" s="9">
        <f t="shared" si="2"/>
        <v>100</v>
      </c>
      <c r="AQ17" s="9">
        <f>VLOOKUP(AO17,Tables!$A$34:$C$134,2,TRUE)</f>
        <v>4.33</v>
      </c>
    </row>
    <row r="18" spans="1:43" x14ac:dyDescent="0.25">
      <c r="A18" t="str">
        <f>Attendance!A18</f>
        <v>Rea</v>
      </c>
      <c r="B18" t="str">
        <f>Attendance!B18</f>
        <v>Robert</v>
      </c>
      <c r="C18" s="6" t="str">
        <f>Attendance!C18</f>
        <v>IrelandForever1916@eire.net</v>
      </c>
      <c r="D18" s="6">
        <f>Attendance!D18</f>
        <v>993766154</v>
      </c>
      <c r="E18" s="6" t="str">
        <f>Attendance!E18</f>
        <v>9632 154 </v>
      </c>
      <c r="F18" s="6">
        <v>3</v>
      </c>
      <c r="G18" s="6">
        <v>3</v>
      </c>
      <c r="H18" s="6">
        <v>3</v>
      </c>
      <c r="I18" s="6">
        <v>3</v>
      </c>
      <c r="J18" s="6">
        <v>3</v>
      </c>
      <c r="K18" s="6">
        <v>3</v>
      </c>
      <c r="L18" s="6">
        <v>3</v>
      </c>
      <c r="M18" s="6">
        <v>3</v>
      </c>
      <c r="N18" s="6">
        <v>3</v>
      </c>
      <c r="AL18" s="40">
        <f t="shared" si="0"/>
        <v>27</v>
      </c>
      <c r="AM18" s="40">
        <f t="shared" si="1"/>
        <v>27</v>
      </c>
      <c r="AN18" s="40"/>
      <c r="AO18" s="9">
        <f t="shared" si="2"/>
        <v>100</v>
      </c>
      <c r="AQ18" s="9">
        <f>VLOOKUP(AO18,Tables!$A$34:$C$134,2,TRUE)</f>
        <v>4.33</v>
      </c>
    </row>
    <row r="19" spans="1:43" x14ac:dyDescent="0.25">
      <c r="A19" t="str">
        <f>Attendance!A19</f>
        <v>Smith</v>
      </c>
      <c r="B19" t="str">
        <f>Attendance!B19</f>
        <v>Susanna</v>
      </c>
      <c r="C19" s="6" t="str">
        <f>Attendance!C19</f>
        <v>OhSusanna@cryforme.com</v>
      </c>
      <c r="D19" s="6">
        <f>Attendance!D19</f>
        <v>353727874</v>
      </c>
      <c r="E19" s="6" t="str">
        <f>Attendance!E19</f>
        <v>2576 874 </v>
      </c>
      <c r="F19" s="6">
        <v>3</v>
      </c>
      <c r="G19" s="6">
        <v>3</v>
      </c>
      <c r="H19" s="6">
        <v>3</v>
      </c>
      <c r="I19" s="6">
        <v>3</v>
      </c>
      <c r="J19" s="6">
        <v>3</v>
      </c>
      <c r="K19" s="6">
        <v>3</v>
      </c>
      <c r="L19" s="6">
        <v>3</v>
      </c>
      <c r="M19" s="6">
        <v>3</v>
      </c>
      <c r="N19" s="6">
        <v>3</v>
      </c>
      <c r="AL19" s="40">
        <f t="shared" si="0"/>
        <v>27</v>
      </c>
      <c r="AM19" s="40">
        <f t="shared" si="1"/>
        <v>27</v>
      </c>
      <c r="AN19" s="40"/>
      <c r="AO19" s="9">
        <f t="shared" si="2"/>
        <v>100</v>
      </c>
      <c r="AQ19" s="9">
        <f>VLOOKUP(AO19,Tables!$A$34:$C$134,2,TRUE)</f>
        <v>4.33</v>
      </c>
    </row>
    <row r="20" spans="1:43" x14ac:dyDescent="0.25">
      <c r="A20" t="str">
        <f>Attendance!A20</f>
        <v>Vorwerk</v>
      </c>
      <c r="B20" t="str">
        <f>Attendance!B20</f>
        <v>Anna</v>
      </c>
      <c r="C20" s="6" t="str">
        <f>Attendance!C20</f>
        <v>SweetNAvailable@personals.com</v>
      </c>
      <c r="D20" s="6">
        <f>Attendance!D20</f>
        <v>176689005</v>
      </c>
      <c r="E20" s="6" t="str">
        <f>Attendance!E20</f>
        <v>9208 005 </v>
      </c>
      <c r="F20" s="6">
        <v>3</v>
      </c>
      <c r="G20" s="6">
        <v>3</v>
      </c>
      <c r="H20" s="6">
        <v>3</v>
      </c>
      <c r="I20" s="6">
        <v>3</v>
      </c>
      <c r="J20" s="6">
        <v>3</v>
      </c>
      <c r="K20" s="6">
        <v>3</v>
      </c>
      <c r="L20" s="6">
        <v>1</v>
      </c>
      <c r="M20" s="6">
        <v>3</v>
      </c>
      <c r="N20" s="6">
        <v>3</v>
      </c>
      <c r="AL20" s="40">
        <f t="shared" si="0"/>
        <v>25</v>
      </c>
      <c r="AM20" s="40">
        <f t="shared" si="1"/>
        <v>27</v>
      </c>
      <c r="AN20" s="40"/>
      <c r="AO20" s="9">
        <f t="shared" si="2"/>
        <v>92.592592592592595</v>
      </c>
      <c r="AQ20" s="9">
        <f>VLOOKUP(AO20,Tables!$A$34:$C$134,2,TRUE)</f>
        <v>3.67</v>
      </c>
    </row>
    <row r="21" spans="1:43" x14ac:dyDescent="0.25">
      <c r="A21" t="str">
        <f>Attendance!A21</f>
        <v>Walke</v>
      </c>
      <c r="B21" t="str">
        <f>Attendance!B21</f>
        <v>Anthony</v>
      </c>
      <c r="C21" s="6" t="str">
        <f>Attendance!C21</f>
        <v>YouLookinAtMe@mafia.org</v>
      </c>
      <c r="D21" s="6">
        <f>Attendance!D21</f>
        <v>602078222</v>
      </c>
      <c r="E21" s="6" t="str">
        <f>Attendance!E21</f>
        <v>0003 222 </v>
      </c>
      <c r="F21" s="6">
        <v>3</v>
      </c>
      <c r="G21" s="6">
        <v>3</v>
      </c>
      <c r="H21" s="6">
        <v>3</v>
      </c>
      <c r="I21" s="6">
        <v>3</v>
      </c>
      <c r="J21" s="6">
        <v>3</v>
      </c>
      <c r="K21" s="6">
        <v>2</v>
      </c>
      <c r="L21" s="6">
        <v>3</v>
      </c>
      <c r="M21" s="6">
        <v>3</v>
      </c>
      <c r="N21" s="6">
        <v>3</v>
      </c>
      <c r="AL21" s="40">
        <f t="shared" si="0"/>
        <v>26</v>
      </c>
      <c r="AM21" s="40">
        <f t="shared" si="1"/>
        <v>27</v>
      </c>
      <c r="AN21" s="40"/>
      <c r="AO21" s="9">
        <f t="shared" si="2"/>
        <v>96.296296296296291</v>
      </c>
      <c r="AQ21" s="9">
        <f>VLOOKUP(AO21,Tables!$A$34:$C$134,2,TRUE)</f>
        <v>4</v>
      </c>
    </row>
    <row r="22" spans="1:43" x14ac:dyDescent="0.25">
      <c r="A22" t="str">
        <f>Attendance!A22</f>
        <v>Young</v>
      </c>
      <c r="B22" t="str">
        <f>Attendance!B22</f>
        <v>Ida</v>
      </c>
      <c r="C22" s="6" t="str">
        <f>Attendance!C22</f>
        <v>IdaKnow@whazzup.com</v>
      </c>
      <c r="D22" s="6" t="str">
        <f>Attendance!D22</f>
        <v>012646794</v>
      </c>
      <c r="E22" s="6" t="str">
        <f>Attendance!E22</f>
        <v>1286 794 </v>
      </c>
      <c r="F22" s="6">
        <v>3</v>
      </c>
      <c r="G22" s="6">
        <v>3</v>
      </c>
      <c r="H22" s="6">
        <v>3</v>
      </c>
      <c r="I22" s="6">
        <v>3</v>
      </c>
      <c r="J22" s="6">
        <v>3</v>
      </c>
      <c r="K22" s="6">
        <v>3</v>
      </c>
      <c r="L22" s="6">
        <v>3</v>
      </c>
      <c r="M22" s="6">
        <v>3</v>
      </c>
      <c r="N22" s="6">
        <v>3</v>
      </c>
      <c r="AL22" s="40">
        <f t="shared" si="0"/>
        <v>27</v>
      </c>
      <c r="AM22" s="40">
        <f t="shared" si="1"/>
        <v>27</v>
      </c>
      <c r="AN22" s="40"/>
      <c r="AO22" s="9">
        <f t="shared" si="2"/>
        <v>100</v>
      </c>
      <c r="AQ22" s="9">
        <f>VLOOKUP(AO22,Tables!$A$34:$C$134,2,TRUE)</f>
        <v>4.33</v>
      </c>
    </row>
    <row r="23" spans="1:43" x14ac:dyDescent="0.25">
      <c r="D23" s="44"/>
      <c r="E23" s="45"/>
      <c r="AL23" s="40"/>
      <c r="AM23" s="40"/>
      <c r="AN23" s="40"/>
      <c r="AO23" s="9"/>
    </row>
    <row r="24" spans="1:43" x14ac:dyDescent="0.25">
      <c r="D24" s="44"/>
      <c r="E24" s="45"/>
      <c r="AL24" s="40"/>
      <c r="AM24" s="40"/>
      <c r="AN24" s="40"/>
      <c r="AO24" s="9"/>
    </row>
    <row r="25" spans="1:43" x14ac:dyDescent="0.25">
      <c r="AL25" s="40"/>
      <c r="AM25" s="40"/>
      <c r="AN25" s="40"/>
      <c r="AO25" s="6"/>
    </row>
    <row r="26" spans="1:43" x14ac:dyDescent="0.25">
      <c r="AL26" s="40"/>
      <c r="AM26" s="40"/>
      <c r="AN26" s="40"/>
      <c r="AO26" s="6"/>
    </row>
    <row r="27" spans="1:43" x14ac:dyDescent="0.25">
      <c r="AL27" s="40"/>
      <c r="AM27" s="40"/>
      <c r="AN27" s="40"/>
      <c r="AO27" s="6"/>
    </row>
    <row r="28" spans="1:43" x14ac:dyDescent="0.25">
      <c r="AL28" s="40"/>
      <c r="AM28" s="40"/>
      <c r="AN28" s="40"/>
      <c r="AO28" s="6"/>
    </row>
  </sheetData>
  <phoneticPr fontId="0" type="noConversion"/>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33"/>
  <sheetViews>
    <sheetView workbookViewId="0">
      <pane xSplit="5" topLeftCell="F1" activePane="topRight" state="frozen"/>
      <selection pane="topRight" activeCell="A3" sqref="A3"/>
    </sheetView>
  </sheetViews>
  <sheetFormatPr defaultRowHeight="13.2" x14ac:dyDescent="0.25"/>
  <cols>
    <col min="1" max="1" width="12.44140625" style="1" customWidth="1"/>
    <col min="2" max="2" width="13.44140625" style="23" customWidth="1"/>
    <col min="3" max="3" width="34.5546875" style="23" hidden="1" customWidth="1"/>
    <col min="4" max="4" width="13.6640625" style="23" hidden="1" customWidth="1"/>
    <col min="5" max="5" width="12.6640625" style="1" hidden="1" customWidth="1"/>
    <col min="6" max="6" width="22.88671875" style="18" customWidth="1"/>
    <col min="7" max="7" width="11" style="18" customWidth="1"/>
    <col min="8" max="8" width="11" style="89" customWidth="1"/>
    <col min="9" max="9" width="10.44140625" style="21" customWidth="1"/>
    <col min="10" max="10" width="23.44140625" style="21" customWidth="1"/>
    <col min="11" max="11" width="15" style="21" customWidth="1"/>
    <col min="12" max="12" width="11" style="21" customWidth="1"/>
    <col min="13" max="13" width="7.44140625" style="21" customWidth="1"/>
    <col min="14" max="14" width="23.44140625" style="21" customWidth="1"/>
    <col min="18" max="18" width="25.33203125" style="7" customWidth="1"/>
    <col min="19" max="19" width="10.6640625" customWidth="1"/>
    <col min="20" max="20" width="9.33203125" style="7" customWidth="1"/>
    <col min="21" max="22" width="9.109375" style="7" customWidth="1"/>
    <col min="23" max="23" width="9" style="7" customWidth="1"/>
    <col min="24" max="24" width="14.5546875" style="7" customWidth="1"/>
    <col min="27" max="27" width="10.44140625" customWidth="1"/>
    <col min="28" max="28" width="11.33203125" customWidth="1"/>
    <col min="30" max="30" width="5.77734375" customWidth="1"/>
    <col min="31" max="31" width="12.88671875" customWidth="1"/>
    <col min="32" max="32" width="6.109375" customWidth="1"/>
    <col min="33" max="33" width="18.88671875" style="7" bestFit="1" customWidth="1"/>
    <col min="34" max="34" width="9.109375" style="7" customWidth="1"/>
    <col min="35" max="35" width="21.5546875" style="90" customWidth="1"/>
    <col min="37" max="38" width="15.44140625" customWidth="1"/>
  </cols>
  <sheetData>
    <row r="1" spans="1:70" s="41" customFormat="1" x14ac:dyDescent="0.25">
      <c r="A1" s="34" t="s">
        <v>61</v>
      </c>
      <c r="B1" s="34" t="s">
        <v>62</v>
      </c>
      <c r="C1" s="34" t="s">
        <v>65</v>
      </c>
      <c r="D1" s="34" t="s">
        <v>26</v>
      </c>
      <c r="E1" s="34" t="s">
        <v>28</v>
      </c>
      <c r="F1" s="47" t="s">
        <v>35</v>
      </c>
      <c r="G1" s="47"/>
      <c r="H1" s="47"/>
      <c r="I1" s="47"/>
      <c r="J1" s="47" t="s">
        <v>21</v>
      </c>
      <c r="K1" s="47"/>
      <c r="L1" s="47"/>
      <c r="M1" s="47"/>
      <c r="N1" s="47" t="s">
        <v>27</v>
      </c>
      <c r="O1" s="31"/>
      <c r="P1" s="31"/>
      <c r="Q1" s="31"/>
      <c r="R1" s="32" t="s">
        <v>178</v>
      </c>
      <c r="S1" s="33"/>
      <c r="T1" s="32"/>
      <c r="U1" s="32" t="s">
        <v>13</v>
      </c>
      <c r="V1" s="32"/>
      <c r="W1" s="32"/>
      <c r="X1" s="32" t="s">
        <v>38</v>
      </c>
      <c r="Y1" s="33"/>
      <c r="Z1" s="33"/>
      <c r="AA1" s="33" t="str">
        <f>Papers!Z1</f>
        <v>Portfolio</v>
      </c>
      <c r="AB1" s="33" t="str">
        <f>Papers!AA1</f>
        <v>Percentage</v>
      </c>
      <c r="AC1" s="33" t="str">
        <f>Papers!AB1</f>
        <v>4-point</v>
      </c>
      <c r="AD1" s="33"/>
      <c r="AE1" s="33" t="s">
        <v>182</v>
      </c>
      <c r="AF1" s="33"/>
      <c r="AG1" s="32" t="s">
        <v>17</v>
      </c>
      <c r="AH1" s="32"/>
      <c r="AI1" s="33" t="s">
        <v>14</v>
      </c>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1"/>
      <c r="BO1" s="33"/>
      <c r="BP1" s="33"/>
      <c r="BQ1" s="31"/>
      <c r="BR1" s="31"/>
    </row>
    <row r="2" spans="1:70" s="14" customFormat="1" x14ac:dyDescent="0.25">
      <c r="A2" s="12"/>
      <c r="C2" s="15"/>
      <c r="D2" s="108"/>
      <c r="E2" s="109"/>
      <c r="F2" s="119"/>
      <c r="G2" s="119"/>
      <c r="H2" s="120"/>
      <c r="I2" s="121"/>
      <c r="J2" s="121"/>
      <c r="K2" s="121"/>
      <c r="L2" s="121"/>
      <c r="M2" s="121"/>
      <c r="N2" s="121"/>
      <c r="O2" s="122"/>
      <c r="P2" s="122"/>
      <c r="Q2" s="122"/>
      <c r="R2" s="13"/>
      <c r="T2" s="13"/>
      <c r="U2" s="13"/>
      <c r="V2" s="13"/>
      <c r="W2" s="13"/>
      <c r="X2" s="13"/>
      <c r="AA2" s="110"/>
      <c r="AB2" s="110"/>
      <c r="AC2" s="110"/>
      <c r="AG2" s="13"/>
      <c r="AH2" s="13"/>
      <c r="AI2" s="123"/>
    </row>
    <row r="3" spans="1:70" x14ac:dyDescent="0.25">
      <c r="A3" t="str">
        <f>Attendance!A3</f>
        <v>Adams</v>
      </c>
      <c r="B3" t="str">
        <f>Attendance!B3</f>
        <v>Lucy</v>
      </c>
      <c r="C3" s="6" t="str">
        <f>Attendance!C3</f>
        <v>Lucy.Adams@asu.edu</v>
      </c>
      <c r="D3" s="6">
        <f>Attendance!D3</f>
        <v>613265226</v>
      </c>
      <c r="E3" s="6" t="str">
        <f>Attendance!E3</f>
        <v xml:space="preserve">3378 226 </v>
      </c>
      <c r="F3" s="19">
        <f>(((Assignments!AM3*Tables!$B$10)+(Papers!G3*Tables!$B$2)+(Participation!AO3*Tables!$B$11)))/45</f>
        <v>79.094467560486976</v>
      </c>
      <c r="G3" s="88">
        <f>VLOOKUP(F3,Tables!$E$34:$G$134,2,TRUE)</f>
        <v>2.33</v>
      </c>
      <c r="H3" s="88" t="str">
        <f>VLOOKUP(G3,Tables!$F$34:$H$134,2,TRUE)</f>
        <v>C+</v>
      </c>
      <c r="I3" s="20"/>
      <c r="J3" s="20">
        <f>(((Assignments!AM3*Tables!$B$10)+(Papers!G3*Tables!$B$2)+(Papers!K3*Tables!$B$3)+(Participation!AO3*Tables!$B$11)))/60</f>
        <v>84.320850670365232</v>
      </c>
      <c r="K3" s="88">
        <f>VLOOKUP(J3,Tables!$E$34:$G$134,2,TRUE)</f>
        <v>3</v>
      </c>
      <c r="L3" s="88" t="str">
        <f>VLOOKUP(K3,Tables!$F$34:$H$134,2,TRUE)</f>
        <v>B</v>
      </c>
      <c r="M3" s="20"/>
      <c r="N3" s="20">
        <f>(((Assignments!AM3*Tables!$B$10)+(Papers!G3*Tables!$B$2)+(Papers!K3*Tables!$B$3)+(Papers!O3*Tables!$B$4)+(Participation!AO3*Tables!$B$11)))/75</f>
        <v>85.856680536292188</v>
      </c>
      <c r="O3" s="88">
        <f>VLOOKUP(N3,Tables!$E$34:$G$134,2,TRUE)</f>
        <v>3</v>
      </c>
      <c r="P3" s="88" t="str">
        <f>VLOOKUP(O3,Tables!$F$34:$H$134,2,TRUE)</f>
        <v>B</v>
      </c>
      <c r="Q3" s="20"/>
      <c r="R3" s="9">
        <f>Assignments!AM3</f>
        <v>86.962552011095696</v>
      </c>
      <c r="S3" s="9">
        <f>Assignments!AO3</f>
        <v>3.33</v>
      </c>
      <c r="T3" s="9"/>
      <c r="U3" s="7">
        <f>Papers!W3</f>
        <v>91.428571428571431</v>
      </c>
      <c r="V3" s="9">
        <f>Papers!X3</f>
        <v>3.67</v>
      </c>
      <c r="W3" s="9"/>
      <c r="X3" s="9">
        <f>Participation!AO3</f>
        <v>100</v>
      </c>
      <c r="Y3" s="9">
        <f>Participation!AQ3</f>
        <v>4.33</v>
      </c>
      <c r="Z3" s="9"/>
      <c r="AA3" s="185" t="str">
        <f>Papers!Z3</f>
        <v>A</v>
      </c>
      <c r="AB3" s="186">
        <f>Papers!AA3</f>
        <v>95</v>
      </c>
      <c r="AC3" s="186">
        <f>Papers!AB3</f>
        <v>4</v>
      </c>
      <c r="AD3" s="9"/>
      <c r="AE3" s="9" t="str">
        <f>Attendance!AN3</f>
        <v>ok</v>
      </c>
      <c r="AF3" s="9"/>
      <c r="AG3" s="9">
        <f>(((R3*Tables!$B$10)+(X3*Tables!$B$11)+(U3*Tables!$B$6)+(AB3*Tables!$B$8))/100)</f>
        <v>91.142510402219145</v>
      </c>
      <c r="AH3" s="9">
        <f>VLOOKUP(AG3,Tables!$E$34:$G$134,2,TRUE)</f>
        <v>3.67</v>
      </c>
      <c r="AI3" s="69" t="str">
        <f>VLOOKUP(AH3,Tables!$F$34:$H$134,2,TRUE)</f>
        <v>A-</v>
      </c>
      <c r="AJ3" s="6"/>
      <c r="AK3" s="6"/>
      <c r="AL3" s="6"/>
      <c r="AM3" s="6"/>
      <c r="AN3" s="6"/>
      <c r="AO3" s="6"/>
      <c r="AP3" s="6"/>
      <c r="AQ3" s="6"/>
      <c r="AR3" s="6"/>
      <c r="AS3" s="6"/>
      <c r="AT3" s="6"/>
      <c r="AU3" s="6"/>
      <c r="AV3" s="6"/>
      <c r="AW3" s="6"/>
      <c r="AX3" s="6"/>
      <c r="AY3" s="6"/>
      <c r="AZ3" s="6"/>
      <c r="BA3" s="6"/>
      <c r="BB3" s="6"/>
      <c r="BC3" s="6"/>
      <c r="BD3" s="6"/>
      <c r="BE3" s="6"/>
      <c r="BF3" s="6"/>
    </row>
    <row r="4" spans="1:70" x14ac:dyDescent="0.25">
      <c r="A4" t="str">
        <f>Attendance!A4</f>
        <v>Alexander</v>
      </c>
      <c r="B4" t="str">
        <f>Attendance!B4</f>
        <v>Elizabeth</v>
      </c>
      <c r="C4" s="6" t="str">
        <f>Attendance!C4</f>
        <v>ealexander@hotmail.com</v>
      </c>
      <c r="D4" s="6">
        <f>Attendance!D4</f>
        <v>993763743</v>
      </c>
      <c r="E4" s="6" t="str">
        <f>Attendance!E4</f>
        <v xml:space="preserve">3774 743 </v>
      </c>
      <c r="F4" s="19">
        <f>(((Assignments!AM4*Tables!$B$10)+(Papers!G4*Tables!$B$2)+(Participation!AO4*Tables!$B$11)))/45</f>
        <v>51.156418554476808</v>
      </c>
      <c r="G4" s="88">
        <f>VLOOKUP(F4,Tables!E35:G135,2,TRUE)</f>
        <v>0</v>
      </c>
      <c r="H4" s="88" t="str">
        <f>VLOOKUP(G4,Tables!F35:H135,2,TRUE)</f>
        <v>E</v>
      </c>
      <c r="I4" s="20"/>
      <c r="J4" s="20">
        <f>(((Assignments!AM4*Tables!$B$10)+(Papers!G4*Tables!$B$2)+(Papers!K4*Tables!$B$3)+(Participation!AO4*Tables!$B$11)))/60</f>
        <v>38.367313915857608</v>
      </c>
      <c r="K4" s="88">
        <f>VLOOKUP(J4,Tables!$E$34:$G$134,2,TRUE)</f>
        <v>0</v>
      </c>
      <c r="L4" s="88" t="str">
        <f>VLOOKUP(K4,Tables!$F$34:$H$134,2,TRUE)</f>
        <v>E</v>
      </c>
      <c r="M4" s="20"/>
      <c r="N4" s="20">
        <f>(((Assignments!AM4*Tables!$B$10)+(Papers!G4*Tables!$B$2)+(Papers!K4*Tables!$B$3)+(Papers!O4*Tables!$B$4)+(Participation!AO4*Tables!$B$11)))/75</f>
        <v>30.693851132686085</v>
      </c>
      <c r="O4" s="88">
        <f>VLOOKUP(N4,Tables!$E$34:$G$134,2,TRUE)</f>
        <v>0</v>
      </c>
      <c r="P4" s="88" t="str">
        <f>VLOOKUP(O4,Tables!$F$34:$H$134,2,TRUE)</f>
        <v>E</v>
      </c>
      <c r="Q4" s="20"/>
      <c r="R4" s="9">
        <f>Assignments!AM4</f>
        <v>46.601941747572816</v>
      </c>
      <c r="S4" s="9">
        <f>Assignments!AO4</f>
        <v>0</v>
      </c>
      <c r="T4" s="9"/>
      <c r="U4" s="7">
        <f>Papers!W4</f>
        <v>12.428571428571427</v>
      </c>
      <c r="V4" s="9">
        <f>Papers!X4</f>
        <v>0</v>
      </c>
      <c r="W4" s="9"/>
      <c r="X4" s="9">
        <f>Participation!AO4</f>
        <v>100</v>
      </c>
      <c r="Y4" s="9">
        <f>Participation!AQ4</f>
        <v>4.33</v>
      </c>
      <c r="Z4" s="9"/>
      <c r="AA4" s="185" t="str">
        <f>Papers!Z4</f>
        <v>No paper</v>
      </c>
      <c r="AB4" s="186">
        <f>Papers!AA4</f>
        <v>0</v>
      </c>
      <c r="AC4" s="186">
        <f>Papers!AB4</f>
        <v>0</v>
      </c>
      <c r="AD4" s="9"/>
      <c r="AE4" s="9" t="str">
        <f>Attendance!AN4</f>
        <v>ok</v>
      </c>
      <c r="AF4" s="9"/>
      <c r="AG4" s="9">
        <f>(((R4*Tables!$B$10)+(X4*Tables!$B$11)+(U4*Tables!$B$6)+(AB4*Tables!$B$8))/100)</f>
        <v>23.020388349514565</v>
      </c>
      <c r="AH4" s="9">
        <f>VLOOKUP(AG4,Tables!$E$34:$G$134,2,TRUE)</f>
        <v>0</v>
      </c>
      <c r="AI4" s="69" t="str">
        <f>VLOOKUP(AH4,Tables!$F$34:$H$134,2,TRUE)</f>
        <v>E</v>
      </c>
      <c r="AJ4" s="6"/>
      <c r="AK4" s="6"/>
      <c r="AL4" s="6"/>
      <c r="AM4" s="6"/>
      <c r="AN4" s="6"/>
      <c r="AO4" s="6"/>
      <c r="AP4" s="6"/>
      <c r="AQ4" s="6"/>
      <c r="AR4" s="6"/>
      <c r="AS4" s="6"/>
      <c r="AT4" s="6"/>
      <c r="AU4" s="6"/>
      <c r="AV4" s="6"/>
      <c r="AW4" s="6"/>
      <c r="AX4" s="6"/>
      <c r="AY4" s="6"/>
      <c r="AZ4" s="6"/>
      <c r="BA4" s="6"/>
      <c r="BB4" s="6"/>
      <c r="BC4" s="6"/>
      <c r="BD4" s="6"/>
      <c r="BE4" s="6"/>
      <c r="BF4" s="6"/>
    </row>
    <row r="5" spans="1:70" x14ac:dyDescent="0.25">
      <c r="A5" t="str">
        <f>Attendance!A5</f>
        <v>Baldwin</v>
      </c>
      <c r="B5" t="str">
        <f>Attendance!B5</f>
        <v>Emma</v>
      </c>
      <c r="C5" s="6" t="str">
        <f>Attendance!C5</f>
        <v>emmaloveschachi@yahoo.com</v>
      </c>
      <c r="D5" s="6">
        <f>Attendance!D5</f>
        <v>993717660</v>
      </c>
      <c r="E5" s="6" t="str">
        <f>Attendance!E5</f>
        <v xml:space="preserve">8380 660 </v>
      </c>
      <c r="F5" s="19">
        <f>(((Assignments!AM5*Tables!$B$10)+(Papers!G5*Tables!$B$2)+(Participation!AO5*Tables!$B$11)))/45</f>
        <v>83.580674988441984</v>
      </c>
      <c r="G5" s="88">
        <f>VLOOKUP(F5,Tables!E36:G136,2,TRUE)</f>
        <v>3</v>
      </c>
      <c r="H5" s="88" t="str">
        <f>VLOOKUP(G5,Tables!F36:H136,2,TRUE)</f>
        <v>B</v>
      </c>
      <c r="I5" s="20"/>
      <c r="J5" s="20">
        <f>(((Assignments!AM5*Tables!$B$10)+(Papers!G5*Tables!$B$2)+(Papers!K5*Tables!$B$3)+(Participation!AO5*Tables!$B$11)))/60</f>
        <v>85.685506241331495</v>
      </c>
      <c r="K5" s="88">
        <f>VLOOKUP(J5,Tables!$E$34:$G$134,2,TRUE)</f>
        <v>3</v>
      </c>
      <c r="L5" s="88" t="str">
        <f>VLOOKUP(K5,Tables!$F$34:$H$134,2,TRUE)</f>
        <v>B</v>
      </c>
      <c r="M5" s="20"/>
      <c r="N5" s="20">
        <f>(((Assignments!AM5*Tables!$B$10)+(Papers!G5*Tables!$B$2)+(Papers!K5*Tables!$B$3)+(Papers!O5*Tables!$B$4)+(Participation!AO5*Tables!$B$11)))/75</f>
        <v>87.548404993065191</v>
      </c>
      <c r="O5" s="88">
        <f>VLOOKUP(N5,Tables!$E$34:$G$134,2,TRUE)</f>
        <v>3.33</v>
      </c>
      <c r="P5" s="88" t="str">
        <f>VLOOKUP(O5,Tables!$F$34:$H$134,2,TRUE)</f>
        <v>B+</v>
      </c>
      <c r="Q5" s="20"/>
      <c r="R5" s="9">
        <f>Assignments!AM5</f>
        <v>99.306518723994458</v>
      </c>
      <c r="S5" s="9">
        <f>Assignments!AO5</f>
        <v>4.33</v>
      </c>
      <c r="T5" s="9"/>
      <c r="U5" s="7">
        <f>Papers!W5</f>
        <v>94</v>
      </c>
      <c r="V5" s="9">
        <f>Papers!X5</f>
        <v>4</v>
      </c>
      <c r="W5" s="9"/>
      <c r="X5" s="9">
        <f>Participation!AO5</f>
        <v>100</v>
      </c>
      <c r="Y5" s="9">
        <f>Participation!AQ5</f>
        <v>4.33</v>
      </c>
      <c r="Z5" s="9"/>
      <c r="AA5" s="185" t="str">
        <f>Papers!Z5</f>
        <v>A+</v>
      </c>
      <c r="AB5" s="186">
        <f>Papers!AA5</f>
        <v>100</v>
      </c>
      <c r="AC5" s="186">
        <f>Papers!AB5</f>
        <v>4.33</v>
      </c>
      <c r="AD5" s="9"/>
      <c r="AE5" s="9" t="str">
        <f>Attendance!AN5</f>
        <v>ok</v>
      </c>
      <c r="AF5" s="9"/>
      <c r="AG5" s="9">
        <f>(((R5*Tables!$B$10)+(X5*Tables!$B$11)+(U5*Tables!$B$6)+(AB5*Tables!$B$8))/100)</f>
        <v>95.6613037447989</v>
      </c>
      <c r="AH5" s="9">
        <f>VLOOKUP(AG5,Tables!$E$34:$G$134,2,TRUE)</f>
        <v>4</v>
      </c>
      <c r="AI5" s="69" t="str">
        <f>VLOOKUP(AH5,Tables!$F$34:$H$134,2,TRUE)</f>
        <v>A</v>
      </c>
      <c r="AJ5" s="6"/>
      <c r="AK5" s="6"/>
      <c r="AL5" s="6"/>
      <c r="AM5" s="6"/>
      <c r="AN5" s="6"/>
      <c r="AO5" s="6"/>
      <c r="AP5" s="6"/>
      <c r="AQ5" s="6"/>
      <c r="AR5" s="6"/>
      <c r="AS5" s="6"/>
      <c r="AT5" s="6"/>
      <c r="AU5" s="6"/>
      <c r="AV5" s="6"/>
      <c r="AW5" s="6"/>
      <c r="AX5" s="6"/>
      <c r="AY5" s="6"/>
      <c r="AZ5" s="6"/>
      <c r="BA5" s="6"/>
      <c r="BB5" s="6"/>
      <c r="BC5" s="6"/>
      <c r="BD5" s="6"/>
      <c r="BE5" s="6"/>
      <c r="BF5" s="6"/>
    </row>
    <row r="6" spans="1:70" x14ac:dyDescent="0.25">
      <c r="A6" t="str">
        <f>Attendance!A6</f>
        <v>Berkemeier</v>
      </c>
      <c r="B6" t="str">
        <f>Attendance!B6</f>
        <v>Frieda</v>
      </c>
      <c r="C6" s="6" t="str">
        <f>Attendance!C6</f>
        <v>UnwieldyName@excite.com</v>
      </c>
      <c r="D6" s="6">
        <f>Attendance!D6</f>
        <v>553850393</v>
      </c>
      <c r="E6" s="6" t="str">
        <f>Attendance!E6</f>
        <v>1598 393 </v>
      </c>
      <c r="F6" s="19">
        <f>(((Assignments!AM6*Tables!$B$10)+(Papers!G6*Tables!$B$2)+(Participation!AO6*Tables!$B$11)))/45</f>
        <v>69.640314378178459</v>
      </c>
      <c r="G6" s="88">
        <f>VLOOKUP(F6,Tables!E37:G137,2,TRUE)</f>
        <v>1</v>
      </c>
      <c r="H6" s="88" t="str">
        <f>VLOOKUP(G6,Tables!F37:H137,2,TRUE)</f>
        <v>D</v>
      </c>
      <c r="I6" s="20"/>
      <c r="J6" s="20">
        <f>(((Assignments!AM6*Tables!$B$10)+(Papers!G6*Tables!$B$2)+(Papers!K6*Tables!$B$3)+(Participation!AO6*Tables!$B$11)))/60</f>
        <v>70.230235783633844</v>
      </c>
      <c r="K6" s="88">
        <f>VLOOKUP(J6,Tables!$E$34:$G$134,2,TRUE)</f>
        <v>2</v>
      </c>
      <c r="L6" s="88" t="str">
        <f>VLOOKUP(K6,Tables!$F$34:$H$134,2,TRUE)</f>
        <v>C</v>
      </c>
      <c r="M6" s="20"/>
      <c r="N6" s="20">
        <f>(((Assignments!AM6*Tables!$B$10)+(Papers!G6*Tables!$B$2)+(Papers!K6*Tables!$B$3)+(Papers!O6*Tables!$B$4)+(Participation!AO6*Tables!$B$11)))/75</f>
        <v>74.584188626907078</v>
      </c>
      <c r="O6" s="88">
        <f>VLOOKUP(N6,Tables!$E$34:$G$134,2,TRUE)</f>
        <v>2</v>
      </c>
      <c r="P6" s="88" t="str">
        <f>VLOOKUP(O6,Tables!$F$34:$H$134,2,TRUE)</f>
        <v>C</v>
      </c>
      <c r="Q6" s="20"/>
      <c r="R6" s="9">
        <f>Assignments!AM6</f>
        <v>62.690707350901533</v>
      </c>
      <c r="S6" s="9">
        <f>Assignments!AO6</f>
        <v>0.67</v>
      </c>
      <c r="T6" s="9"/>
      <c r="U6" s="7">
        <f>Papers!W6</f>
        <v>88.785714285714278</v>
      </c>
      <c r="V6" s="9">
        <f>Papers!X6</f>
        <v>3.33</v>
      </c>
      <c r="W6" s="9"/>
      <c r="X6" s="9">
        <f>Participation!AO6</f>
        <v>100</v>
      </c>
      <c r="Y6" s="9">
        <f>Participation!AQ6</f>
        <v>4.33</v>
      </c>
      <c r="Z6" s="9"/>
      <c r="AA6" s="185" t="str">
        <f>Papers!Z6</f>
        <v>A</v>
      </c>
      <c r="AB6" s="186">
        <f>Papers!AA6</f>
        <v>95</v>
      </c>
      <c r="AC6" s="186">
        <f>Papers!AB6</f>
        <v>4</v>
      </c>
      <c r="AD6" s="9"/>
      <c r="AE6" s="9" t="str">
        <f>Attendance!AN6</f>
        <v>ok</v>
      </c>
      <c r="AF6" s="9"/>
      <c r="AG6" s="9">
        <f>(((R6*Tables!$B$10)+(X6*Tables!$B$11)+(U6*Tables!$B$6)+(AB6*Tables!$B$8))/100)</f>
        <v>84.438141470180312</v>
      </c>
      <c r="AH6" s="9">
        <f>VLOOKUP(AG6,Tables!$E$34:$G$134,2,TRUE)</f>
        <v>3</v>
      </c>
      <c r="AI6" s="69" t="str">
        <f>VLOOKUP(AH6,Tables!$F$34:$H$134,2,TRUE)</f>
        <v>B</v>
      </c>
      <c r="AJ6" s="6"/>
      <c r="AK6" s="6"/>
      <c r="AL6" s="6"/>
      <c r="AM6" s="6"/>
      <c r="AN6" s="6"/>
      <c r="AO6" s="6"/>
      <c r="AP6" s="6"/>
      <c r="AQ6" s="6"/>
      <c r="AR6" s="6"/>
      <c r="AS6" s="6"/>
      <c r="AT6" s="6"/>
      <c r="AU6" s="6"/>
      <c r="AV6" s="6"/>
      <c r="AW6" s="6"/>
      <c r="AX6" s="6"/>
      <c r="AY6" s="6"/>
      <c r="AZ6" s="6"/>
      <c r="BA6" s="6"/>
      <c r="BB6" s="6"/>
      <c r="BC6" s="6"/>
      <c r="BD6" s="6"/>
      <c r="BE6" s="6"/>
      <c r="BF6" s="6"/>
    </row>
    <row r="7" spans="1:70" x14ac:dyDescent="0.25">
      <c r="A7" t="str">
        <f>Attendance!A7</f>
        <v>Bleckner</v>
      </c>
      <c r="B7" t="str">
        <f>Attendance!B7</f>
        <v>Katrina</v>
      </c>
      <c r="C7" s="6" t="str">
        <f>Attendance!C7</f>
        <v>Katrina_and_the_Waves@80sfreak.net</v>
      </c>
      <c r="D7" s="6" t="str">
        <f>Attendance!D7</f>
        <v>087665558</v>
      </c>
      <c r="E7" s="6" t="str">
        <f>Attendance!E7</f>
        <v>6901 558 </v>
      </c>
      <c r="F7" s="19">
        <f>(((Assignments!AM7*Tables!$B$10)+(Papers!G7*Tables!$B$2)+(Participation!AO7*Tables!$B$11)))/45</f>
        <v>75.952323875732716</v>
      </c>
      <c r="G7" s="88">
        <f>VLOOKUP(F7,Tables!E38:G138,2,TRUE)</f>
        <v>2</v>
      </c>
      <c r="H7" s="88" t="str">
        <f>VLOOKUP(G7,Tables!F38:H138,2,TRUE)</f>
        <v>C</v>
      </c>
      <c r="I7" s="20"/>
      <c r="J7" s="20">
        <f>(((Assignments!AM7*Tables!$B$10)+(Papers!G7*Tables!$B$2)+(Papers!K7*Tables!$B$3)+(Participation!AO7*Tables!$B$11)))/60</f>
        <v>78.964242906799555</v>
      </c>
      <c r="K7" s="88">
        <f>VLOOKUP(J7,Tables!$E$34:$G$134,2,TRUE)</f>
        <v>2.33</v>
      </c>
      <c r="L7" s="88" t="str">
        <f>VLOOKUP(K7,Tables!$F$34:$H$134,2,TRUE)</f>
        <v>C+</v>
      </c>
      <c r="M7" s="20"/>
      <c r="N7" s="20">
        <f>(((Assignments!AM7*Tables!$B$10)+(Papers!G7*Tables!$B$2)+(Papers!K7*Tables!$B$3)+(Papers!O7*Tables!$B$4)+(Participation!AO7*Tables!$B$11)))/75</f>
        <v>81.571394325439641</v>
      </c>
      <c r="O7" s="88">
        <f>VLOOKUP(N7,Tables!$E$34:$G$134,2,TRUE)</f>
        <v>2.67</v>
      </c>
      <c r="P7" s="88" t="str">
        <f>VLOOKUP(O7,Tables!$F$34:$H$134,2,TRUE)</f>
        <v>B-</v>
      </c>
      <c r="Q7" s="20"/>
      <c r="R7" s="9">
        <f>Assignments!AM7</f>
        <v>90.568654646324546</v>
      </c>
      <c r="S7" s="9">
        <f>Assignments!AO7</f>
        <v>3.67</v>
      </c>
      <c r="T7" s="9"/>
      <c r="U7" s="7">
        <f>Papers!W7</f>
        <v>87.5</v>
      </c>
      <c r="V7" s="9">
        <f>Papers!X7</f>
        <v>3.33</v>
      </c>
      <c r="W7" s="9"/>
      <c r="X7" s="9">
        <f>Participation!AO7</f>
        <v>96.296296296296291</v>
      </c>
      <c r="Y7" s="9">
        <f>Participation!AQ7</f>
        <v>4</v>
      </c>
      <c r="Z7" s="9"/>
      <c r="AA7" s="185" t="str">
        <f>Papers!Z7</f>
        <v>A-</v>
      </c>
      <c r="AB7" s="186">
        <f>Papers!AA7</f>
        <v>92</v>
      </c>
      <c r="AC7" s="186">
        <f>Papers!AB7</f>
        <v>3.67</v>
      </c>
      <c r="AD7" s="9"/>
      <c r="AE7" s="9" t="str">
        <f>Attendance!AN7</f>
        <v>ok</v>
      </c>
      <c r="AF7" s="9"/>
      <c r="AG7" s="9">
        <f>(((R7*Tables!$B$10)+(X7*Tables!$B$11)+(U7*Tables!$B$6)+(AB7*Tables!$B$8))/100)</f>
        <v>88.778545744079736</v>
      </c>
      <c r="AH7" s="9">
        <f>VLOOKUP(AG7,Tables!$E$34:$G$134,2,TRUE)</f>
        <v>3.33</v>
      </c>
      <c r="AI7" s="69" t="str">
        <f>VLOOKUP(AH7,Tables!$F$34:$H$134,2,TRUE)</f>
        <v>B+</v>
      </c>
      <c r="AJ7" s="6"/>
      <c r="AK7" s="6"/>
      <c r="AL7" s="6"/>
      <c r="AM7" s="6"/>
      <c r="AN7" s="6"/>
      <c r="AO7" s="6"/>
      <c r="AP7" s="6"/>
      <c r="AQ7" s="6"/>
      <c r="AR7" s="6"/>
      <c r="AS7" s="6"/>
      <c r="AT7" s="6"/>
      <c r="AU7" s="6"/>
      <c r="AV7" s="6"/>
      <c r="AW7" s="6"/>
      <c r="AX7" s="6"/>
      <c r="AY7" s="6"/>
      <c r="AZ7" s="6"/>
      <c r="BA7" s="6"/>
      <c r="BB7" s="6"/>
      <c r="BC7" s="6"/>
      <c r="BD7" s="6"/>
      <c r="BE7" s="6"/>
      <c r="BF7" s="6"/>
    </row>
    <row r="8" spans="1:70" x14ac:dyDescent="0.25">
      <c r="A8" t="str">
        <f>Attendance!A8</f>
        <v>Clere</v>
      </c>
      <c r="B8" t="str">
        <f>Attendance!B8</f>
        <v>Margaret</v>
      </c>
      <c r="C8" s="6" t="str">
        <f>Attendance!C8</f>
        <v>ClereBlueSkies@af.mil</v>
      </c>
      <c r="D8" s="6">
        <f>Attendance!D8</f>
        <v>993714898</v>
      </c>
      <c r="E8" s="6" t="str">
        <f>Attendance!E8</f>
        <v>0531 898 </v>
      </c>
      <c r="F8" s="19">
        <f>(((Assignments!AM8*Tables!$B$10)+(Papers!G8*Tables!$B$2)+(Participation!AO8*Tables!$B$11)))/45</f>
        <v>63.942866275120863</v>
      </c>
      <c r="G8" s="88">
        <f>VLOOKUP(F8,Tables!E39:G139,2,TRUE)</f>
        <v>1</v>
      </c>
      <c r="H8" s="88" t="str">
        <f>VLOOKUP(G8,Tables!F39:H139,2,TRUE)</f>
        <v>D</v>
      </c>
      <c r="I8" s="20"/>
      <c r="J8" s="20">
        <f>(((Assignments!AM8*Tables!$B$10)+(Papers!G8*Tables!$B$2)+(Papers!K8*Tables!$B$3)+(Participation!AO8*Tables!$B$11)))/60</f>
        <v>67.457149706340644</v>
      </c>
      <c r="K8" s="88">
        <f>VLOOKUP(J8,Tables!$E$34:$G$134,2,TRUE)</f>
        <v>1</v>
      </c>
      <c r="L8" s="88" t="str">
        <f>VLOOKUP(K8,Tables!$F$34:$H$134,2,TRUE)</f>
        <v>D</v>
      </c>
      <c r="M8" s="20"/>
      <c r="N8" s="20">
        <f>(((Assignments!AM8*Tables!$B$10)+(Papers!G8*Tables!$B$2)+(Papers!K8*Tables!$B$3)+(Papers!O8*Tables!$B$4)+(Participation!AO8*Tables!$B$11)))/75</f>
        <v>53.965719765072521</v>
      </c>
      <c r="O8" s="88">
        <f>VLOOKUP(N8,Tables!$E$34:$G$134,2,TRUE)</f>
        <v>0</v>
      </c>
      <c r="P8" s="88" t="str">
        <f>VLOOKUP(O8,Tables!$F$34:$H$134,2,TRUE)</f>
        <v>E</v>
      </c>
      <c r="Q8" s="20"/>
      <c r="R8" s="9">
        <f>Assignments!AM8</f>
        <v>59.22330097087378</v>
      </c>
      <c r="S8" s="9">
        <f>Assignments!AO8</f>
        <v>0</v>
      </c>
      <c r="T8" s="9"/>
      <c r="U8" s="7">
        <f>Papers!W8</f>
        <v>34.285714285714285</v>
      </c>
      <c r="V8" s="9">
        <f>Papers!X8</f>
        <v>0</v>
      </c>
      <c r="W8" s="9"/>
      <c r="X8" s="9">
        <f>Participation!AO8</f>
        <v>92.592592592592595</v>
      </c>
      <c r="Y8" s="9">
        <f>Participation!AQ8</f>
        <v>3.67</v>
      </c>
      <c r="Z8" s="9"/>
      <c r="AA8" s="185" t="str">
        <f>Papers!Z8</f>
        <v>No paper</v>
      </c>
      <c r="AB8" s="186">
        <f>Papers!AA8</f>
        <v>0</v>
      </c>
      <c r="AC8" s="186">
        <f>Papers!AB8</f>
        <v>0</v>
      </c>
      <c r="AD8" s="9"/>
      <c r="AE8" s="9" t="str">
        <f>Attendance!AN8</f>
        <v>FAILS</v>
      </c>
      <c r="AF8" s="9"/>
      <c r="AG8" s="9">
        <f>(((R8*Tables!$B$10)+(X8*Tables!$B$11)+(U8*Tables!$B$6)+(AB8*Tables!$B$8))/100)</f>
        <v>40.474289823804384</v>
      </c>
      <c r="AH8" s="9">
        <f>VLOOKUP(AG8,Tables!$E$34:$G$134,2,TRUE)</f>
        <v>0</v>
      </c>
      <c r="AI8" s="69" t="str">
        <f>VLOOKUP(AH8,Tables!$F$34:$H$134,2,TRUE)</f>
        <v>E</v>
      </c>
      <c r="AJ8" s="6"/>
      <c r="AK8" s="6"/>
      <c r="AL8" s="6"/>
      <c r="AM8" s="6"/>
      <c r="AN8" s="6"/>
      <c r="AO8" s="6"/>
      <c r="AP8" s="6"/>
      <c r="AQ8" s="6"/>
      <c r="AR8" s="6"/>
      <c r="AS8" s="6"/>
      <c r="AT8" s="6"/>
      <c r="AU8" s="6"/>
      <c r="AV8" s="6"/>
      <c r="AW8" s="6"/>
      <c r="AX8" s="6"/>
      <c r="AY8" s="6"/>
      <c r="AZ8" s="6"/>
      <c r="BA8" s="6"/>
      <c r="BB8" s="6"/>
      <c r="BC8" s="6"/>
      <c r="BD8" s="6"/>
      <c r="BE8" s="6"/>
      <c r="BF8" s="6"/>
    </row>
    <row r="9" spans="1:70" x14ac:dyDescent="0.25">
      <c r="A9" t="str">
        <f>Attendance!A9</f>
        <v>Cotton</v>
      </c>
      <c r="B9" t="str">
        <f>Attendance!B9</f>
        <v>Robert</v>
      </c>
      <c r="C9" s="6" t="str">
        <f>Attendance!C9</f>
        <v>SoftNCuddly@att.com</v>
      </c>
      <c r="D9" s="6" t="str">
        <f>Attendance!D9</f>
        <v>616549039</v>
      </c>
      <c r="E9" s="6" t="str">
        <f>Attendance!E9</f>
        <v>0824 039 </v>
      </c>
      <c r="F9" s="19">
        <f>(((Assignments!AM9*Tables!$B$10)+(Papers!G9*Tables!$B$2)+(Participation!AO9*Tables!$B$11)))/45</f>
        <v>75.248095066865289</v>
      </c>
      <c r="G9" s="88">
        <f>VLOOKUP(F9,Tables!E40:G140,2,TRUE)</f>
        <v>2</v>
      </c>
      <c r="H9" s="88" t="str">
        <f>VLOOKUP(G9,Tables!F40:H140,2,TRUE)</f>
        <v>C</v>
      </c>
      <c r="I9" s="20"/>
      <c r="J9" s="20">
        <f>(((Assignments!AM9*Tables!$B$10)+(Papers!G9*Tables!$B$2)+(Papers!K9*Tables!$B$3)+(Participation!AO9*Tables!$B$11)))/60</f>
        <v>79.436071300148967</v>
      </c>
      <c r="K9" s="88">
        <f>VLOOKUP(J9,Tables!$E$34:$G$134,2,TRUE)</f>
        <v>2.33</v>
      </c>
      <c r="L9" s="88" t="str">
        <f>VLOOKUP(K9,Tables!$F$34:$H$134,2,TRUE)</f>
        <v>C+</v>
      </c>
      <c r="M9" s="20"/>
      <c r="N9" s="20">
        <f>(((Assignments!AM9*Tables!$B$10)+(Papers!G9*Tables!$B$2)+(Papers!K9*Tables!$B$3)+(Papers!O9*Tables!$B$4)+(Participation!AO9*Tables!$B$11)))/75</f>
        <v>81.948857040119165</v>
      </c>
      <c r="O9" s="88">
        <f>VLOOKUP(N9,Tables!$E$34:$G$134,2,TRUE)</f>
        <v>2.67</v>
      </c>
      <c r="P9" s="88" t="str">
        <f>VLOOKUP(O9,Tables!$F$34:$H$134,2,TRUE)</f>
        <v>B-</v>
      </c>
      <c r="Q9" s="20"/>
      <c r="R9" s="9">
        <f>Assignments!AM9</f>
        <v>78.085991678224687</v>
      </c>
      <c r="S9" s="9">
        <f>Assignments!AO9</f>
        <v>2.33</v>
      </c>
      <c r="T9" s="9"/>
      <c r="U9" s="7">
        <f>Papers!W9</f>
        <v>90.571428571428569</v>
      </c>
      <c r="V9" s="9">
        <f>Papers!X9</f>
        <v>3.67</v>
      </c>
      <c r="W9" s="9"/>
      <c r="X9" s="9">
        <f>Participation!AO9</f>
        <v>88.888888888888886</v>
      </c>
      <c r="Y9" s="9">
        <f>Participation!AQ9</f>
        <v>3.33</v>
      </c>
      <c r="Z9" s="9"/>
      <c r="AA9" s="185" t="str">
        <f>Papers!Z9</f>
        <v>B+</v>
      </c>
      <c r="AB9" s="186">
        <f>Papers!AA9</f>
        <v>88</v>
      </c>
      <c r="AC9" s="186">
        <f>Papers!AB9</f>
        <v>3.33</v>
      </c>
      <c r="AD9" s="9"/>
      <c r="AE9" s="9" t="str">
        <f>Attendance!AN9</f>
        <v>FAILS</v>
      </c>
      <c r="AF9" s="9"/>
      <c r="AG9" s="9">
        <f>(((R9*Tables!$B$10)+(X9*Tables!$B$11)+(U9*Tables!$B$6)+(AB9*Tables!$B$8))/100)</f>
        <v>87.861642780089383</v>
      </c>
      <c r="AH9" s="9">
        <f>VLOOKUP(AG9,Tables!$E$34:$G$134,2,TRUE)</f>
        <v>3.33</v>
      </c>
      <c r="AI9" s="69" t="str">
        <f>VLOOKUP(AH9,Tables!$F$34:$H$134,2,TRUE)</f>
        <v>B+</v>
      </c>
      <c r="AJ9" s="6"/>
      <c r="AK9" s="6"/>
      <c r="AL9" s="6"/>
      <c r="AM9" s="6"/>
      <c r="AN9" s="6"/>
      <c r="AO9" s="6"/>
      <c r="AP9" s="6"/>
      <c r="AQ9" s="6"/>
      <c r="AR9" s="6"/>
      <c r="AS9" s="6"/>
      <c r="AT9" s="6"/>
      <c r="AU9" s="6"/>
      <c r="AV9" s="6"/>
      <c r="AW9" s="6"/>
      <c r="AX9" s="6"/>
      <c r="AY9" s="6"/>
      <c r="AZ9" s="6"/>
      <c r="BA9" s="6"/>
      <c r="BB9" s="6"/>
      <c r="BC9" s="6"/>
      <c r="BD9" s="6"/>
      <c r="BE9" s="6"/>
      <c r="BF9" s="6"/>
    </row>
    <row r="10" spans="1:70" x14ac:dyDescent="0.25">
      <c r="A10" t="str">
        <f>Attendance!A10</f>
        <v>Cravens</v>
      </c>
      <c r="B10" t="str">
        <f>Attendance!B10</f>
        <v>William</v>
      </c>
      <c r="C10" s="6" t="str">
        <f>Attendance!C10</f>
        <v>Nicotine_Cravens@marlboro.com</v>
      </c>
      <c r="D10" s="6">
        <f>Attendance!D10</f>
        <v>993715670</v>
      </c>
      <c r="E10" s="6" t="str">
        <f>Attendance!E10</f>
        <v>3082 670 </v>
      </c>
      <c r="F10" s="19">
        <f>(((Assignments!AM10*Tables!$B$10)+(Papers!G10*Tables!$B$2)+(Participation!AO10*Tables!$B$11)))/45</f>
        <v>66.796772886309014</v>
      </c>
      <c r="G10" s="88">
        <f>VLOOKUP(F10,Tables!E41:G141,2,TRUE)</f>
        <v>1</v>
      </c>
      <c r="H10" s="88" t="str">
        <f>VLOOKUP(G10,Tables!F41:H141,2,TRUE)</f>
        <v>D</v>
      </c>
      <c r="I10" s="20"/>
      <c r="J10" s="20">
        <f>(((Assignments!AM10*Tables!$B$10)+(Papers!G10*Tables!$B$2)+(Papers!K10*Tables!$B$3)+(Participation!AO10*Tables!$B$11)))/60</f>
        <v>50.097579664731761</v>
      </c>
      <c r="K10" s="88">
        <f>VLOOKUP(J10,Tables!$E$34:$G$134,2,TRUE)</f>
        <v>0</v>
      </c>
      <c r="L10" s="88" t="str">
        <f>VLOOKUP(K10,Tables!$F$34:$H$134,2,TRUE)</f>
        <v>E</v>
      </c>
      <c r="M10" s="20"/>
      <c r="N10" s="20">
        <f>(((Assignments!AM10*Tables!$B$10)+(Papers!G10*Tables!$B$2)+(Papers!K10*Tables!$B$3)+(Papers!O10*Tables!$B$4)+(Participation!AO10*Tables!$B$11)))/75</f>
        <v>58.478063731785404</v>
      </c>
      <c r="O10" s="88">
        <f>VLOOKUP(N10,Tables!$E$34:$G$134,2,TRUE)</f>
        <v>0</v>
      </c>
      <c r="P10" s="88" t="str">
        <f>VLOOKUP(O10,Tables!$F$34:$H$134,2,TRUE)</f>
        <v>E</v>
      </c>
      <c r="Q10" s="20"/>
      <c r="R10" s="9">
        <f>Assignments!AM10</f>
        <v>55.894590846047151</v>
      </c>
      <c r="S10" s="9">
        <f>Assignments!AO10</f>
        <v>0</v>
      </c>
      <c r="T10" s="9"/>
      <c r="U10" s="7">
        <f>Papers!W10</f>
        <v>74</v>
      </c>
      <c r="V10" s="9">
        <f>Papers!X10</f>
        <v>2</v>
      </c>
      <c r="W10" s="9"/>
      <c r="X10" s="9">
        <f>Participation!AO10</f>
        <v>92.592592592592595</v>
      </c>
      <c r="Y10" s="9">
        <f>Participation!AQ10</f>
        <v>3.67</v>
      </c>
      <c r="Z10" s="9"/>
      <c r="AA10" s="185" t="str">
        <f>Papers!Z10</f>
        <v>A</v>
      </c>
      <c r="AB10" s="186">
        <f>Papers!AA10</f>
        <v>95</v>
      </c>
      <c r="AC10" s="186">
        <f>Papers!AB10</f>
        <v>4</v>
      </c>
      <c r="AD10" s="9"/>
      <c r="AE10" s="9" t="str">
        <f>Attendance!AN10</f>
        <v>ok</v>
      </c>
      <c r="AF10" s="9"/>
      <c r="AG10" s="9">
        <f>(((R10*Tables!$B$10)+(X10*Tables!$B$11)+(U10*Tables!$B$6)+(AB10*Tables!$B$8))/100)</f>
        <v>72.358547798839069</v>
      </c>
      <c r="AH10" s="9">
        <f>VLOOKUP(AG10,Tables!$E$34:$G$134,2,TRUE)</f>
        <v>2</v>
      </c>
      <c r="AI10" s="69" t="str">
        <f>VLOOKUP(AH10,Tables!$F$34:$H$134,2,TRUE)</f>
        <v>C</v>
      </c>
      <c r="AJ10" s="6"/>
      <c r="AK10" s="6"/>
      <c r="AL10" s="6"/>
      <c r="AM10" s="6"/>
      <c r="AN10" s="6"/>
      <c r="AO10" s="6"/>
      <c r="AP10" s="6"/>
      <c r="AQ10" s="6"/>
      <c r="AR10" s="6"/>
      <c r="AS10" s="6"/>
      <c r="AT10" s="6"/>
      <c r="AU10" s="6"/>
      <c r="AV10" s="6"/>
      <c r="AW10" s="6"/>
      <c r="AX10" s="6"/>
      <c r="AY10" s="6"/>
      <c r="AZ10" s="6"/>
      <c r="BA10" s="6"/>
      <c r="BB10" s="6"/>
      <c r="BC10" s="6"/>
      <c r="BD10" s="6"/>
      <c r="BE10" s="6"/>
      <c r="BF10" s="6"/>
    </row>
    <row r="11" spans="1:70" x14ac:dyDescent="0.25">
      <c r="A11" t="str">
        <f>Attendance!A11</f>
        <v>DuBois</v>
      </c>
      <c r="B11" t="str">
        <f>Attendance!B11</f>
        <v>Anna Marie</v>
      </c>
      <c r="C11" s="6" t="str">
        <f>Attendance!C11</f>
        <v>AMD@amd.com</v>
      </c>
      <c r="D11" s="6">
        <f>Attendance!D11</f>
        <v>601784468</v>
      </c>
      <c r="E11" s="6" t="str">
        <f>Attendance!E11</f>
        <v>6886 468 </v>
      </c>
      <c r="F11" s="19">
        <f>(((Assignments!AM11*Tables!$B$10)+(Papers!G11*Tables!$B$2)+(Participation!AO11*Tables!$B$11)))/45</f>
        <v>69.764718640662537</v>
      </c>
      <c r="G11" s="88">
        <f>VLOOKUP(F11,Tables!E42:G142,2,TRUE)</f>
        <v>1</v>
      </c>
      <c r="H11" s="88" t="str">
        <f>VLOOKUP(G11,Tables!F42:H142,2,TRUE)</f>
        <v>D</v>
      </c>
      <c r="I11" s="20"/>
      <c r="J11" s="20">
        <f>(((Assignments!AM11*Tables!$B$10)+(Papers!G11*Tables!$B$2)+(Papers!K11*Tables!$B$3)+(Participation!AO11*Tables!$B$11)))/60</f>
        <v>73.573538980496906</v>
      </c>
      <c r="K11" s="88">
        <f>VLOOKUP(J11,Tables!$E$34:$G$134,2,TRUE)</f>
        <v>2</v>
      </c>
      <c r="L11" s="88" t="str">
        <f>VLOOKUP(K11,Tables!$F$34:$H$134,2,TRUE)</f>
        <v>C</v>
      </c>
      <c r="M11" s="20"/>
      <c r="N11" s="20">
        <f>(((Assignments!AM11*Tables!$B$10)+(Papers!G11*Tables!$B$2)+(Papers!K11*Tables!$B$3)+(Papers!O11*Tables!$B$4)+(Participation!AO11*Tables!$B$11)))/75</f>
        <v>58.858831184397516</v>
      </c>
      <c r="O11" s="88">
        <f>VLOOKUP(N11,Tables!$E$34:$G$134,2,TRUE)</f>
        <v>0</v>
      </c>
      <c r="P11" s="88" t="str">
        <f>VLOOKUP(O11,Tables!$F$34:$H$134,2,TRUE)</f>
        <v>E</v>
      </c>
      <c r="Q11" s="20"/>
      <c r="R11" s="9">
        <f>Assignments!AM11</f>
        <v>67.82246879334258</v>
      </c>
      <c r="S11" s="9">
        <f>Assignments!AO11</f>
        <v>1.33</v>
      </c>
      <c r="T11" s="9"/>
      <c r="U11" s="7">
        <f>Papers!W11</f>
        <v>67.428571428571445</v>
      </c>
      <c r="V11" s="9">
        <f>Papers!X11</f>
        <v>1.33</v>
      </c>
      <c r="W11" s="9"/>
      <c r="X11" s="9">
        <f>Participation!AO11</f>
        <v>92.592592592592595</v>
      </c>
      <c r="Y11" s="9">
        <f>Participation!AQ11</f>
        <v>3.67</v>
      </c>
      <c r="Z11" s="9"/>
      <c r="AA11" s="185" t="str">
        <f>Papers!Z11</f>
        <v>B</v>
      </c>
      <c r="AB11" s="186">
        <f>Papers!AA11</f>
        <v>85</v>
      </c>
      <c r="AC11" s="186">
        <f>Papers!AB11</f>
        <v>3</v>
      </c>
      <c r="AD11" s="9"/>
      <c r="AE11" s="9" t="str">
        <f>Attendance!AN11</f>
        <v>ok</v>
      </c>
      <c r="AF11" s="9"/>
      <c r="AG11" s="9">
        <f>(((R11*Tables!$B$10)+(X11*Tables!$B$11)+(U11*Tables!$B$6)+(AB11*Tables!$B$8))/100)</f>
        <v>69.644123388298155</v>
      </c>
      <c r="AH11" s="9">
        <f>VLOOKUP(AG11,Tables!$E$34:$G$134,2,TRUE)</f>
        <v>1</v>
      </c>
      <c r="AI11" s="69" t="str">
        <f>VLOOKUP(AH11,Tables!$F$34:$H$134,2,TRUE)</f>
        <v>D</v>
      </c>
      <c r="AJ11" s="6"/>
      <c r="AK11" s="6"/>
      <c r="AL11" s="6"/>
      <c r="AM11" s="6"/>
      <c r="AN11" s="6"/>
      <c r="AO11" s="6"/>
      <c r="AP11" s="6"/>
      <c r="AQ11" s="6"/>
      <c r="AR11" s="6"/>
      <c r="AS11" s="6"/>
      <c r="AT11" s="6"/>
      <c r="AU11" s="6"/>
      <c r="AV11" s="6"/>
      <c r="AW11" s="6"/>
      <c r="AX11" s="6"/>
      <c r="AY11" s="6"/>
      <c r="AZ11" s="6"/>
      <c r="BA11" s="6"/>
      <c r="BB11" s="6"/>
      <c r="BC11" s="6"/>
      <c r="BD11" s="6"/>
      <c r="BE11" s="6"/>
      <c r="BF11" s="6"/>
    </row>
    <row r="12" spans="1:70" x14ac:dyDescent="0.25">
      <c r="A12" t="str">
        <f>Attendance!A12</f>
        <v>Fry</v>
      </c>
      <c r="B12" t="str">
        <f>Attendance!B12</f>
        <v>Harry</v>
      </c>
      <c r="C12" s="6" t="str">
        <f>Attendance!C12</f>
        <v>gramps1917@yahoo.com</v>
      </c>
      <c r="D12" s="6">
        <f>Attendance!D12</f>
        <v>485883452</v>
      </c>
      <c r="E12" s="6" t="str">
        <f>Attendance!E12</f>
        <v>7972 452 </v>
      </c>
      <c r="F12" s="19">
        <f>(((Assignments!AM12*Tables!$B$10)+(Papers!G12*Tables!$B$2)+(Participation!AO12*Tables!$B$11)))/45</f>
        <v>64.240235612403893</v>
      </c>
      <c r="G12" s="88">
        <f>VLOOKUP(F12,Tables!E43:G143,2,TRUE)</f>
        <v>1</v>
      </c>
      <c r="H12" s="88" t="str">
        <f>VLOOKUP(G12,Tables!F43:H143,2,TRUE)</f>
        <v>D</v>
      </c>
      <c r="I12" s="20"/>
      <c r="J12" s="20">
        <f>(((Assignments!AM12*Tables!$B$10)+(Papers!G12*Tables!$B$2)+(Papers!K12*Tables!$B$3)+(Participation!AO12*Tables!$B$11)))/60</f>
        <v>66.930176709302913</v>
      </c>
      <c r="K12" s="88">
        <f>VLOOKUP(J12,Tables!$E$34:$G$134,2,TRUE)</f>
        <v>1</v>
      </c>
      <c r="L12" s="88" t="str">
        <f>VLOOKUP(K12,Tables!$F$34:$H$134,2,TRUE)</f>
        <v>D</v>
      </c>
      <c r="M12" s="20"/>
      <c r="N12" s="20">
        <f>(((Assignments!AM12*Tables!$B$10)+(Papers!G12*Tables!$B$2)+(Papers!K12*Tables!$B$3)+(Papers!O12*Tables!$B$4)+(Participation!AO12*Tables!$B$11)))/75</f>
        <v>69.944141367442342</v>
      </c>
      <c r="O12" s="88">
        <f>VLOOKUP(N12,Tables!$E$34:$G$134,2,TRUE)</f>
        <v>1</v>
      </c>
      <c r="P12" s="88" t="str">
        <f>VLOOKUP(O12,Tables!$F$34:$H$134,2,TRUE)</f>
        <v>D</v>
      </c>
      <c r="Q12" s="20"/>
      <c r="R12" s="9">
        <f>Assignments!AM12</f>
        <v>60.818307905686538</v>
      </c>
      <c r="S12" s="9">
        <f>Assignments!AO12</f>
        <v>0.67</v>
      </c>
      <c r="T12" s="9"/>
      <c r="U12" s="7">
        <f>Papers!W12</f>
        <v>84.071428571428569</v>
      </c>
      <c r="V12" s="9">
        <f>Papers!X12</f>
        <v>3</v>
      </c>
      <c r="W12" s="9"/>
      <c r="X12" s="9">
        <f>Participation!AO12</f>
        <v>88.888888888888886</v>
      </c>
      <c r="Y12" s="9">
        <f>Participation!AQ12</f>
        <v>3.33</v>
      </c>
      <c r="Z12" s="9"/>
      <c r="AA12" s="185" t="str">
        <f>Papers!Z12</f>
        <v>A-</v>
      </c>
      <c r="AB12" s="186">
        <f>Papers!AA12</f>
        <v>92</v>
      </c>
      <c r="AC12" s="186">
        <f>Papers!AB12</f>
        <v>3.67</v>
      </c>
      <c r="AD12" s="9"/>
      <c r="AE12" s="9" t="str">
        <f>Attendance!AN12</f>
        <v>ok</v>
      </c>
      <c r="AF12" s="9"/>
      <c r="AG12" s="9">
        <f>(((R12*Tables!$B$10)+(X12*Tables!$B$11)+(U12*Tables!$B$6)+(AB12*Tables!$B$8))/100)</f>
        <v>80.05810602558175</v>
      </c>
      <c r="AH12" s="9">
        <f>VLOOKUP(AG12,Tables!$E$34:$G$134,2,TRUE)</f>
        <v>2.67</v>
      </c>
      <c r="AI12" s="69" t="str">
        <f>VLOOKUP(AH12,Tables!$F$34:$H$134,2,TRUE)</f>
        <v>B-</v>
      </c>
      <c r="AJ12" s="6"/>
      <c r="AK12" s="6"/>
      <c r="AL12" s="6"/>
      <c r="AM12" s="6"/>
      <c r="AN12" s="6"/>
      <c r="AO12" s="6"/>
      <c r="AP12" s="6"/>
      <c r="AQ12" s="6"/>
      <c r="AR12" s="6"/>
      <c r="AS12" s="6"/>
      <c r="AT12" s="6"/>
      <c r="AU12" s="6"/>
      <c r="AV12" s="6"/>
      <c r="AW12" s="6"/>
      <c r="AX12" s="6"/>
      <c r="AY12" s="6"/>
      <c r="AZ12" s="6"/>
      <c r="BA12" s="6"/>
      <c r="BB12" s="6"/>
      <c r="BC12" s="6"/>
      <c r="BD12" s="6"/>
      <c r="BE12" s="6"/>
      <c r="BF12" s="6"/>
    </row>
    <row r="13" spans="1:70" x14ac:dyDescent="0.25">
      <c r="A13" t="str">
        <f>Attendance!A13</f>
        <v>Garrard</v>
      </c>
      <c r="B13" t="str">
        <f>Attendance!B13</f>
        <v>Ellen</v>
      </c>
      <c r="C13" s="6" t="str">
        <f>Attendance!C13</f>
        <v>Egregious@wordsmith.net</v>
      </c>
      <c r="D13" s="6">
        <f>Attendance!D13</f>
        <v>473172591</v>
      </c>
      <c r="E13" s="6" t="str">
        <f>Attendance!E13</f>
        <v>4449 591 </v>
      </c>
      <c r="F13" s="19">
        <f>(((Assignments!AM13*Tables!$B$10)+(Papers!G13*Tables!$B$2)+(Participation!AO13*Tables!$B$11)))/45</f>
        <v>88.888888888888886</v>
      </c>
      <c r="G13" s="88">
        <f>VLOOKUP(F13,Tables!E44:G144,2,TRUE)</f>
        <v>3.33</v>
      </c>
      <c r="H13" s="88" t="str">
        <f>VLOOKUP(G13,Tables!F44:H144,2,TRUE)</f>
        <v>B+</v>
      </c>
      <c r="I13" s="20"/>
      <c r="J13" s="20">
        <f>(((Assignments!AM13*Tables!$B$10)+(Papers!G13*Tables!$B$2)+(Papers!K13*Tables!$B$3)+(Participation!AO13*Tables!$B$11)))/60</f>
        <v>91.666666666666671</v>
      </c>
      <c r="K13" s="88">
        <f>VLOOKUP(J13,Tables!$E$34:$G$134,2,TRUE)</f>
        <v>3.67</v>
      </c>
      <c r="L13" s="88" t="str">
        <f>VLOOKUP(K13,Tables!$F$34:$H$134,2,TRUE)</f>
        <v>A-</v>
      </c>
      <c r="M13" s="20"/>
      <c r="N13" s="20">
        <f>(((Assignments!AM13*Tables!$B$10)+(Papers!G13*Tables!$B$2)+(Papers!K13*Tables!$B$3)+(Papers!O13*Tables!$B$4)+(Participation!AO13*Tables!$B$11)))/75</f>
        <v>93.333333333333329</v>
      </c>
      <c r="O13" s="88">
        <f>VLOOKUP(N13,Tables!$E$34:$G$134,2,TRUE)</f>
        <v>4</v>
      </c>
      <c r="P13" s="88" t="str">
        <f>VLOOKUP(O13,Tables!$F$34:$H$134,2,TRUE)</f>
        <v>A</v>
      </c>
      <c r="Q13" s="20"/>
      <c r="R13" s="9">
        <f>Assignments!AM13</f>
        <v>100</v>
      </c>
      <c r="S13" s="9">
        <f>Assignments!AO13</f>
        <v>4.33</v>
      </c>
      <c r="T13" s="9"/>
      <c r="U13" s="7">
        <f>Papers!W13</f>
        <v>98.214285714285708</v>
      </c>
      <c r="V13" s="9">
        <f>Papers!X13</f>
        <v>4.33</v>
      </c>
      <c r="W13" s="9"/>
      <c r="X13" s="9">
        <f>Participation!AO13</f>
        <v>100</v>
      </c>
      <c r="Y13" s="9">
        <f>Participation!AQ13</f>
        <v>4.33</v>
      </c>
      <c r="Z13" s="9"/>
      <c r="AA13" s="185" t="str">
        <f>Papers!Z13</f>
        <v>A</v>
      </c>
      <c r="AB13" s="186">
        <f>Papers!AA13</f>
        <v>95</v>
      </c>
      <c r="AC13" s="186">
        <f>Papers!AB13</f>
        <v>4</v>
      </c>
      <c r="AD13" s="9"/>
      <c r="AE13" s="9" t="str">
        <f>Attendance!AN13</f>
        <v>ok</v>
      </c>
      <c r="AF13" s="9"/>
      <c r="AG13" s="9">
        <f>(((R13*Tables!$B$10)+(X13*Tables!$B$11)+(U13*Tables!$B$6)+(AB13*Tables!$B$8))/100)</f>
        <v>98.5</v>
      </c>
      <c r="AH13" s="9">
        <f>VLOOKUP(AG13,Tables!$E$34:$G$134,2,TRUE)</f>
        <v>4.33</v>
      </c>
      <c r="AI13" s="69" t="str">
        <f>VLOOKUP(AH13,Tables!$F$34:$H$134,2,TRUE)</f>
        <v>A+</v>
      </c>
      <c r="AJ13" s="6"/>
      <c r="AK13" s="6"/>
      <c r="AL13" s="6"/>
      <c r="AM13" s="6"/>
      <c r="AN13" s="6"/>
      <c r="AO13" s="6"/>
      <c r="AP13" s="6"/>
      <c r="AQ13" s="6"/>
      <c r="AR13" s="6"/>
      <c r="AS13" s="6"/>
      <c r="AT13" s="6"/>
      <c r="AU13" s="6"/>
      <c r="AV13" s="6"/>
      <c r="AW13" s="6"/>
      <c r="AX13" s="6"/>
      <c r="AY13" s="6"/>
      <c r="AZ13" s="6"/>
      <c r="BA13" s="6"/>
      <c r="BB13" s="6"/>
      <c r="BC13" s="6"/>
      <c r="BD13" s="6"/>
      <c r="BE13" s="6"/>
      <c r="BF13" s="6"/>
    </row>
    <row r="14" spans="1:70" x14ac:dyDescent="0.25">
      <c r="A14" t="str">
        <f>Attendance!A14</f>
        <v>Gauck</v>
      </c>
      <c r="B14" t="str">
        <f>Attendance!B14</f>
        <v>Brenda</v>
      </c>
      <c r="C14" s="6" t="str">
        <f>Attendance!C14</f>
        <v>adnerb@backwards.org</v>
      </c>
      <c r="D14" s="6">
        <f>Attendance!D14</f>
        <v>601422703</v>
      </c>
      <c r="E14" s="6" t="str">
        <f>Attendance!E14</f>
        <v>0778 703 </v>
      </c>
      <c r="F14" s="19">
        <f>(((Assignments!AM14*Tables!$B$10)+(Papers!G14*Tables!$B$2)+(Participation!AO14*Tables!$B$11)))/45</f>
        <v>82.162891046386193</v>
      </c>
      <c r="G14" s="88">
        <f>VLOOKUP(F14,Tables!E45:G145,2,TRUE)</f>
        <v>2.67</v>
      </c>
      <c r="H14" s="88" t="str">
        <f>VLOOKUP(G14,Tables!F45:H145,2,TRUE)</f>
        <v>B-</v>
      </c>
      <c r="I14" s="20"/>
      <c r="J14" s="20">
        <f>(((Assignments!AM14*Tables!$B$10)+(Papers!G14*Tables!$B$2)+(Papers!K14*Tables!$B$3)+(Participation!AO14*Tables!$B$11)))/60</f>
        <v>84.622168284789652</v>
      </c>
      <c r="K14" s="88">
        <f>VLOOKUP(J14,Tables!$E$34:$G$134,2,TRUE)</f>
        <v>3</v>
      </c>
      <c r="L14" s="88" t="str">
        <f>VLOOKUP(K14,Tables!$F$34:$H$134,2,TRUE)</f>
        <v>B</v>
      </c>
      <c r="M14" s="20"/>
      <c r="N14" s="20">
        <f>(((Assignments!AM14*Tables!$B$10)+(Papers!G14*Tables!$B$2)+(Papers!K14*Tables!$B$3)+(Papers!O14*Tables!$B$4)+(Participation!AO14*Tables!$B$11)))/75</f>
        <v>86.697734627831721</v>
      </c>
      <c r="O14" s="88">
        <f>VLOOKUP(N14,Tables!$E$34:$G$134,2,TRUE)</f>
        <v>3.33</v>
      </c>
      <c r="P14" s="88" t="str">
        <f>VLOOKUP(O14,Tables!$F$34:$H$134,2,TRUE)</f>
        <v>B+</v>
      </c>
      <c r="Q14" s="20"/>
      <c r="R14" s="9">
        <f>Assignments!AM14</f>
        <v>96.116504854368941</v>
      </c>
      <c r="S14" s="9">
        <f>Assignments!AO14</f>
        <v>4</v>
      </c>
      <c r="T14" s="9"/>
      <c r="U14" s="7">
        <f>Papers!W14</f>
        <v>78.999999999999986</v>
      </c>
      <c r="V14" s="9">
        <f>Papers!X14</f>
        <v>2.33</v>
      </c>
      <c r="W14" s="9"/>
      <c r="X14" s="9">
        <f>Participation!AO14</f>
        <v>100</v>
      </c>
      <c r="Y14" s="9">
        <f>Participation!AQ14</f>
        <v>4.33</v>
      </c>
      <c r="Z14" s="9"/>
      <c r="AA14" s="185" t="str">
        <f>Papers!Z14</f>
        <v>E</v>
      </c>
      <c r="AB14" s="186">
        <f>Papers!AA14</f>
        <v>58</v>
      </c>
      <c r="AC14" s="186">
        <f>Papers!AB14</f>
        <v>0.3</v>
      </c>
      <c r="AD14" s="9"/>
      <c r="AE14" s="9" t="str">
        <f>Attendance!AN14</f>
        <v>ok</v>
      </c>
      <c r="AF14" s="9"/>
      <c r="AG14" s="9">
        <f>(((R14*Tables!$B$10)+(X14*Tables!$B$11)+(U14*Tables!$B$6)+(AB14*Tables!$B$8))/100)</f>
        <v>82.423300970873782</v>
      </c>
      <c r="AH14" s="9">
        <f>VLOOKUP(AG14,Tables!$E$34:$G$134,2,TRUE)</f>
        <v>2.67</v>
      </c>
      <c r="AI14" s="69" t="str">
        <f>VLOOKUP(AH14,Tables!$F$34:$H$134,2,TRUE)</f>
        <v>B-</v>
      </c>
      <c r="AJ14" s="6"/>
      <c r="AK14" s="6"/>
      <c r="AL14" s="6"/>
      <c r="AM14" s="6"/>
      <c r="AN14" s="6"/>
      <c r="AO14" s="6"/>
      <c r="AP14" s="6"/>
      <c r="AQ14" s="6"/>
      <c r="AR14" s="6"/>
      <c r="AS14" s="6"/>
      <c r="AT14" s="6"/>
      <c r="AU14" s="6"/>
      <c r="AV14" s="6"/>
      <c r="AW14" s="6"/>
      <c r="AX14" s="6"/>
      <c r="AY14" s="6"/>
      <c r="AZ14" s="6"/>
      <c r="BA14" s="6"/>
      <c r="BB14" s="6"/>
      <c r="BC14" s="6"/>
      <c r="BD14" s="6"/>
      <c r="BE14" s="6"/>
      <c r="BF14" s="6"/>
    </row>
    <row r="15" spans="1:70" x14ac:dyDescent="0.25">
      <c r="A15" t="str">
        <f>Attendance!A15</f>
        <v>Hite</v>
      </c>
      <c r="B15" t="str">
        <f>Attendance!B15</f>
        <v>John</v>
      </c>
      <c r="C15" s="6" t="str">
        <f>Attendance!C15</f>
        <v>Afraid_of_Hites@delta.com</v>
      </c>
      <c r="D15" s="6">
        <f>Attendance!D15</f>
        <v>600840737</v>
      </c>
      <c r="E15" s="6" t="str">
        <f>Attendance!E15</f>
        <v>9773 737 </v>
      </c>
      <c r="F15" s="19">
        <f>(((Assignments!AM15*Tables!$B$10)+(Papers!G15*Tables!$B$2)+(Participation!AO15*Tables!$B$11)))/45</f>
        <v>84.762772326957872</v>
      </c>
      <c r="G15" s="88">
        <f>VLOOKUP(F15,Tables!E46:G146,2,TRUE)</f>
        <v>3</v>
      </c>
      <c r="H15" s="88" t="str">
        <f>VLOOKUP(G15,Tables!F46:H146,2,TRUE)</f>
        <v>B</v>
      </c>
      <c r="I15" s="20"/>
      <c r="J15" s="20">
        <f>(((Assignments!AM15*Tables!$B$10)+(Papers!G15*Tables!$B$2)+(Papers!K15*Tables!$B$3)+(Participation!AO15*Tables!$B$11)))/60</f>
        <v>87.322079245218418</v>
      </c>
      <c r="K15" s="88">
        <f>VLOOKUP(J15,Tables!$E$34:$G$134,2,TRUE)</f>
        <v>3.33</v>
      </c>
      <c r="L15" s="88" t="str">
        <f>VLOOKUP(K15,Tables!$F$34:$H$134,2,TRUE)</f>
        <v>B+</v>
      </c>
      <c r="M15" s="20"/>
      <c r="N15" s="20">
        <f>(((Assignments!AM15*Tables!$B$10)+(Papers!G15*Tables!$B$2)+(Papers!K15*Tables!$B$3)+(Papers!O15*Tables!$B$4)+(Participation!AO15*Tables!$B$11)))/75</f>
        <v>88.857663396174729</v>
      </c>
      <c r="O15" s="88">
        <f>VLOOKUP(N15,Tables!$E$34:$G$134,2,TRUE)</f>
        <v>3.33</v>
      </c>
      <c r="P15" s="88" t="str">
        <f>VLOOKUP(O15,Tables!$F$34:$H$134,2,TRUE)</f>
        <v>B+</v>
      </c>
      <c r="Q15" s="20"/>
      <c r="R15" s="9">
        <f>Assignments!AM15</f>
        <v>97.642163661581137</v>
      </c>
      <c r="S15" s="9">
        <f>Assignments!AO15</f>
        <v>4</v>
      </c>
      <c r="T15" s="9"/>
      <c r="U15" s="7">
        <f>Papers!W15</f>
        <v>93.285714285714278</v>
      </c>
      <c r="V15" s="9">
        <f>Papers!X15</f>
        <v>4</v>
      </c>
      <c r="W15" s="9"/>
      <c r="X15" s="9">
        <f>Participation!AO15</f>
        <v>96.296296296296291</v>
      </c>
      <c r="Y15" s="9">
        <f>Participation!AQ15</f>
        <v>4</v>
      </c>
      <c r="Z15" s="9"/>
      <c r="AA15" s="185" t="str">
        <f>Papers!Z15</f>
        <v>A-</v>
      </c>
      <c r="AB15" s="186">
        <f>Papers!AA15</f>
        <v>92</v>
      </c>
      <c r="AC15" s="186">
        <f>Papers!AB15</f>
        <v>3.67</v>
      </c>
      <c r="AD15" s="9"/>
      <c r="AE15" s="9" t="str">
        <f>Attendance!AN15</f>
        <v>ok</v>
      </c>
      <c r="AF15" s="9"/>
      <c r="AG15" s="9">
        <f>(((R15*Tables!$B$10)+(X15*Tables!$B$11)+(U15*Tables!$B$6)+(AB15*Tables!$B$8))/100)</f>
        <v>94.243247547131034</v>
      </c>
      <c r="AH15" s="9">
        <f>VLOOKUP(AG15,Tables!$E$34:$G$134,2,TRUE)</f>
        <v>4</v>
      </c>
      <c r="AI15" s="69" t="str">
        <f>VLOOKUP(AH15,Tables!$F$34:$H$134,2,TRUE)</f>
        <v>A</v>
      </c>
      <c r="AJ15" s="6"/>
      <c r="AK15" s="6"/>
      <c r="AL15" s="6"/>
      <c r="AM15" s="6"/>
      <c r="AN15" s="6"/>
      <c r="AO15" s="6"/>
      <c r="AP15" s="6"/>
      <c r="AQ15" s="6"/>
      <c r="AR15" s="6"/>
      <c r="AS15" s="6"/>
      <c r="AT15" s="6"/>
      <c r="AU15" s="6"/>
      <c r="AV15" s="6"/>
      <c r="AW15" s="6"/>
      <c r="AX15" s="6"/>
      <c r="AY15" s="6"/>
      <c r="AZ15" s="6"/>
      <c r="BA15" s="6"/>
      <c r="BB15" s="6"/>
      <c r="BC15" s="6"/>
      <c r="BD15" s="6"/>
      <c r="BE15" s="6"/>
      <c r="BF15" s="6"/>
    </row>
    <row r="16" spans="1:70" x14ac:dyDescent="0.25">
      <c r="A16" t="str">
        <f>Attendance!A16</f>
        <v>Imel</v>
      </c>
      <c r="B16" t="str">
        <f>Attendance!B16</f>
        <v>Peter</v>
      </c>
      <c r="C16" s="6" t="str">
        <f>Attendance!C16</f>
        <v>PumpkinEater@libbys.com</v>
      </c>
      <c r="D16" s="6">
        <f>Attendance!D16</f>
        <v>993548406</v>
      </c>
      <c r="E16" s="6" t="str">
        <f>Attendance!E16</f>
        <v>4278 406 </v>
      </c>
      <c r="F16" s="19">
        <f>(((Assignments!AM16*Tables!$B$10)+(Papers!G16*Tables!$B$2)+(Participation!AO16*Tables!$B$11)))/45</f>
        <v>70.678995222684534</v>
      </c>
      <c r="G16" s="88">
        <f>VLOOKUP(F16,Tables!E47:G147,2,TRUE)</f>
        <v>2</v>
      </c>
      <c r="H16" s="88" t="str">
        <f>VLOOKUP(G16,Tables!F47:H147,2,TRUE)</f>
        <v>C</v>
      </c>
      <c r="I16" s="20"/>
      <c r="J16" s="20">
        <f>(((Assignments!AM16*Tables!$B$10)+(Papers!G16*Tables!$B$2)+(Papers!K16*Tables!$B$3)+(Participation!AO16*Tables!$B$11)))/60</f>
        <v>78.009246417013401</v>
      </c>
      <c r="K16" s="88">
        <f>VLOOKUP(J16,Tables!$E$34:$G$134,2,TRUE)</f>
        <v>2.33</v>
      </c>
      <c r="L16" s="88" t="str">
        <f>VLOOKUP(K16,Tables!$F$34:$H$134,2,TRUE)</f>
        <v>C+</v>
      </c>
      <c r="M16" s="20"/>
      <c r="N16" s="20">
        <f>(((Assignments!AM16*Tables!$B$10)+(Papers!G16*Tables!$B$2)+(Papers!K16*Tables!$B$3)+(Papers!O16*Tables!$B$4)+(Participation!AO16*Tables!$B$11)))/75</f>
        <v>78.807397133610721</v>
      </c>
      <c r="O16" s="88">
        <f>VLOOKUP(N16,Tables!$E$34:$G$134,2,TRUE)</f>
        <v>2.33</v>
      </c>
      <c r="P16" s="88" t="str">
        <f>VLOOKUP(O16,Tables!$F$34:$H$134,2,TRUE)</f>
        <v>C+</v>
      </c>
      <c r="Q16" s="20"/>
      <c r="R16" s="9">
        <f>Assignments!AM16</f>
        <v>80.027739251040217</v>
      </c>
      <c r="S16" s="9">
        <f>Assignments!AO16</f>
        <v>2.67</v>
      </c>
      <c r="T16" s="9"/>
      <c r="U16" s="7">
        <f>Papers!W16</f>
        <v>85.857142857142861</v>
      </c>
      <c r="V16" s="9">
        <f>Papers!X16</f>
        <v>3</v>
      </c>
      <c r="W16" s="9"/>
      <c r="X16" s="9">
        <f>Participation!AO16</f>
        <v>100</v>
      </c>
      <c r="Y16" s="9">
        <f>Participation!AQ16</f>
        <v>4.33</v>
      </c>
      <c r="Z16" s="9"/>
      <c r="AA16" s="185" t="str">
        <f>Papers!Z16</f>
        <v>B+</v>
      </c>
      <c r="AB16" s="186">
        <f>Papers!AA16</f>
        <v>88</v>
      </c>
      <c r="AC16" s="186">
        <f>Papers!AB16</f>
        <v>3.33</v>
      </c>
      <c r="AD16" s="9"/>
      <c r="AE16" s="9" t="str">
        <f>Attendance!AN16</f>
        <v>ok</v>
      </c>
      <c r="AF16" s="9"/>
      <c r="AG16" s="9">
        <f>(((R16*Tables!$B$10)+(X16*Tables!$B$11)+(U16*Tables!$B$6)+(AB16*Tables!$B$8))/100)</f>
        <v>85.505547850208046</v>
      </c>
      <c r="AH16" s="9">
        <f>VLOOKUP(AG16,Tables!$E$34:$G$134,2,TRUE)</f>
        <v>3</v>
      </c>
      <c r="AI16" s="69" t="str">
        <f>VLOOKUP(AH16,Tables!$F$34:$H$134,2,TRUE)</f>
        <v>B</v>
      </c>
      <c r="AJ16" s="6"/>
      <c r="AK16" s="6"/>
      <c r="AL16" s="6"/>
      <c r="AM16" s="6"/>
      <c r="AN16" s="6"/>
      <c r="AO16" s="6"/>
      <c r="AP16" s="6"/>
      <c r="AQ16" s="6"/>
      <c r="AR16" s="6"/>
      <c r="AS16" s="6"/>
      <c r="AT16" s="6"/>
      <c r="AU16" s="6"/>
      <c r="AV16" s="6"/>
      <c r="AW16" s="6"/>
      <c r="AX16" s="6"/>
      <c r="AY16" s="6"/>
      <c r="AZ16" s="6"/>
      <c r="BA16" s="6"/>
      <c r="BB16" s="6"/>
      <c r="BC16" s="6"/>
      <c r="BD16" s="6"/>
      <c r="BE16" s="6"/>
      <c r="BF16" s="6"/>
    </row>
    <row r="17" spans="1:58" x14ac:dyDescent="0.25">
      <c r="A17" t="str">
        <f>Attendance!A17</f>
        <v>Patton</v>
      </c>
      <c r="B17" t="str">
        <f>Attendance!B17</f>
        <v>Matthew</v>
      </c>
      <c r="C17" s="6" t="str">
        <f>Attendance!C17</f>
        <v>No_Relation_to_George@juno.com</v>
      </c>
      <c r="D17" s="6">
        <f>Attendance!D17</f>
        <v>601033766</v>
      </c>
      <c r="E17" s="6" t="str">
        <f>Attendance!E17</f>
        <v>5730 766 </v>
      </c>
      <c r="F17" s="19">
        <f>(((Assignments!AM17*Tables!$B$10)+(Papers!G17*Tables!$B$2)+(Participation!AO17*Tables!$B$11)))/45</f>
        <v>80.124056094929884</v>
      </c>
      <c r="G17" s="88">
        <f>VLOOKUP(F17,Tables!E48:G148,2,TRUE)</f>
        <v>2.67</v>
      </c>
      <c r="H17" s="88" t="str">
        <f>VLOOKUP(G17,Tables!F48:H148,2,TRUE)</f>
        <v>B-</v>
      </c>
      <c r="I17" s="20"/>
      <c r="J17" s="20">
        <f>(((Assignments!AM17*Tables!$B$10)+(Papers!G17*Tables!$B$2)+(Papers!K17*Tables!$B$3)+(Participation!AO17*Tables!$B$11)))/60</f>
        <v>83.843042071197416</v>
      </c>
      <c r="K17" s="88">
        <f>VLOOKUP(J17,Tables!$E$34:$G$134,2,TRUE)</f>
        <v>3</v>
      </c>
      <c r="L17" s="88" t="str">
        <f>VLOOKUP(K17,Tables!$F$34:$H$134,2,TRUE)</f>
        <v>B</v>
      </c>
      <c r="M17" s="20"/>
      <c r="N17" s="20">
        <f>(((Assignments!AM17*Tables!$B$10)+(Papers!G17*Tables!$B$2)+(Papers!K17*Tables!$B$3)+(Papers!O17*Tables!$B$4)+(Participation!AO17*Tables!$B$11)))/75</f>
        <v>86.074433656957936</v>
      </c>
      <c r="O17" s="88">
        <f>VLOOKUP(N17,Tables!$E$34:$G$134,2,TRUE)</f>
        <v>3.33</v>
      </c>
      <c r="P17" s="88" t="str">
        <f>VLOOKUP(O17,Tables!$F$34:$H$134,2,TRUE)</f>
        <v>B+</v>
      </c>
      <c r="Q17" s="20"/>
      <c r="R17" s="9">
        <f>Assignments!AM17</f>
        <v>99.029126213592235</v>
      </c>
      <c r="S17" s="9">
        <f>Assignments!AO17</f>
        <v>4.33</v>
      </c>
      <c r="T17" s="9"/>
      <c r="U17" s="7">
        <f>Papers!W17</f>
        <v>90.714285714285708</v>
      </c>
      <c r="V17" s="9">
        <f>Papers!X17</f>
        <v>3.67</v>
      </c>
      <c r="W17" s="9"/>
      <c r="X17" s="9">
        <f>Participation!AO17</f>
        <v>100</v>
      </c>
      <c r="Y17" s="9">
        <f>Participation!AQ17</f>
        <v>4.33</v>
      </c>
      <c r="Z17" s="9"/>
      <c r="AA17" s="185" t="str">
        <f>Papers!Z17</f>
        <v>A</v>
      </c>
      <c r="AB17" s="186">
        <f>Papers!AA17</f>
        <v>95</v>
      </c>
      <c r="AC17" s="186">
        <f>Papers!AB17</f>
        <v>4</v>
      </c>
      <c r="AD17" s="9"/>
      <c r="AE17" s="9" t="str">
        <f>Attendance!AN17</f>
        <v>ok</v>
      </c>
      <c r="AF17" s="9"/>
      <c r="AG17" s="9">
        <f>(((R17*Tables!$B$10)+(X17*Tables!$B$11)+(U17*Tables!$B$6)+(AB17*Tables!$B$8))/100)</f>
        <v>93.055825242718456</v>
      </c>
      <c r="AH17" s="9">
        <f>VLOOKUP(AG17,Tables!$E$34:$G$134,2,TRUE)</f>
        <v>4</v>
      </c>
      <c r="AI17" s="69" t="str">
        <f>VLOOKUP(AH17,Tables!$F$34:$H$134,2,TRUE)</f>
        <v>A</v>
      </c>
      <c r="AJ17" s="6"/>
      <c r="AK17" s="6"/>
      <c r="AL17" s="6"/>
      <c r="AM17" s="6"/>
      <c r="AN17" s="6"/>
      <c r="AO17" s="6"/>
      <c r="AP17" s="6"/>
      <c r="AQ17" s="6"/>
      <c r="AR17" s="6"/>
      <c r="AS17" s="6"/>
      <c r="AT17" s="6"/>
      <c r="AU17" s="6"/>
      <c r="AV17" s="6"/>
      <c r="AW17" s="6"/>
      <c r="AX17" s="6"/>
      <c r="AY17" s="6"/>
      <c r="AZ17" s="6"/>
      <c r="BA17" s="6"/>
      <c r="BB17" s="6"/>
      <c r="BC17" s="6"/>
      <c r="BD17" s="6"/>
      <c r="BE17" s="6"/>
      <c r="BF17" s="6"/>
    </row>
    <row r="18" spans="1:58" x14ac:dyDescent="0.25">
      <c r="A18" t="str">
        <f>Attendance!A18</f>
        <v>Rea</v>
      </c>
      <c r="B18" t="str">
        <f>Attendance!B18</f>
        <v>Robert</v>
      </c>
      <c r="C18" s="6" t="str">
        <f>Attendance!C18</f>
        <v>IrelandForever1916@eire.net</v>
      </c>
      <c r="D18" s="6">
        <f>Attendance!D18</f>
        <v>993766154</v>
      </c>
      <c r="E18" s="6" t="str">
        <f>Attendance!E18</f>
        <v>9632 154 </v>
      </c>
      <c r="F18" s="19">
        <f>(((Assignments!AM18*Tables!$B$10)+(Papers!G18*Tables!$B$2)+(Participation!AO18*Tables!$B$11)))/45</f>
        <v>79.251964863615342</v>
      </c>
      <c r="G18" s="88">
        <f>VLOOKUP(F18,Tables!E49:G149,2,TRUE)</f>
        <v>2.33</v>
      </c>
      <c r="H18" s="88" t="str">
        <f>VLOOKUP(G18,Tables!F49:H149,2,TRUE)</f>
        <v>C+</v>
      </c>
      <c r="I18" s="20"/>
      <c r="J18" s="20">
        <f>(((Assignments!AM18*Tables!$B$10)+(Papers!G18*Tables!$B$2)+(Papers!K18*Tables!$B$3)+(Participation!AO18*Tables!$B$11)))/60</f>
        <v>73.938973647711506</v>
      </c>
      <c r="K18" s="88">
        <f>VLOOKUP(J18,Tables!$E$34:$G$134,2,TRUE)</f>
        <v>2</v>
      </c>
      <c r="L18" s="88" t="str">
        <f>VLOOKUP(K18,Tables!$F$34:$H$134,2,TRUE)</f>
        <v>C</v>
      </c>
      <c r="M18" s="20"/>
      <c r="N18" s="20">
        <f>(((Assignments!AM18*Tables!$B$10)+(Papers!G18*Tables!$B$2)+(Papers!K18*Tables!$B$3)+(Papers!O18*Tables!$B$4)+(Participation!AO18*Tables!$B$11)))/75</f>
        <v>76.751178918169202</v>
      </c>
      <c r="O18" s="88">
        <f>VLOOKUP(N18,Tables!$E$34:$G$134,2,TRUE)</f>
        <v>2.33</v>
      </c>
      <c r="P18" s="88" t="str">
        <f>VLOOKUP(O18,Tables!$F$34:$H$134,2,TRUE)</f>
        <v>C+</v>
      </c>
      <c r="Q18" s="20"/>
      <c r="R18" s="9">
        <f>Assignments!AM18</f>
        <v>91.816920943134534</v>
      </c>
      <c r="S18" s="9">
        <f>Assignments!AO18</f>
        <v>3.67</v>
      </c>
      <c r="T18" s="9"/>
      <c r="U18" s="7">
        <f>Papers!W18</f>
        <v>79.214285714285708</v>
      </c>
      <c r="V18" s="9">
        <f>Papers!X18</f>
        <v>2.33</v>
      </c>
      <c r="W18" s="9"/>
      <c r="X18" s="9">
        <f>Participation!AO18</f>
        <v>100</v>
      </c>
      <c r="Y18" s="9">
        <f>Participation!AQ18</f>
        <v>4.33</v>
      </c>
      <c r="Z18" s="9"/>
      <c r="AA18" s="185" t="str">
        <f>Papers!Z18</f>
        <v>B</v>
      </c>
      <c r="AB18" s="186">
        <f>Papers!AA18</f>
        <v>85</v>
      </c>
      <c r="AC18" s="186">
        <f>Papers!AB18</f>
        <v>3</v>
      </c>
      <c r="AD18" s="9"/>
      <c r="AE18" s="9" t="str">
        <f>Attendance!AN18</f>
        <v>ok</v>
      </c>
      <c r="AF18" s="9"/>
      <c r="AG18" s="9">
        <f>(((R18*Tables!$B$10)+(X18*Tables!$B$11)+(U18*Tables!$B$6)+(AB18*Tables!$B$8))/100)</f>
        <v>83.063384188626912</v>
      </c>
      <c r="AH18" s="9">
        <f>VLOOKUP(AG18,Tables!$E$34:$G$134,2,TRUE)</f>
        <v>3</v>
      </c>
      <c r="AI18" s="69" t="str">
        <f>VLOOKUP(AH18,Tables!$F$34:$H$134,2,TRUE)</f>
        <v>B</v>
      </c>
      <c r="AJ18" s="6"/>
      <c r="AK18" s="6"/>
      <c r="AL18" s="6"/>
      <c r="AM18" s="6"/>
      <c r="AN18" s="6"/>
      <c r="AO18" s="6"/>
      <c r="AP18" s="6"/>
      <c r="AQ18" s="6"/>
      <c r="AR18" s="6"/>
      <c r="AS18" s="6"/>
      <c r="AT18" s="6"/>
      <c r="AU18" s="6"/>
      <c r="AV18" s="6"/>
      <c r="AW18" s="6"/>
      <c r="AX18" s="6"/>
      <c r="AY18" s="6"/>
      <c r="AZ18" s="6"/>
      <c r="BA18" s="6"/>
      <c r="BB18" s="6"/>
      <c r="BC18" s="6"/>
      <c r="BD18" s="6"/>
      <c r="BE18" s="6"/>
      <c r="BF18" s="6"/>
    </row>
    <row r="19" spans="1:58" x14ac:dyDescent="0.25">
      <c r="A19" t="str">
        <f>Attendance!A19</f>
        <v>Smith</v>
      </c>
      <c r="B19" t="str">
        <f>Attendance!B19</f>
        <v>Susanna</v>
      </c>
      <c r="C19" s="6" t="str">
        <f>Attendance!C19</f>
        <v>OhSusanna@cryforme.com</v>
      </c>
      <c r="D19" s="6">
        <f>Attendance!D19</f>
        <v>353727874</v>
      </c>
      <c r="E19" s="6" t="str">
        <f>Attendance!E19</f>
        <v>2576 874 </v>
      </c>
      <c r="F19" s="19">
        <f>(((Assignments!AM19*Tables!$B$10)+(Papers!G19*Tables!$B$2)+(Participation!AO19*Tables!$B$11)))/45</f>
        <v>77.160733549083062</v>
      </c>
      <c r="G19" s="88">
        <f>VLOOKUP(F19,Tables!E50:G150,2,TRUE)</f>
        <v>2.33</v>
      </c>
      <c r="H19" s="88" t="str">
        <f>VLOOKUP(G19,Tables!F50:H150,2,TRUE)</f>
        <v>C+</v>
      </c>
      <c r="I19" s="20"/>
      <c r="J19" s="20">
        <f>(((Assignments!AM19*Tables!$B$10)+(Papers!G19*Tables!$B$2)+(Papers!K19*Tables!$B$3)+(Participation!AO19*Tables!$B$11)))/60</f>
        <v>74.870550161812304</v>
      </c>
      <c r="K19" s="88">
        <f>VLOOKUP(J19,Tables!$E$34:$G$134,2,TRUE)</f>
        <v>2</v>
      </c>
      <c r="L19" s="88" t="str">
        <f>VLOOKUP(K19,Tables!$F$34:$H$134,2,TRUE)</f>
        <v>C</v>
      </c>
      <c r="M19" s="20"/>
      <c r="N19" s="20">
        <f>(((Assignments!AM19*Tables!$B$10)+(Papers!G19*Tables!$B$2)+(Papers!K19*Tables!$B$3)+(Papers!O19*Tables!$B$4)+(Participation!AO19*Tables!$B$11)))/75</f>
        <v>74.296440129449834</v>
      </c>
      <c r="O19" s="88">
        <f>VLOOKUP(N19,Tables!$E$34:$G$134,2,TRUE)</f>
        <v>2</v>
      </c>
      <c r="P19" s="88" t="str">
        <f>VLOOKUP(O19,Tables!$F$34:$H$134,2,TRUE)</f>
        <v>C</v>
      </c>
      <c r="Q19" s="20"/>
      <c r="R19" s="9">
        <f>Assignments!AM19</f>
        <v>79.611650485436897</v>
      </c>
      <c r="S19" s="9">
        <f>Assignments!AO19</f>
        <v>2.33</v>
      </c>
      <c r="T19" s="9"/>
      <c r="U19" s="7">
        <f>Papers!W19</f>
        <v>81.142857142857139</v>
      </c>
      <c r="V19" s="9">
        <f>Papers!X19</f>
        <v>2.67</v>
      </c>
      <c r="W19" s="9"/>
      <c r="X19" s="9">
        <f>Participation!AO19</f>
        <v>100</v>
      </c>
      <c r="Y19" s="9">
        <f>Participation!AQ19</f>
        <v>4.33</v>
      </c>
      <c r="Z19" s="9"/>
      <c r="AA19" s="185" t="str">
        <f>Papers!Z19</f>
        <v>B+</v>
      </c>
      <c r="AB19" s="186">
        <f>Papers!AA19</f>
        <v>88</v>
      </c>
      <c r="AC19" s="186">
        <f>Papers!AB19</f>
        <v>3.33</v>
      </c>
      <c r="AD19" s="9"/>
      <c r="AE19" s="9" t="str">
        <f>Attendance!AN19</f>
        <v>ok</v>
      </c>
      <c r="AF19" s="9"/>
      <c r="AG19" s="9">
        <f>(((R19*Tables!$B$10)+(X19*Tables!$B$11)+(U19*Tables!$B$6)+(AB19*Tables!$B$8))/100)</f>
        <v>82.122330097087385</v>
      </c>
      <c r="AH19" s="9">
        <f>VLOOKUP(AG19,Tables!$E$34:$G$134,2,TRUE)</f>
        <v>2.67</v>
      </c>
      <c r="AI19" s="69" t="str">
        <f>VLOOKUP(AH19,Tables!$F$34:$H$134,2,TRUE)</f>
        <v>B-</v>
      </c>
      <c r="AJ19" s="6"/>
      <c r="AK19" s="6"/>
      <c r="AL19" s="6"/>
      <c r="AM19" s="6"/>
      <c r="AN19" s="6"/>
      <c r="AO19" s="6"/>
      <c r="AP19" s="6"/>
      <c r="AQ19" s="6"/>
      <c r="AR19" s="6"/>
      <c r="AS19" s="6"/>
      <c r="AT19" s="6"/>
      <c r="AU19" s="6"/>
      <c r="AV19" s="6"/>
      <c r="AW19" s="6"/>
      <c r="AX19" s="6"/>
      <c r="AY19" s="6"/>
      <c r="AZ19" s="6"/>
      <c r="BA19" s="6"/>
      <c r="BB19" s="6"/>
      <c r="BC19" s="6"/>
      <c r="BD19" s="6"/>
      <c r="BE19" s="6"/>
      <c r="BF19" s="6"/>
    </row>
    <row r="20" spans="1:58" x14ac:dyDescent="0.25">
      <c r="A20" t="str">
        <f>Attendance!A20</f>
        <v>Vorwerk</v>
      </c>
      <c r="B20" t="str">
        <f>Attendance!B20</f>
        <v>Anna</v>
      </c>
      <c r="C20" s="6" t="str">
        <f>Attendance!C20</f>
        <v>SweetNAvailable@personals.com</v>
      </c>
      <c r="D20" s="6">
        <f>Attendance!D20</f>
        <v>176689005</v>
      </c>
      <c r="E20" s="6" t="str">
        <f>Attendance!E20</f>
        <v>9208 005 </v>
      </c>
      <c r="F20" s="19">
        <f>(((Assignments!AM20*Tables!$B$10)+(Papers!G20*Tables!$B$2)+(Participation!AO20*Tables!$B$11)))/45</f>
        <v>58.977232125020691</v>
      </c>
      <c r="G20" s="88">
        <f>VLOOKUP(F20,Tables!E51:G151,2,TRUE)</f>
        <v>0</v>
      </c>
      <c r="H20" s="88" t="str">
        <f>VLOOKUP(G20,Tables!F51:H151,2,TRUE)</f>
        <v>E</v>
      </c>
      <c r="I20" s="20"/>
      <c r="J20" s="20">
        <f>(((Assignments!AM20*Tables!$B$10)+(Papers!G20*Tables!$B$2)+(Papers!K20*Tables!$B$3)+(Participation!AO20*Tables!$B$11)))/60</f>
        <v>62.232924093765519</v>
      </c>
      <c r="K20" s="88">
        <f>VLOOKUP(J20,Tables!$E$34:$G$134,2,TRUE)</f>
        <v>1</v>
      </c>
      <c r="L20" s="88" t="str">
        <f>VLOOKUP(K20,Tables!$F$34:$H$134,2,TRUE)</f>
        <v>D</v>
      </c>
      <c r="M20" s="20"/>
      <c r="N20" s="20">
        <f>(((Assignments!AM20*Tables!$B$10)+(Papers!G20*Tables!$B$2)+(Papers!K20*Tables!$B$3)+(Papers!O20*Tables!$B$4)+(Participation!AO20*Tables!$B$11)))/75</f>
        <v>66.186339275012415</v>
      </c>
      <c r="O20" s="88">
        <f>VLOOKUP(N20,Tables!$E$34:$G$134,2,TRUE)</f>
        <v>1</v>
      </c>
      <c r="P20" s="88" t="str">
        <f>VLOOKUP(O20,Tables!$F$34:$H$134,2,TRUE)</f>
        <v>D</v>
      </c>
      <c r="Q20" s="20"/>
      <c r="R20" s="9">
        <f>Assignments!AM20</f>
        <v>43.550624133148403</v>
      </c>
      <c r="S20" s="9">
        <f>Assignments!AO20</f>
        <v>0</v>
      </c>
      <c r="T20" s="9"/>
      <c r="U20" s="7">
        <f>Papers!W20</f>
        <v>75.071428571428569</v>
      </c>
      <c r="V20" s="9">
        <f>Papers!X20</f>
        <v>2</v>
      </c>
      <c r="W20" s="9"/>
      <c r="X20" s="9">
        <f>Participation!AO20</f>
        <v>92.592592592592595</v>
      </c>
      <c r="Y20" s="9">
        <f>Participation!AQ20</f>
        <v>3.67</v>
      </c>
      <c r="Z20" s="9"/>
      <c r="AA20" s="185" t="str">
        <f>Papers!Z20</f>
        <v>C</v>
      </c>
      <c r="AB20" s="186">
        <f>Papers!AA20</f>
        <v>75</v>
      </c>
      <c r="AC20" s="186">
        <f>Papers!AB20</f>
        <v>2</v>
      </c>
      <c r="AD20" s="9"/>
      <c r="AE20" s="9" t="str">
        <f>Attendance!AN20</f>
        <v>ok</v>
      </c>
      <c r="AF20" s="9"/>
      <c r="AG20" s="9">
        <f>(((R20*Tables!$B$10)+(X20*Tables!$B$11)+(U20*Tables!$B$6)+(AB20*Tables!$B$8))/100)</f>
        <v>69.639754456259311</v>
      </c>
      <c r="AH20" s="9">
        <f>VLOOKUP(AG20,Tables!$E$34:$G$134,2,TRUE)</f>
        <v>1</v>
      </c>
      <c r="AI20" s="69" t="str">
        <f>VLOOKUP(AH20,Tables!$F$34:$H$134,2,TRUE)</f>
        <v>D</v>
      </c>
      <c r="AJ20" s="6"/>
      <c r="AK20" s="6"/>
      <c r="AL20" s="6"/>
      <c r="AM20" s="6"/>
      <c r="AN20" s="6"/>
      <c r="AO20" s="6"/>
      <c r="AP20" s="6"/>
      <c r="AQ20" s="6"/>
      <c r="AR20" s="6"/>
      <c r="AS20" s="6"/>
      <c r="AT20" s="6"/>
      <c r="AU20" s="6"/>
      <c r="AV20" s="6"/>
      <c r="AW20" s="6"/>
      <c r="AX20" s="6"/>
      <c r="AY20" s="6"/>
      <c r="AZ20" s="6"/>
      <c r="BA20" s="6"/>
      <c r="BB20" s="6"/>
      <c r="BC20" s="6"/>
      <c r="BD20" s="6"/>
      <c r="BE20" s="6"/>
      <c r="BF20" s="6"/>
    </row>
    <row r="21" spans="1:58" x14ac:dyDescent="0.25">
      <c r="A21" t="str">
        <f>Attendance!A21</f>
        <v>Walke</v>
      </c>
      <c r="B21" t="str">
        <f>Attendance!B21</f>
        <v>Anthony</v>
      </c>
      <c r="C21" s="6" t="str">
        <f>Attendance!C21</f>
        <v>YouLookinAtMe@mafia.org</v>
      </c>
      <c r="D21" s="6">
        <f>Attendance!D21</f>
        <v>602078222</v>
      </c>
      <c r="E21" s="6" t="str">
        <f>Attendance!E21</f>
        <v>0003 222 </v>
      </c>
      <c r="F21" s="19">
        <f>(((Assignments!AM21*Tables!$B$10)+(Papers!G21*Tables!$B$2)+(Participation!AO21*Tables!$B$11)))/45</f>
        <v>61.215076225863704</v>
      </c>
      <c r="G21" s="88">
        <f>VLOOKUP(F21,Tables!E52:G152,2,TRUE)</f>
        <v>1</v>
      </c>
      <c r="H21" s="88" t="str">
        <f>VLOOKUP(G21,Tables!F52:H152,2,TRUE)</f>
        <v>D</v>
      </c>
      <c r="I21" s="20"/>
      <c r="J21" s="20">
        <f>(((Assignments!AM21*Tables!$B$10)+(Papers!G21*Tables!$B$2)+(Papers!K21*Tables!$B$3)+(Participation!AO21*Tables!$B$11)))/60</f>
        <v>67.911307169397773</v>
      </c>
      <c r="K21" s="88">
        <f>VLOOKUP(J21,Tables!$E$34:$G$134,2,TRUE)</f>
        <v>1</v>
      </c>
      <c r="L21" s="88" t="str">
        <f>VLOOKUP(K21,Tables!$F$34:$H$134,2,TRUE)</f>
        <v>D</v>
      </c>
      <c r="M21" s="20"/>
      <c r="N21" s="20">
        <f>(((Assignments!AM21*Tables!$B$10)+(Papers!G21*Tables!$B$2)+(Papers!K21*Tables!$B$3)+(Papers!O21*Tables!$B$4)+(Participation!AO21*Tables!$B$11)))/75</f>
        <v>71.329045735518235</v>
      </c>
      <c r="O21" s="88">
        <f>VLOOKUP(N21,Tables!$E$34:$G$134,2,TRUE)</f>
        <v>2</v>
      </c>
      <c r="P21" s="88" t="str">
        <f>VLOOKUP(O21,Tables!$F$34:$H$134,2,TRUE)</f>
        <v>C</v>
      </c>
      <c r="Q21" s="20"/>
      <c r="R21" s="9">
        <f>Assignments!AM21</f>
        <v>64.909847434119285</v>
      </c>
      <c r="S21" s="9">
        <f>Assignments!AO21</f>
        <v>1</v>
      </c>
      <c r="T21" s="9"/>
      <c r="U21" s="7">
        <f>Papers!W21</f>
        <v>51</v>
      </c>
      <c r="V21" s="9">
        <f>Papers!X21</f>
        <v>0</v>
      </c>
      <c r="W21" s="9"/>
      <c r="X21" s="9">
        <f>Participation!AO21</f>
        <v>96.296296296296291</v>
      </c>
      <c r="Y21" s="9">
        <f>Participation!AQ21</f>
        <v>4</v>
      </c>
      <c r="Z21" s="9"/>
      <c r="AA21" s="185" t="str">
        <f>Papers!Z21</f>
        <v>No paper</v>
      </c>
      <c r="AB21" s="186">
        <f>Papers!AA21</f>
        <v>0</v>
      </c>
      <c r="AC21" s="186">
        <f>Papers!AB21</f>
        <v>0</v>
      </c>
      <c r="AD21" s="9"/>
      <c r="AE21" s="9" t="str">
        <f>Attendance!AN21</f>
        <v>ok</v>
      </c>
      <c r="AF21" s="9"/>
      <c r="AG21" s="9">
        <f>(((R21*Tables!$B$10)+(X21*Tables!$B$11)+(U21*Tables!$B$6)+(AB21*Tables!$B$8))/100)</f>
        <v>53.496784301638669</v>
      </c>
      <c r="AH21" s="9">
        <f>VLOOKUP(AG21,Tables!$E$34:$G$134,2,TRUE)</f>
        <v>0</v>
      </c>
      <c r="AI21" s="69" t="str">
        <f>VLOOKUP(AH21,Tables!$F$34:$H$134,2,TRUE)</f>
        <v>E</v>
      </c>
      <c r="AJ21" s="6"/>
      <c r="AK21" s="6"/>
      <c r="AL21" s="6"/>
      <c r="AM21" s="6"/>
      <c r="AN21" s="6"/>
      <c r="AO21" s="6"/>
      <c r="AP21" s="6"/>
      <c r="AQ21" s="6"/>
      <c r="AR21" s="6"/>
    </row>
    <row r="22" spans="1:58" x14ac:dyDescent="0.25">
      <c r="A22" t="str">
        <f>Attendance!A22</f>
        <v>Young</v>
      </c>
      <c r="B22" t="str">
        <f>Attendance!B22</f>
        <v>Ida</v>
      </c>
      <c r="C22" s="6" t="str">
        <f>Attendance!C22</f>
        <v>IdaKnow@whazzup.com</v>
      </c>
      <c r="D22" s="6" t="str">
        <f>Attendance!D22</f>
        <v>012646794</v>
      </c>
      <c r="E22" s="6" t="str">
        <f>Attendance!E22</f>
        <v>1286 794 </v>
      </c>
      <c r="F22" s="19">
        <f>(((Assignments!AM22*Tables!$B$10)+(Papers!G22*Tables!$B$2)+(Participation!AO22*Tables!$B$11)))/45</f>
        <v>78.525967021112649</v>
      </c>
      <c r="G22" s="88">
        <f>VLOOKUP(F22,Tables!E53:G153,2,TRUE)</f>
        <v>2.33</v>
      </c>
      <c r="H22" s="88" t="str">
        <f>VLOOKUP(G22,Tables!F53:H153,2,TRUE)</f>
        <v>C+</v>
      </c>
      <c r="I22" s="20"/>
      <c r="J22" s="20">
        <f>(((Assignments!AM22*Tables!$B$10)+(Papers!G22*Tables!$B$2)+(Papers!K22*Tables!$B$3)+(Participation!AO22*Tables!$B$11)))/60</f>
        <v>81.894475265834487</v>
      </c>
      <c r="K22" s="88">
        <f>VLOOKUP(J22,Tables!$E$34:$G$134,2,TRUE)</f>
        <v>2.67</v>
      </c>
      <c r="L22" s="88" t="str">
        <f>VLOOKUP(K22,Tables!$F$34:$H$134,2,TRUE)</f>
        <v>B-</v>
      </c>
      <c r="M22" s="20"/>
      <c r="N22" s="20">
        <f>(((Assignments!AM22*Tables!$B$10)+(Papers!G22*Tables!$B$2)+(Papers!K22*Tables!$B$3)+(Papers!O22*Tables!$B$4)+(Participation!AO22*Tables!$B$11)))/75</f>
        <v>82.515580212667587</v>
      </c>
      <c r="O22" s="88">
        <f>VLOOKUP(N22,Tables!$E$34:$G$134,2,TRUE)</f>
        <v>2.67</v>
      </c>
      <c r="P22" s="88" t="str">
        <f>VLOOKUP(O22,Tables!$F$34:$H$134,2,TRUE)</f>
        <v>B-</v>
      </c>
      <c r="Q22" s="20"/>
      <c r="R22" s="9">
        <f>Assignments!AM22</f>
        <v>87.933425797503475</v>
      </c>
      <c r="S22" s="9">
        <f>Assignments!AO22</f>
        <v>3.33</v>
      </c>
      <c r="T22" s="9"/>
      <c r="U22" s="7">
        <f>Papers!W22</f>
        <v>89</v>
      </c>
      <c r="V22" s="9">
        <f>Papers!X22</f>
        <v>3.33</v>
      </c>
      <c r="W22" s="9"/>
      <c r="X22" s="9">
        <f>Participation!AO22</f>
        <v>100</v>
      </c>
      <c r="Y22" s="9">
        <f>Participation!AQ22</f>
        <v>4.33</v>
      </c>
      <c r="Z22" s="9"/>
      <c r="AA22" s="185" t="str">
        <f>Papers!Z22</f>
        <v>A-</v>
      </c>
      <c r="AB22" s="186">
        <f>Papers!AA22</f>
        <v>92</v>
      </c>
      <c r="AC22" s="186">
        <f>Papers!AB22</f>
        <v>3.67</v>
      </c>
      <c r="AD22" s="9"/>
      <c r="AE22" s="9" t="str">
        <f>Attendance!AN22</f>
        <v>ok</v>
      </c>
      <c r="AF22" s="9"/>
      <c r="AG22" s="9">
        <f>(((R22*Tables!$B$10)+(X22*Tables!$B$11)+(U22*Tables!$B$6)+(AB22*Tables!$B$8))/100)</f>
        <v>89.486685159500709</v>
      </c>
      <c r="AH22" s="9">
        <f>VLOOKUP(AG22,Tables!$E$34:$G$134,2,TRUE)</f>
        <v>3.33</v>
      </c>
      <c r="AI22" s="69" t="str">
        <f>VLOOKUP(AH22,Tables!$F$34:$H$134,2,TRUE)</f>
        <v>B+</v>
      </c>
      <c r="AJ22" s="6"/>
      <c r="AK22" s="6"/>
      <c r="AL22" s="6"/>
      <c r="AM22" s="6"/>
      <c r="AN22" s="6"/>
      <c r="AO22" s="6"/>
      <c r="AP22" s="6"/>
      <c r="AQ22" s="6"/>
      <c r="AR22" s="6"/>
    </row>
    <row r="23" spans="1:58" x14ac:dyDescent="0.25">
      <c r="A23"/>
      <c r="B23"/>
      <c r="C23"/>
      <c r="D23" s="44"/>
      <c r="E23" s="45"/>
      <c r="F23" s="19"/>
      <c r="G23" s="19"/>
      <c r="H23" s="88"/>
      <c r="I23" s="20"/>
      <c r="J23" s="20"/>
      <c r="K23" s="20"/>
      <c r="L23" s="20"/>
      <c r="M23" s="20"/>
      <c r="N23" s="20"/>
      <c r="R23" s="9"/>
      <c r="S23" s="9"/>
      <c r="T23" s="9"/>
      <c r="V23" s="9"/>
      <c r="W23" s="9"/>
      <c r="X23" s="9"/>
      <c r="Y23" s="6"/>
      <c r="Z23" s="6"/>
      <c r="AA23" s="94"/>
      <c r="AB23" s="94"/>
      <c r="AC23" s="94"/>
      <c r="AD23" s="6"/>
      <c r="AE23" s="6"/>
      <c r="AF23" s="6"/>
      <c r="AG23" s="9"/>
      <c r="AH23" s="9"/>
      <c r="AJ23" s="6"/>
    </row>
    <row r="24" spans="1:58" x14ac:dyDescent="0.25">
      <c r="A24"/>
      <c r="B24"/>
      <c r="C24"/>
      <c r="D24" s="44"/>
      <c r="E24" s="45"/>
      <c r="F24" s="19"/>
      <c r="G24" s="19"/>
      <c r="H24" s="88"/>
      <c r="I24" s="20"/>
      <c r="J24" s="20"/>
      <c r="K24" s="20"/>
      <c r="L24" s="20"/>
      <c r="M24" s="20"/>
      <c r="N24" s="20"/>
      <c r="R24" s="9"/>
      <c r="S24" s="9"/>
      <c r="T24" s="9"/>
      <c r="V24" s="9"/>
      <c r="W24" s="9"/>
      <c r="X24" s="9"/>
      <c r="Y24" s="6"/>
      <c r="Z24" s="6"/>
      <c r="AA24" s="94"/>
      <c r="AB24" s="94"/>
      <c r="AC24" s="94"/>
      <c r="AD24" s="6"/>
      <c r="AE24" s="6"/>
      <c r="AF24" s="6"/>
      <c r="AG24" s="9"/>
      <c r="AH24" s="9"/>
      <c r="AJ24" s="6"/>
    </row>
    <row r="25" spans="1:58" x14ac:dyDescent="0.25">
      <c r="A25" s="2"/>
      <c r="B25" s="10"/>
      <c r="C25" s="10"/>
      <c r="D25" s="10"/>
    </row>
    <row r="26" spans="1:58" x14ac:dyDescent="0.25">
      <c r="A26" s="2"/>
      <c r="B26" s="10"/>
      <c r="C26" s="10"/>
      <c r="D26" s="10"/>
    </row>
    <row r="27" spans="1:58" x14ac:dyDescent="0.25">
      <c r="A27" s="22"/>
      <c r="B27" s="10"/>
      <c r="C27" s="10"/>
      <c r="D27" s="10"/>
    </row>
    <row r="28" spans="1:58" x14ac:dyDescent="0.25">
      <c r="A28" s="22"/>
      <c r="B28" s="10"/>
      <c r="C28" s="10"/>
      <c r="D28" s="10"/>
    </row>
    <row r="29" spans="1:58" x14ac:dyDescent="0.25">
      <c r="A29" s="22"/>
      <c r="B29" s="10"/>
      <c r="C29" s="10"/>
      <c r="D29" s="10"/>
    </row>
    <row r="30" spans="1:58" x14ac:dyDescent="0.25">
      <c r="A30" s="22"/>
      <c r="B30" s="10"/>
      <c r="C30" s="10"/>
      <c r="D30" s="10"/>
    </row>
    <row r="31" spans="1:58" x14ac:dyDescent="0.25">
      <c r="A31" s="22"/>
      <c r="B31" s="10"/>
      <c r="C31" s="10"/>
      <c r="D31" s="10"/>
    </row>
    <row r="32" spans="1:58" x14ac:dyDescent="0.25">
      <c r="A32" s="2"/>
      <c r="B32" s="10"/>
      <c r="C32" s="10"/>
      <c r="D32" s="10"/>
    </row>
    <row r="33" spans="1:4" x14ac:dyDescent="0.25">
      <c r="A33" s="2"/>
      <c r="B33" s="10"/>
      <c r="C33" s="10"/>
      <c r="D33" s="10"/>
    </row>
  </sheetData>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A3" sqref="A3"/>
    </sheetView>
  </sheetViews>
  <sheetFormatPr defaultRowHeight="13.2" x14ac:dyDescent="0.25"/>
  <cols>
    <col min="1" max="1" width="17.6640625" customWidth="1"/>
    <col min="2" max="2" width="18" customWidth="1"/>
    <col min="3" max="3" width="40" customWidth="1"/>
  </cols>
  <sheetData>
    <row r="1" spans="1:3" ht="13.8" x14ac:dyDescent="0.25">
      <c r="A1" s="31" t="s">
        <v>61</v>
      </c>
      <c r="B1" s="31" t="s">
        <v>62</v>
      </c>
      <c r="C1" s="25" t="s">
        <v>32</v>
      </c>
    </row>
    <row r="2" spans="1:3" ht="13.8" x14ac:dyDescent="0.25">
      <c r="A2" s="24"/>
      <c r="B2" s="24"/>
      <c r="C2" s="84"/>
    </row>
    <row r="3" spans="1:3" s="29" customFormat="1" ht="15.9" customHeight="1" x14ac:dyDescent="0.25">
      <c r="A3" t="str">
        <f>Attendance!A3</f>
        <v>Adams</v>
      </c>
      <c r="B3" t="str">
        <f>Attendance!B3</f>
        <v>Lucy</v>
      </c>
      <c r="C3" s="27"/>
    </row>
    <row r="4" spans="1:3" s="30" customFormat="1" ht="15.9" customHeight="1" x14ac:dyDescent="0.25">
      <c r="A4" t="str">
        <f>Attendance!A4</f>
        <v>Alexander</v>
      </c>
      <c r="B4" t="str">
        <f>Attendance!B4</f>
        <v>Elizabeth</v>
      </c>
      <c r="C4" s="26"/>
    </row>
    <row r="5" spans="1:3" s="29" customFormat="1" ht="15.9" customHeight="1" x14ac:dyDescent="0.25">
      <c r="A5" t="str">
        <f>Attendance!A5</f>
        <v>Baldwin</v>
      </c>
      <c r="B5" t="str">
        <f>Attendance!B5</f>
        <v>Emma</v>
      </c>
      <c r="C5" s="27"/>
    </row>
    <row r="6" spans="1:3" s="30" customFormat="1" ht="15.9" customHeight="1" x14ac:dyDescent="0.25">
      <c r="A6" t="str">
        <f>Attendance!A6</f>
        <v>Berkemeier</v>
      </c>
      <c r="B6" t="str">
        <f>Attendance!B6</f>
        <v>Frieda</v>
      </c>
      <c r="C6" s="26"/>
    </row>
    <row r="7" spans="1:3" s="30" customFormat="1" ht="15.9" customHeight="1" x14ac:dyDescent="0.25">
      <c r="A7" t="str">
        <f>Attendance!A7</f>
        <v>Bleckner</v>
      </c>
      <c r="B7" t="str">
        <f>Attendance!B7</f>
        <v>Katrina</v>
      </c>
      <c r="C7" s="27"/>
    </row>
    <row r="8" spans="1:3" s="29" customFormat="1" ht="15.9" customHeight="1" x14ac:dyDescent="0.25">
      <c r="A8" t="str">
        <f>Attendance!A8</f>
        <v>Clere</v>
      </c>
      <c r="B8" t="str">
        <f>Attendance!B8</f>
        <v>Margaret</v>
      </c>
      <c r="C8" s="26"/>
    </row>
    <row r="9" spans="1:3" s="29" customFormat="1" ht="15.9" customHeight="1" x14ac:dyDescent="0.25">
      <c r="A9" t="str">
        <f>Attendance!A9</f>
        <v>Cotton</v>
      </c>
      <c r="B9" t="str">
        <f>Attendance!B9</f>
        <v>Robert</v>
      </c>
      <c r="C9" s="27"/>
    </row>
    <row r="10" spans="1:3" s="29" customFormat="1" ht="15.9" customHeight="1" x14ac:dyDescent="0.25">
      <c r="A10" t="str">
        <f>Attendance!A10</f>
        <v>Cravens</v>
      </c>
      <c r="B10" t="str">
        <f>Attendance!B10</f>
        <v>William</v>
      </c>
      <c r="C10" s="26"/>
    </row>
    <row r="11" spans="1:3" s="29" customFormat="1" ht="15.9" customHeight="1" x14ac:dyDescent="0.25">
      <c r="A11" t="str">
        <f>Attendance!A11</f>
        <v>DuBois</v>
      </c>
      <c r="B11" t="str">
        <f>Attendance!B11</f>
        <v>Anna Marie</v>
      </c>
      <c r="C11" s="27"/>
    </row>
    <row r="12" spans="1:3" s="29" customFormat="1" ht="15.9" customHeight="1" x14ac:dyDescent="0.25">
      <c r="A12" t="str">
        <f>Attendance!A12</f>
        <v>Fry</v>
      </c>
      <c r="B12" t="str">
        <f>Attendance!B12</f>
        <v>Harry</v>
      </c>
      <c r="C12" s="26"/>
    </row>
    <row r="13" spans="1:3" s="30" customFormat="1" ht="15.9" customHeight="1" x14ac:dyDescent="0.25">
      <c r="A13" t="str">
        <f>Attendance!A13</f>
        <v>Garrard</v>
      </c>
      <c r="B13" t="str">
        <f>Attendance!B13</f>
        <v>Ellen</v>
      </c>
      <c r="C13" s="27"/>
    </row>
    <row r="14" spans="1:3" s="28" customFormat="1" ht="15.9" customHeight="1" x14ac:dyDescent="0.25">
      <c r="A14" t="str">
        <f>Attendance!A14</f>
        <v>Gauck</v>
      </c>
      <c r="B14" t="str">
        <f>Attendance!B14</f>
        <v>Brenda</v>
      </c>
      <c r="C14" s="37"/>
    </row>
    <row r="15" spans="1:3" s="28" customFormat="1" ht="15.9" customHeight="1" x14ac:dyDescent="0.25">
      <c r="A15" t="str">
        <f>Attendance!A15</f>
        <v>Hite</v>
      </c>
      <c r="B15" t="str">
        <f>Attendance!B15</f>
        <v>John</v>
      </c>
      <c r="C15" s="38"/>
    </row>
    <row r="16" spans="1:3" s="28" customFormat="1" ht="15.9" customHeight="1" x14ac:dyDescent="0.25">
      <c r="A16" t="str">
        <f>Attendance!A16</f>
        <v>Imel</v>
      </c>
      <c r="B16" t="str">
        <f>Attendance!B16</f>
        <v>Peter</v>
      </c>
      <c r="C16" s="35"/>
    </row>
    <row r="17" spans="1:3" ht="15.9" customHeight="1" x14ac:dyDescent="0.25">
      <c r="A17" t="str">
        <f>Attendance!A17</f>
        <v>Patton</v>
      </c>
      <c r="B17" t="str">
        <f>Attendance!B17</f>
        <v>Matthew</v>
      </c>
      <c r="C17" s="38"/>
    </row>
    <row r="18" spans="1:3" ht="15.9" customHeight="1" x14ac:dyDescent="0.25">
      <c r="A18" t="str">
        <f>Attendance!A18</f>
        <v>Rea</v>
      </c>
      <c r="B18" t="str">
        <f>Attendance!B18</f>
        <v>Robert</v>
      </c>
      <c r="C18" s="35"/>
    </row>
    <row r="19" spans="1:3" ht="15.9" customHeight="1" x14ac:dyDescent="0.25">
      <c r="A19" t="str">
        <f>Attendance!A19</f>
        <v>Smith</v>
      </c>
      <c r="B19" t="str">
        <f>Attendance!B19</f>
        <v>Susanna</v>
      </c>
      <c r="C19" s="38"/>
    </row>
    <row r="20" spans="1:3" ht="15.9" customHeight="1" x14ac:dyDescent="0.25">
      <c r="A20" t="str">
        <f>Attendance!A20</f>
        <v>Vorwerk</v>
      </c>
      <c r="B20" t="str">
        <f>Attendance!B20</f>
        <v>Anna</v>
      </c>
      <c r="C20" s="35"/>
    </row>
    <row r="21" spans="1:3" ht="15.9" customHeight="1" x14ac:dyDescent="0.25">
      <c r="A21" t="str">
        <f>Attendance!A21</f>
        <v>Walke</v>
      </c>
      <c r="B21" t="str">
        <f>Attendance!B21</f>
        <v>Anthony</v>
      </c>
      <c r="C21" s="38"/>
    </row>
    <row r="22" spans="1:3" ht="15.9" customHeight="1" x14ac:dyDescent="0.25">
      <c r="A22" t="str">
        <f>Attendance!A22</f>
        <v>Young</v>
      </c>
      <c r="B22" t="str">
        <f>Attendance!B22</f>
        <v>Ida</v>
      </c>
      <c r="C22" s="35"/>
    </row>
  </sheetData>
  <phoneticPr fontId="0" type="noConversion"/>
  <pageMargins left="0.75" right="0.75" top="1" bottom="1" header="0.5" footer="0.5"/>
  <pageSetup orientation="landscape" horizontalDpi="4294967294"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zoomScaleNormal="100" workbookViewId="0"/>
  </sheetViews>
  <sheetFormatPr defaultColWidth="9.109375" defaultRowHeight="13.2" x14ac:dyDescent="0.25"/>
  <cols>
    <col min="1" max="1" width="17.33203125" style="72" customWidth="1"/>
    <col min="2" max="2" width="13" style="72" customWidth="1"/>
    <col min="3" max="16384" width="9.109375" style="72"/>
  </cols>
  <sheetData>
    <row r="1" spans="1:4" s="36" customFormat="1" ht="18" customHeight="1" x14ac:dyDescent="0.3">
      <c r="A1" s="85" t="s">
        <v>133</v>
      </c>
      <c r="B1" s="86"/>
      <c r="C1" s="86"/>
      <c r="D1" s="86"/>
    </row>
    <row r="2" spans="1:4" s="36" customFormat="1" ht="18" customHeight="1" x14ac:dyDescent="0.3">
      <c r="A2" s="87"/>
    </row>
    <row r="3" spans="1:4" s="86" customFormat="1" ht="18" customHeight="1" x14ac:dyDescent="0.25">
      <c r="A3" s="31" t="s">
        <v>61</v>
      </c>
      <c r="B3" s="31" t="s">
        <v>62</v>
      </c>
    </row>
    <row r="4" spans="1:4" s="58" customFormat="1" ht="18" customHeight="1" x14ac:dyDescent="0.25">
      <c r="A4" s="24" t="s">
        <v>33</v>
      </c>
      <c r="B4" s="24"/>
    </row>
    <row r="5" spans="1:4" s="36" customFormat="1" ht="18" customHeight="1" x14ac:dyDescent="0.25">
      <c r="A5" t="str">
        <f>Attendance!A3</f>
        <v>Adams</v>
      </c>
      <c r="B5" t="str">
        <f>Attendance!B3</f>
        <v>Lucy</v>
      </c>
    </row>
    <row r="6" spans="1:4" s="36" customFormat="1" ht="18" customHeight="1" x14ac:dyDescent="0.25">
      <c r="A6" t="str">
        <f>Attendance!A4</f>
        <v>Alexander</v>
      </c>
      <c r="B6" t="str">
        <f>Attendance!B4</f>
        <v>Elizabeth</v>
      </c>
    </row>
    <row r="7" spans="1:4" s="36" customFormat="1" ht="18" customHeight="1" x14ac:dyDescent="0.25">
      <c r="A7" t="str">
        <f>Attendance!A5</f>
        <v>Baldwin</v>
      </c>
      <c r="B7" t="str">
        <f>Attendance!B5</f>
        <v>Emma</v>
      </c>
    </row>
    <row r="8" spans="1:4" s="36" customFormat="1" ht="18" customHeight="1" x14ac:dyDescent="0.25">
      <c r="A8" t="str">
        <f>Attendance!A6</f>
        <v>Berkemeier</v>
      </c>
      <c r="B8" t="str">
        <f>Attendance!B6</f>
        <v>Frieda</v>
      </c>
    </row>
    <row r="9" spans="1:4" s="36" customFormat="1" ht="18" customHeight="1" x14ac:dyDescent="0.25">
      <c r="A9" t="str">
        <f>Attendance!A7</f>
        <v>Bleckner</v>
      </c>
      <c r="B9" t="str">
        <f>Attendance!B7</f>
        <v>Katrina</v>
      </c>
    </row>
    <row r="10" spans="1:4" s="38" customFormat="1" ht="18" customHeight="1" x14ac:dyDescent="0.25">
      <c r="A10" t="str">
        <f>Attendance!A8</f>
        <v>Clere</v>
      </c>
      <c r="B10" t="str">
        <f>Attendance!B8</f>
        <v>Margaret</v>
      </c>
    </row>
    <row r="11" spans="1:4" s="38" customFormat="1" ht="18" customHeight="1" x14ac:dyDescent="0.25">
      <c r="A11" t="str">
        <f>Attendance!A9</f>
        <v>Cotton</v>
      </c>
      <c r="B11" t="str">
        <f>Attendance!B9</f>
        <v>Robert</v>
      </c>
    </row>
    <row r="12" spans="1:4" s="38" customFormat="1" ht="18" customHeight="1" x14ac:dyDescent="0.25">
      <c r="A12" t="str">
        <f>Attendance!A10</f>
        <v>Cravens</v>
      </c>
      <c r="B12" t="str">
        <f>Attendance!B10</f>
        <v>William</v>
      </c>
    </row>
    <row r="13" spans="1:4" s="38" customFormat="1" ht="18" customHeight="1" x14ac:dyDescent="0.25">
      <c r="A13" t="str">
        <f>Attendance!A11</f>
        <v>DuBois</v>
      </c>
      <c r="B13" t="str">
        <f>Attendance!B11</f>
        <v>Anna Marie</v>
      </c>
    </row>
    <row r="14" spans="1:4" s="38" customFormat="1" ht="18" customHeight="1" x14ac:dyDescent="0.25">
      <c r="A14" t="str">
        <f>Attendance!A12</f>
        <v>Fry</v>
      </c>
      <c r="B14" t="str">
        <f>Attendance!B12</f>
        <v>Harry</v>
      </c>
    </row>
    <row r="15" spans="1:4" s="36" customFormat="1" ht="18" customHeight="1" x14ac:dyDescent="0.25">
      <c r="A15" t="str">
        <f>Attendance!A13</f>
        <v>Garrard</v>
      </c>
      <c r="B15" t="str">
        <f>Attendance!B13</f>
        <v>Ellen</v>
      </c>
    </row>
    <row r="16" spans="1:4" s="38" customFormat="1" ht="18" customHeight="1" x14ac:dyDescent="0.25">
      <c r="A16" t="str">
        <f>Attendance!A14</f>
        <v>Gauck</v>
      </c>
      <c r="B16" t="str">
        <f>Attendance!B14</f>
        <v>Brenda</v>
      </c>
    </row>
    <row r="17" spans="1:2" s="38" customFormat="1" ht="18" customHeight="1" x14ac:dyDescent="0.25">
      <c r="A17" t="str">
        <f>Attendance!A15</f>
        <v>Hite</v>
      </c>
      <c r="B17" t="str">
        <f>Attendance!B15</f>
        <v>John</v>
      </c>
    </row>
    <row r="18" spans="1:2" s="38" customFormat="1" ht="18" customHeight="1" x14ac:dyDescent="0.25">
      <c r="A18" t="str">
        <f>Attendance!A16</f>
        <v>Imel</v>
      </c>
      <c r="B18" t="str">
        <f>Attendance!B16</f>
        <v>Peter</v>
      </c>
    </row>
    <row r="19" spans="1:2" s="38" customFormat="1" ht="18" customHeight="1" x14ac:dyDescent="0.25">
      <c r="A19" t="str">
        <f>Attendance!A17</f>
        <v>Patton</v>
      </c>
      <c r="B19" t="str">
        <f>Attendance!B17</f>
        <v>Matthew</v>
      </c>
    </row>
    <row r="20" spans="1:2" s="38" customFormat="1" ht="18" customHeight="1" x14ac:dyDescent="0.25">
      <c r="A20" t="str">
        <f>Attendance!A18</f>
        <v>Rea</v>
      </c>
      <c r="B20" t="str">
        <f>Attendance!B18</f>
        <v>Robert</v>
      </c>
    </row>
    <row r="21" spans="1:2" s="38" customFormat="1" ht="18" customHeight="1" x14ac:dyDescent="0.25">
      <c r="A21" t="str">
        <f>Attendance!A19</f>
        <v>Smith</v>
      </c>
      <c r="B21" t="str">
        <f>Attendance!B19</f>
        <v>Susanna</v>
      </c>
    </row>
    <row r="22" spans="1:2" s="38" customFormat="1" ht="18" customHeight="1" x14ac:dyDescent="0.25">
      <c r="A22" t="str">
        <f>Attendance!A20</f>
        <v>Vorwerk</v>
      </c>
      <c r="B22" t="str">
        <f>Attendance!B20</f>
        <v>Anna</v>
      </c>
    </row>
    <row r="23" spans="1:2" s="38" customFormat="1" ht="19.2" customHeight="1" x14ac:dyDescent="0.25">
      <c r="A23" t="str">
        <f>Attendance!A21</f>
        <v>Walke</v>
      </c>
      <c r="B23" t="str">
        <f>Attendance!B21</f>
        <v>Anthony</v>
      </c>
    </row>
    <row r="24" spans="1:2" s="38" customFormat="1" ht="18" customHeight="1" x14ac:dyDescent="0.25">
      <c r="A24" t="str">
        <f>Attendance!A22</f>
        <v>Young</v>
      </c>
      <c r="B24" t="str">
        <f>Attendance!B22</f>
        <v>Ida</v>
      </c>
    </row>
    <row r="25" spans="1:2" ht="18" customHeight="1" x14ac:dyDescent="0.25">
      <c r="A25"/>
      <c r="B25"/>
    </row>
  </sheetData>
  <phoneticPr fontId="0" type="noConversion"/>
  <pageMargins left="0.75" right="0.75" top="0.73" bottom="0.77" header="0.5" footer="0.5"/>
  <pageSetup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E148"/>
  <sheetViews>
    <sheetView workbookViewId="0"/>
  </sheetViews>
  <sheetFormatPr defaultRowHeight="13.2" x14ac:dyDescent="0.25"/>
  <cols>
    <col min="1" max="1" width="18.109375" customWidth="1"/>
    <col min="2" max="2" width="8.5546875" customWidth="1"/>
    <col min="3" max="3" width="23.88671875" customWidth="1"/>
    <col min="4" max="4" width="21.44140625" customWidth="1"/>
    <col min="5" max="5" width="21" customWidth="1"/>
    <col min="6" max="6" width="29.6640625" customWidth="1"/>
    <col min="7" max="7" width="27.6640625" customWidth="1"/>
    <col min="8" max="8" width="25.6640625" customWidth="1"/>
    <col min="9" max="9" width="17.88671875" customWidth="1"/>
    <col min="10" max="14" width="19.6640625" customWidth="1"/>
    <col min="15" max="15" width="23.109375" customWidth="1"/>
    <col min="16" max="16" width="19.6640625" customWidth="1"/>
    <col min="17" max="17" width="23.109375" customWidth="1"/>
    <col min="18" max="18" width="22.6640625" customWidth="1"/>
    <col min="19" max="19" width="23.33203125" customWidth="1"/>
    <col min="20" max="20" width="28.88671875" customWidth="1"/>
    <col min="21" max="21" width="24" customWidth="1"/>
    <col min="22" max="22" width="18.5546875" customWidth="1"/>
    <col min="23" max="27" width="21" customWidth="1"/>
    <col min="28" max="28" width="24.6640625" customWidth="1"/>
    <col min="29" max="31" width="21" customWidth="1"/>
    <col min="32" max="32" width="18.109375" customWidth="1"/>
    <col min="33" max="33" width="17.44140625" customWidth="1"/>
    <col min="35" max="35" width="27.109375" customWidth="1"/>
    <col min="37" max="37" width="25.6640625" customWidth="1"/>
  </cols>
  <sheetData>
    <row r="1" spans="1:38" ht="24.6" x14ac:dyDescent="0.4">
      <c r="A1" s="42" t="s">
        <v>168</v>
      </c>
      <c r="B1" s="14"/>
    </row>
    <row r="2" spans="1:38" ht="24.6" x14ac:dyDescent="0.4">
      <c r="A2" s="42" t="s">
        <v>68</v>
      </c>
      <c r="B2" s="14"/>
      <c r="C2" s="14"/>
      <c r="D2" s="60"/>
      <c r="E2" s="60"/>
    </row>
    <row r="3" spans="1:38" x14ac:dyDescent="0.25">
      <c r="A3" t="s">
        <v>73</v>
      </c>
    </row>
    <row r="4" spans="1:38" s="52" customFormat="1" x14ac:dyDescent="0.25">
      <c r="A4" s="51" t="s">
        <v>28</v>
      </c>
      <c r="C4" s="62" t="str">
        <f>Assignments!F1</f>
        <v>Quiz 1</v>
      </c>
      <c r="D4" s="62" t="str">
        <f>Assignments!G1</f>
        <v>Quiz 2</v>
      </c>
      <c r="E4" s="62" t="str">
        <f>Assignments!H1</f>
        <v>Quiz 3</v>
      </c>
      <c r="F4" s="62" t="str">
        <f>Assignments!I1</f>
        <v>Quiz 4</v>
      </c>
      <c r="G4" s="62" t="str">
        <f>Assignments!J1</f>
        <v>Quiz 5</v>
      </c>
      <c r="H4" s="62" t="str">
        <f>Assignments!K1</f>
        <v>Quiz 6</v>
      </c>
      <c r="I4" s="62" t="str">
        <f>Assignments!L1</f>
        <v>Quiz 7</v>
      </c>
      <c r="J4" s="62" t="str">
        <f>Assignments!M1</f>
        <v>Quiz 8</v>
      </c>
      <c r="K4" s="62" t="str">
        <f>Assignments!N1</f>
        <v>Quiz 9</v>
      </c>
      <c r="L4" s="62" t="str">
        <f>Assignments!O1</f>
        <v>Quiz 10</v>
      </c>
      <c r="M4" s="62" t="str">
        <f>Assignments!P1</f>
        <v>Quiz 11</v>
      </c>
      <c r="N4" s="62" t="str">
        <f>Assignments!Q1</f>
        <v>Quiz 12</v>
      </c>
      <c r="O4" s="62" t="str">
        <f>Assignments!R1</f>
        <v>Quiz 13</v>
      </c>
      <c r="P4" s="62" t="str">
        <f>Assignments!S1</f>
        <v>Quiz 14</v>
      </c>
      <c r="Q4" s="62" t="str">
        <f>Assignments!T1</f>
        <v>Quiz 15</v>
      </c>
      <c r="R4" s="62" t="str">
        <f>Assignments!U1</f>
        <v>Quiz 16</v>
      </c>
      <c r="S4" s="62" t="str">
        <f>Assignments!V1</f>
        <v>Quiz 17</v>
      </c>
      <c r="T4" s="62" t="str">
        <f>Assignments!W1</f>
        <v>Quiz 18</v>
      </c>
      <c r="U4" s="62" t="str">
        <f>Assignments!X1</f>
        <v>Quiz 19</v>
      </c>
      <c r="V4" s="62" t="str">
        <f>Assignments!Y1</f>
        <v>Quiz 20</v>
      </c>
      <c r="W4" s="74" t="str">
        <f>Assignments!Z1</f>
        <v>Quiz 21</v>
      </c>
      <c r="X4" s="74" t="str">
        <f>Assignments!AA1</f>
        <v>Quiz 22</v>
      </c>
      <c r="Y4" s="74" t="str">
        <f>Assignments!AB1</f>
        <v>Quiz 23</v>
      </c>
      <c r="Z4" s="74" t="str">
        <f>Assignments!AC1</f>
        <v>Quiz 24</v>
      </c>
      <c r="AA4" s="74" t="str">
        <f>Assignments!AD1</f>
        <v>Quiz 25</v>
      </c>
      <c r="AB4" s="74" t="str">
        <f>Assignments!AE1</f>
        <v>Quiz 26</v>
      </c>
      <c r="AC4" s="74"/>
      <c r="AD4" s="74"/>
      <c r="AE4" s="74"/>
      <c r="AF4" s="62" t="str">
        <f>Assignments!AJ1</f>
        <v>Points Possible</v>
      </c>
      <c r="AG4" s="62" t="str">
        <f>Assignments!AK1</f>
        <v>Points Earned</v>
      </c>
      <c r="AH4" s="62"/>
      <c r="AI4" s="62" t="str">
        <f>Assignments!AM1</f>
        <v>Total Homework Percentage</v>
      </c>
      <c r="AJ4" s="62"/>
      <c r="AK4" s="62"/>
    </row>
    <row r="5" spans="1:38" s="56" customFormat="1" ht="13.95" customHeight="1" x14ac:dyDescent="0.25">
      <c r="A5" s="53"/>
      <c r="B5" s="54"/>
      <c r="C5" s="55">
        <f>Assignments!F2</f>
        <v>20</v>
      </c>
      <c r="D5" s="55">
        <f>Assignments!G2</f>
        <v>78</v>
      </c>
      <c r="E5" s="55">
        <f>Assignments!H2</f>
        <v>48</v>
      </c>
      <c r="F5" s="55">
        <f>Assignments!I2</f>
        <v>20</v>
      </c>
      <c r="G5" s="55">
        <f>Assignments!J2</f>
        <v>35</v>
      </c>
      <c r="H5" s="55">
        <f>Assignments!K2</f>
        <v>5</v>
      </c>
      <c r="I5" s="55">
        <f>Assignments!L2</f>
        <v>15</v>
      </c>
      <c r="J5" s="55">
        <f>Assignments!M2</f>
        <v>0</v>
      </c>
      <c r="K5" s="55">
        <f>Assignments!N2</f>
        <v>0</v>
      </c>
      <c r="L5" s="55">
        <f>Assignments!O2</f>
        <v>20</v>
      </c>
      <c r="M5" s="55">
        <f>Assignments!P2</f>
        <v>30</v>
      </c>
      <c r="N5" s="55">
        <f>Assignments!Q2</f>
        <v>15</v>
      </c>
      <c r="O5" s="55">
        <f>Assignments!R2</f>
        <v>0</v>
      </c>
      <c r="P5" s="55">
        <f>Assignments!S2</f>
        <v>0</v>
      </c>
      <c r="Q5" s="55">
        <f>Assignments!T2</f>
        <v>0</v>
      </c>
      <c r="R5" s="55">
        <f>Assignments!U2</f>
        <v>60</v>
      </c>
      <c r="S5" s="55">
        <f>Assignments!V2</f>
        <v>10</v>
      </c>
      <c r="T5" s="55">
        <f>Assignments!W2</f>
        <v>20</v>
      </c>
      <c r="U5" s="55">
        <f>Assignments!X2</f>
        <v>20</v>
      </c>
      <c r="V5" s="55">
        <f>Assignments!Y2</f>
        <v>15</v>
      </c>
      <c r="W5" s="73">
        <f>Assignments!Z2</f>
        <v>30</v>
      </c>
      <c r="X5" s="73">
        <f>Assignments!AA2</f>
        <v>25</v>
      </c>
      <c r="Y5" s="73">
        <f>Assignments!AB2</f>
        <v>15</v>
      </c>
      <c r="Z5" s="73">
        <f>Assignments!AC2</f>
        <v>30</v>
      </c>
      <c r="AA5" s="73">
        <f>Assignments!AD2</f>
        <v>30</v>
      </c>
      <c r="AB5" s="73">
        <f>Assignments!AE2</f>
        <v>30</v>
      </c>
      <c r="AC5" s="73"/>
      <c r="AD5" s="73"/>
      <c r="AE5" s="73"/>
      <c r="AF5" s="55">
        <f>Assignments!AJ2</f>
        <v>721</v>
      </c>
      <c r="AG5" s="55"/>
      <c r="AH5" s="55"/>
      <c r="AI5" s="71"/>
      <c r="AJ5" s="71"/>
      <c r="AK5" s="71"/>
    </row>
    <row r="6" spans="1:38" s="48" customFormat="1" x14ac:dyDescent="0.25">
      <c r="A6" s="57" t="str">
        <f>Assignments!E21</f>
        <v>0003 222 </v>
      </c>
      <c r="B6" s="57"/>
      <c r="C6" s="65">
        <f>Assignments!F21</f>
        <v>18</v>
      </c>
      <c r="D6" s="70">
        <f>Assignments!G21</f>
        <v>74</v>
      </c>
      <c r="E6" s="65">
        <f>Assignments!H21</f>
        <v>34</v>
      </c>
      <c r="F6" s="65">
        <f>Assignments!I21</f>
        <v>12</v>
      </c>
      <c r="G6" s="65">
        <f>Assignments!J21</f>
        <v>30</v>
      </c>
      <c r="H6" s="65" t="str">
        <f>Assignments!K21</f>
        <v>~</v>
      </c>
      <c r="I6" s="65">
        <f>Assignments!L21</f>
        <v>10</v>
      </c>
      <c r="J6" s="65" t="str">
        <f>Assignments!M21</f>
        <v>~</v>
      </c>
      <c r="K6" s="65" t="str">
        <f>Assignments!N21</f>
        <v>~</v>
      </c>
      <c r="L6" s="65">
        <f>Assignments!O21</f>
        <v>12</v>
      </c>
      <c r="M6" s="65">
        <f>Assignments!P21</f>
        <v>25</v>
      </c>
      <c r="N6" s="65">
        <f>Assignments!Q21</f>
        <v>10</v>
      </c>
      <c r="O6" s="65" t="str">
        <f>Assignments!R21</f>
        <v>~</v>
      </c>
      <c r="P6" s="65" t="str">
        <f>Assignments!S21</f>
        <v>~</v>
      </c>
      <c r="Q6" s="65" t="str">
        <f>Assignments!T21</f>
        <v>~</v>
      </c>
      <c r="R6" s="65" t="str">
        <f>Assignments!U21</f>
        <v>~</v>
      </c>
      <c r="S6" s="65">
        <f>Assignments!V21</f>
        <v>10</v>
      </c>
      <c r="T6" s="65">
        <f>Assignments!W21</f>
        <v>20</v>
      </c>
      <c r="U6" s="65">
        <f>Assignments!X21</f>
        <v>15</v>
      </c>
      <c r="V6" s="65">
        <f>Assignments!Y21</f>
        <v>15</v>
      </c>
      <c r="W6" s="65">
        <f>Assignments!Z21</f>
        <v>30</v>
      </c>
      <c r="X6" s="65">
        <f>Assignments!AA21</f>
        <v>23</v>
      </c>
      <c r="Y6" s="65">
        <f>Assignments!AB21</f>
        <v>10</v>
      </c>
      <c r="Z6" s="65">
        <f>Assignments!AC21</f>
        <v>30</v>
      </c>
      <c r="AA6" s="65">
        <f>Assignments!AD21</f>
        <v>0</v>
      </c>
      <c r="AB6" s="65" t="str">
        <f>Assignments!AE21</f>
        <v>~</v>
      </c>
      <c r="AC6" s="65">
        <f>Assignments!AF21</f>
        <v>90</v>
      </c>
      <c r="AD6" s="65" t="str">
        <f>Assignments!AH21</f>
        <v>~</v>
      </c>
      <c r="AE6" s="65" t="str">
        <f>Assignments!AI21</f>
        <v>~</v>
      </c>
      <c r="AF6" s="75">
        <f>Assignments!AJ21</f>
        <v>721</v>
      </c>
      <c r="AG6" s="75">
        <f>Assignments!AK21</f>
        <v>468</v>
      </c>
      <c r="AH6" s="75"/>
      <c r="AI6" s="76">
        <f>Assignments!AM21</f>
        <v>64.909847434119285</v>
      </c>
      <c r="AJ6" s="76"/>
      <c r="AK6" s="76"/>
      <c r="AL6" s="57"/>
    </row>
    <row r="7" spans="1:38" s="48" customFormat="1" x14ac:dyDescent="0.25">
      <c r="A7" s="57" t="str">
        <f>Assignments!E8</f>
        <v>0531 898 </v>
      </c>
      <c r="B7" s="57"/>
      <c r="C7" s="65">
        <f>Assignments!F8</f>
        <v>15</v>
      </c>
      <c r="D7" s="65">
        <f>Assignments!G8</f>
        <v>74</v>
      </c>
      <c r="E7" s="65">
        <f>Assignments!H8</f>
        <v>44</v>
      </c>
      <c r="F7" s="65">
        <f>Assignments!I8</f>
        <v>10</v>
      </c>
      <c r="G7" s="65">
        <f>Assignments!J8</f>
        <v>17</v>
      </c>
      <c r="H7" s="65">
        <f>Assignments!K8</f>
        <v>2</v>
      </c>
      <c r="I7" s="65">
        <f>Assignments!L8</f>
        <v>14</v>
      </c>
      <c r="J7" s="65" t="str">
        <f>Assignments!M8</f>
        <v>~</v>
      </c>
      <c r="K7" s="65" t="str">
        <f>Assignments!N8</f>
        <v>~</v>
      </c>
      <c r="L7" s="65">
        <f>Assignments!O8</f>
        <v>10</v>
      </c>
      <c r="M7" s="65">
        <f>Assignments!P8</f>
        <v>15</v>
      </c>
      <c r="N7" s="65">
        <f>Assignments!Q8</f>
        <v>7</v>
      </c>
      <c r="O7" s="65" t="str">
        <f>Assignments!R8</f>
        <v>~</v>
      </c>
      <c r="P7" s="65" t="str">
        <f>Assignments!S8</f>
        <v>~</v>
      </c>
      <c r="Q7" s="65" t="str">
        <f>Assignments!T8</f>
        <v>~</v>
      </c>
      <c r="R7" s="65">
        <f>Assignments!U8</f>
        <v>25</v>
      </c>
      <c r="S7" s="65">
        <f>Assignments!V8</f>
        <v>10</v>
      </c>
      <c r="T7" s="65">
        <f>Assignments!W8</f>
        <v>20</v>
      </c>
      <c r="U7" s="65">
        <f>Assignments!X8</f>
        <v>0</v>
      </c>
      <c r="V7" s="65" t="str">
        <f>Assignments!Y8</f>
        <v>~</v>
      </c>
      <c r="W7" s="65">
        <f>Assignments!Z8</f>
        <v>30</v>
      </c>
      <c r="X7" s="65">
        <f>Assignments!AA8</f>
        <v>24</v>
      </c>
      <c r="Y7" s="65">
        <f>Assignments!AB8</f>
        <v>23</v>
      </c>
      <c r="Z7" s="65">
        <f>Assignments!AC8</f>
        <v>17</v>
      </c>
      <c r="AA7" s="65" t="str">
        <f>Assignments!AD8</f>
        <v>~</v>
      </c>
      <c r="AB7" s="65">
        <f>Assignments!AE8</f>
        <v>10</v>
      </c>
      <c r="AC7" s="65">
        <f>Assignments!AF8</f>
        <v>60</v>
      </c>
      <c r="AD7" s="65" t="str">
        <f>Assignments!AH8</f>
        <v>~</v>
      </c>
      <c r="AE7" s="65" t="str">
        <f>Assignments!AI8</f>
        <v>~</v>
      </c>
      <c r="AF7" s="75">
        <f>Assignments!AJ8</f>
        <v>721</v>
      </c>
      <c r="AG7" s="75">
        <f>Assignments!AK8</f>
        <v>427</v>
      </c>
      <c r="AH7" s="75"/>
      <c r="AI7" s="76">
        <f>Assignments!AM8</f>
        <v>59.22330097087378</v>
      </c>
      <c r="AJ7" s="76"/>
      <c r="AK7" s="76"/>
      <c r="AL7" s="57"/>
    </row>
    <row r="8" spans="1:38" s="48" customFormat="1" ht="13.95" customHeight="1" x14ac:dyDescent="0.25">
      <c r="A8" s="57" t="str">
        <f>Assignments!E14</f>
        <v>0778 703 </v>
      </c>
      <c r="B8" s="57"/>
      <c r="C8" s="65">
        <f>Assignments!F14</f>
        <v>20</v>
      </c>
      <c r="D8" s="65">
        <f>Assignments!G14</f>
        <v>74</v>
      </c>
      <c r="E8" s="65">
        <f>Assignments!H14</f>
        <v>48</v>
      </c>
      <c r="F8" s="65">
        <f>Assignments!I14</f>
        <v>16</v>
      </c>
      <c r="G8" s="65">
        <f>Assignments!J14</f>
        <v>29</v>
      </c>
      <c r="H8" s="65">
        <f>Assignments!K14</f>
        <v>5</v>
      </c>
      <c r="I8" s="65">
        <f>Assignments!L14</f>
        <v>15</v>
      </c>
      <c r="J8" s="65" t="str">
        <f>Assignments!M14</f>
        <v>~</v>
      </c>
      <c r="K8" s="65" t="str">
        <f>Assignments!N14</f>
        <v>~</v>
      </c>
      <c r="L8" s="65">
        <f>Assignments!O14</f>
        <v>16</v>
      </c>
      <c r="M8" s="65">
        <f>Assignments!P14</f>
        <v>30</v>
      </c>
      <c r="N8" s="65">
        <f>Assignments!Q14</f>
        <v>15</v>
      </c>
      <c r="O8" s="65" t="str">
        <f>Assignments!R14</f>
        <v>~</v>
      </c>
      <c r="P8" s="65" t="str">
        <f>Assignments!S14</f>
        <v>~</v>
      </c>
      <c r="Q8" s="65" t="str">
        <f>Assignments!T14</f>
        <v>~</v>
      </c>
      <c r="R8" s="65">
        <f>Assignments!U14</f>
        <v>60</v>
      </c>
      <c r="S8" s="65">
        <f>Assignments!V14</f>
        <v>10</v>
      </c>
      <c r="T8" s="65">
        <f>Assignments!W14</f>
        <v>20</v>
      </c>
      <c r="U8" s="65">
        <f>Assignments!X14</f>
        <v>20</v>
      </c>
      <c r="V8" s="65">
        <f>Assignments!Y14</f>
        <v>15</v>
      </c>
      <c r="W8" s="65">
        <f>Assignments!Z14</f>
        <v>30</v>
      </c>
      <c r="X8" s="65">
        <f>Assignments!AA14</f>
        <v>25</v>
      </c>
      <c r="Y8" s="65">
        <f>Assignments!AB14</f>
        <v>10</v>
      </c>
      <c r="Z8" s="65">
        <f>Assignments!AC14</f>
        <v>30</v>
      </c>
      <c r="AA8" s="65">
        <f>Assignments!AD14</f>
        <v>25</v>
      </c>
      <c r="AB8" s="65">
        <f>Assignments!AE14</f>
        <v>30</v>
      </c>
      <c r="AC8" s="65">
        <f>Assignments!AF14</f>
        <v>100</v>
      </c>
      <c r="AD8" s="65" t="str">
        <f>Assignments!AH14</f>
        <v>~</v>
      </c>
      <c r="AE8" s="65" t="str">
        <f>Assignments!AI14</f>
        <v>~</v>
      </c>
      <c r="AF8" s="75">
        <f>Assignments!AJ14</f>
        <v>721</v>
      </c>
      <c r="AG8" s="75">
        <f>Assignments!AK14</f>
        <v>693</v>
      </c>
      <c r="AH8" s="75"/>
      <c r="AI8" s="76">
        <f>Assignments!AM14</f>
        <v>96.116504854368941</v>
      </c>
      <c r="AJ8" s="76"/>
      <c r="AK8" s="76"/>
      <c r="AL8" s="57"/>
    </row>
    <row r="9" spans="1:38" s="48" customFormat="1" x14ac:dyDescent="0.25">
      <c r="A9" s="57" t="str">
        <f>Assignments!E9</f>
        <v>0824 039 </v>
      </c>
      <c r="B9" s="57"/>
      <c r="C9" s="65">
        <f>Assignments!F9</f>
        <v>16</v>
      </c>
      <c r="D9" s="65">
        <f>Assignments!G9</f>
        <v>72</v>
      </c>
      <c r="E9" s="65">
        <f>Assignments!H9</f>
        <v>48</v>
      </c>
      <c r="F9" s="65">
        <f>Assignments!I9</f>
        <v>18</v>
      </c>
      <c r="G9" s="65">
        <f>Assignments!J9</f>
        <v>24</v>
      </c>
      <c r="H9" s="65">
        <f>Assignments!K9</f>
        <v>5</v>
      </c>
      <c r="I9" s="65">
        <f>Assignments!L9</f>
        <v>13</v>
      </c>
      <c r="J9" s="65" t="str">
        <f>Assignments!M9</f>
        <v>~</v>
      </c>
      <c r="K9" s="65" t="str">
        <f>Assignments!N9</f>
        <v>~</v>
      </c>
      <c r="L9" s="65">
        <f>Assignments!O9</f>
        <v>18</v>
      </c>
      <c r="M9" s="65">
        <f>Assignments!P9</f>
        <v>25</v>
      </c>
      <c r="N9" s="65">
        <f>Assignments!Q9</f>
        <v>15</v>
      </c>
      <c r="O9" s="65" t="str">
        <f>Assignments!R9</f>
        <v>~</v>
      </c>
      <c r="P9" s="65" t="str">
        <f>Assignments!S9</f>
        <v>~</v>
      </c>
      <c r="Q9" s="65" t="str">
        <f>Assignments!T9</f>
        <v>~</v>
      </c>
      <c r="R9" s="65">
        <f>Assignments!U9</f>
        <v>60</v>
      </c>
      <c r="S9" s="65">
        <f>Assignments!V9</f>
        <v>10</v>
      </c>
      <c r="T9" s="65">
        <f>Assignments!W9</f>
        <v>20</v>
      </c>
      <c r="U9" s="65">
        <f>Assignments!X9</f>
        <v>20</v>
      </c>
      <c r="V9" s="65">
        <f>Assignments!Y9</f>
        <v>15</v>
      </c>
      <c r="W9" s="65">
        <f>Assignments!Z9</f>
        <v>25</v>
      </c>
      <c r="X9" s="65">
        <f>Assignments!AA9</f>
        <v>24</v>
      </c>
      <c r="Y9" s="65">
        <f>Assignments!AB9</f>
        <v>25</v>
      </c>
      <c r="Z9" s="65">
        <f>Assignments!AC9</f>
        <v>30</v>
      </c>
      <c r="AA9" s="65">
        <f>Assignments!AD9</f>
        <v>30</v>
      </c>
      <c r="AB9" s="65" t="str">
        <f>Assignments!AE9</f>
        <v>~</v>
      </c>
      <c r="AC9" s="65" t="str">
        <f>Assignments!AF9</f>
        <v>~</v>
      </c>
      <c r="AD9" s="65" t="str">
        <f>Assignments!AH9</f>
        <v>~</v>
      </c>
      <c r="AE9" s="65" t="str">
        <f>Assignments!AI9</f>
        <v>~</v>
      </c>
      <c r="AF9" s="75">
        <f>Assignments!AJ9</f>
        <v>721</v>
      </c>
      <c r="AG9" s="75">
        <f>Assignments!AK9</f>
        <v>563</v>
      </c>
      <c r="AH9" s="75"/>
      <c r="AI9" s="76">
        <f>Assignments!AM9</f>
        <v>78.085991678224687</v>
      </c>
      <c r="AJ9" s="76"/>
      <c r="AK9" s="76"/>
      <c r="AL9" s="57"/>
    </row>
    <row r="10" spans="1:38" s="48" customFormat="1" x14ac:dyDescent="0.25">
      <c r="A10" s="57" t="str">
        <f>Assignments!E22</f>
        <v>1286 794 </v>
      </c>
      <c r="B10" s="57"/>
      <c r="C10" s="65">
        <f>Assignments!F22</f>
        <v>19</v>
      </c>
      <c r="D10" s="65">
        <f>Assignments!G22</f>
        <v>78</v>
      </c>
      <c r="E10" s="65">
        <f>Assignments!H22</f>
        <v>48</v>
      </c>
      <c r="F10" s="65">
        <f>Assignments!I22</f>
        <v>18</v>
      </c>
      <c r="G10" s="65">
        <f>Assignments!J22</f>
        <v>30</v>
      </c>
      <c r="H10" s="65">
        <f>Assignments!K22</f>
        <v>5</v>
      </c>
      <c r="I10" s="65">
        <f>Assignments!L22</f>
        <v>13</v>
      </c>
      <c r="J10" s="65" t="str">
        <f>Assignments!M22</f>
        <v>~</v>
      </c>
      <c r="K10" s="65" t="str">
        <f>Assignments!N22</f>
        <v>~</v>
      </c>
      <c r="L10" s="65">
        <f>Assignments!O22</f>
        <v>18</v>
      </c>
      <c r="M10" s="65">
        <f>Assignments!P22</f>
        <v>30</v>
      </c>
      <c r="N10" s="65">
        <f>Assignments!Q22</f>
        <v>15</v>
      </c>
      <c r="O10" s="65" t="str">
        <f>Assignments!R22</f>
        <v>~</v>
      </c>
      <c r="P10" s="65" t="str">
        <f>Assignments!S22</f>
        <v>~</v>
      </c>
      <c r="Q10" s="65" t="str">
        <f>Assignments!T22</f>
        <v>~</v>
      </c>
      <c r="R10" s="65">
        <f>Assignments!U22</f>
        <v>55</v>
      </c>
      <c r="S10" s="65">
        <f>Assignments!V22</f>
        <v>10</v>
      </c>
      <c r="T10" s="65">
        <f>Assignments!W22</f>
        <v>20</v>
      </c>
      <c r="U10" s="65">
        <f>Assignments!X22</f>
        <v>20</v>
      </c>
      <c r="V10" s="65">
        <f>Assignments!Y22</f>
        <v>15</v>
      </c>
      <c r="W10" s="65">
        <f>Assignments!Z22</f>
        <v>25</v>
      </c>
      <c r="X10" s="65">
        <f>Assignments!AA22</f>
        <v>25</v>
      </c>
      <c r="Y10" s="65">
        <f>Assignments!AB22</f>
        <v>15</v>
      </c>
      <c r="Z10" s="65">
        <f>Assignments!AC22</f>
        <v>25</v>
      </c>
      <c r="AA10" s="65" t="str">
        <f>Assignments!AD22</f>
        <v>~</v>
      </c>
      <c r="AB10" s="65" t="str">
        <f>Assignments!AE22</f>
        <v>~</v>
      </c>
      <c r="AC10" s="65">
        <f>Assignments!AF22</f>
        <v>100</v>
      </c>
      <c r="AD10" s="65" t="str">
        <f>Assignments!AH22</f>
        <v>~</v>
      </c>
      <c r="AE10" s="65" t="str">
        <f>Assignments!AI22</f>
        <v>~</v>
      </c>
      <c r="AF10" s="75">
        <f>Assignments!AJ22</f>
        <v>721</v>
      </c>
      <c r="AG10" s="75">
        <f>Assignments!AK22</f>
        <v>634</v>
      </c>
      <c r="AH10" s="75"/>
      <c r="AI10" s="76">
        <f>Assignments!AM22</f>
        <v>87.933425797503475</v>
      </c>
      <c r="AJ10" s="76"/>
      <c r="AK10" s="76"/>
      <c r="AL10" s="57"/>
    </row>
    <row r="11" spans="1:38" s="48" customFormat="1" x14ac:dyDescent="0.25">
      <c r="A11" s="57" t="str">
        <f>Assignments!E6</f>
        <v>1598 393 </v>
      </c>
      <c r="B11" s="57"/>
      <c r="C11" s="65" t="str">
        <f>Assignments!F6</f>
        <v>~</v>
      </c>
      <c r="D11" s="65">
        <f>Assignments!G6</f>
        <v>78</v>
      </c>
      <c r="E11" s="65">
        <f>Assignments!H6</f>
        <v>46</v>
      </c>
      <c r="F11" s="65">
        <f>Assignments!I6</f>
        <v>17</v>
      </c>
      <c r="G11" s="65">
        <f>Assignments!J6</f>
        <v>21</v>
      </c>
      <c r="H11" s="65">
        <f>Assignments!K6</f>
        <v>1</v>
      </c>
      <c r="I11" s="65">
        <f>Assignments!L6</f>
        <v>10</v>
      </c>
      <c r="J11" s="65" t="str">
        <f>Assignments!M6</f>
        <v>~</v>
      </c>
      <c r="K11" s="65" t="str">
        <f>Assignments!N6</f>
        <v>~</v>
      </c>
      <c r="L11" s="65">
        <f>Assignments!O6</f>
        <v>17</v>
      </c>
      <c r="M11" s="65">
        <f>Assignments!P6</f>
        <v>25</v>
      </c>
      <c r="N11" s="65">
        <f>Assignments!Q6</f>
        <v>12</v>
      </c>
      <c r="O11" s="65" t="str">
        <f>Assignments!R6</f>
        <v>~</v>
      </c>
      <c r="P11" s="65" t="str">
        <f>Assignments!S6</f>
        <v>~</v>
      </c>
      <c r="Q11" s="65" t="str">
        <f>Assignments!T6</f>
        <v>~</v>
      </c>
      <c r="R11" s="65">
        <f>Assignments!U6</f>
        <v>40</v>
      </c>
      <c r="S11" s="65">
        <f>Assignments!V6</f>
        <v>10</v>
      </c>
      <c r="T11" s="65">
        <f>Assignments!W6</f>
        <v>17</v>
      </c>
      <c r="U11" s="65" t="str">
        <f>Assignments!X6</f>
        <v>~</v>
      </c>
      <c r="V11" s="65">
        <f>Assignments!Y6</f>
        <v>15</v>
      </c>
      <c r="W11" s="65">
        <f>Assignments!Z6</f>
        <v>25</v>
      </c>
      <c r="X11" s="65">
        <f>Assignments!AA6</f>
        <v>23</v>
      </c>
      <c r="Y11" s="65">
        <f>Assignments!AB6</f>
        <v>15</v>
      </c>
      <c r="Z11" s="65">
        <f>Assignments!AC6</f>
        <v>30</v>
      </c>
      <c r="AA11" s="65" t="str">
        <f>Assignments!AD6</f>
        <v>~</v>
      </c>
      <c r="AB11" s="65" t="str">
        <f>Assignments!AE6</f>
        <v>~</v>
      </c>
      <c r="AC11" s="65" t="str">
        <f>Assignments!AF6</f>
        <v>~</v>
      </c>
      <c r="AD11" s="65" t="str">
        <f>Assignments!AH6</f>
        <v>~</v>
      </c>
      <c r="AE11" s="65" t="str">
        <f>Assignments!AI6</f>
        <v>~</v>
      </c>
      <c r="AF11" s="75">
        <f>Assignments!AJ6</f>
        <v>721</v>
      </c>
      <c r="AG11" s="75">
        <f>Assignments!AK6</f>
        <v>452</v>
      </c>
      <c r="AH11" s="75"/>
      <c r="AI11" s="76">
        <f>Assignments!AM6</f>
        <v>62.690707350901533</v>
      </c>
      <c r="AJ11" s="76"/>
      <c r="AK11" s="76"/>
      <c r="AL11" s="57"/>
    </row>
    <row r="12" spans="1:38" s="48" customFormat="1" x14ac:dyDescent="0.25">
      <c r="A12" s="57" t="str">
        <f>Assignments!E19</f>
        <v>2576 874 </v>
      </c>
      <c r="B12" s="57"/>
      <c r="C12" s="65">
        <f>Assignments!F19</f>
        <v>17</v>
      </c>
      <c r="D12" s="65">
        <f>Assignments!G19</f>
        <v>78</v>
      </c>
      <c r="E12" s="65">
        <f>Assignments!H19</f>
        <v>48</v>
      </c>
      <c r="F12" s="65">
        <f>Assignments!I19</f>
        <v>20</v>
      </c>
      <c r="G12" s="65">
        <f>Assignments!J19</f>
        <v>9</v>
      </c>
      <c r="H12" s="65">
        <f>Assignments!K19</f>
        <v>5</v>
      </c>
      <c r="I12" s="65">
        <f>Assignments!L19</f>
        <v>15</v>
      </c>
      <c r="J12" s="65" t="str">
        <f>Assignments!M19</f>
        <v>~</v>
      </c>
      <c r="K12" s="65" t="str">
        <f>Assignments!N19</f>
        <v>~</v>
      </c>
      <c r="L12" s="65">
        <f>Assignments!O19</f>
        <v>20</v>
      </c>
      <c r="M12" s="65">
        <f>Assignments!P19</f>
        <v>27</v>
      </c>
      <c r="N12" s="65">
        <f>Assignments!Q19</f>
        <v>15</v>
      </c>
      <c r="O12" s="65" t="str">
        <f>Assignments!R19</f>
        <v>~</v>
      </c>
      <c r="P12" s="65" t="str">
        <f>Assignments!S19</f>
        <v>~</v>
      </c>
      <c r="Q12" s="65" t="str">
        <f>Assignments!T19</f>
        <v>~</v>
      </c>
      <c r="R12" s="65">
        <f>Assignments!U19</f>
        <v>40</v>
      </c>
      <c r="S12" s="65">
        <f>Assignments!V19</f>
        <v>5</v>
      </c>
      <c r="T12" s="65">
        <f>Assignments!W19</f>
        <v>20</v>
      </c>
      <c r="U12" s="65">
        <f>Assignments!X19</f>
        <v>10</v>
      </c>
      <c r="V12" s="65">
        <f>Assignments!Y19</f>
        <v>15</v>
      </c>
      <c r="W12" s="65">
        <f>Assignments!Z19</f>
        <v>30</v>
      </c>
      <c r="X12" s="65">
        <f>Assignments!AA19</f>
        <v>25</v>
      </c>
      <c r="Y12" s="65">
        <f>Assignments!AB19</f>
        <v>15</v>
      </c>
      <c r="Z12" s="65">
        <f>Assignments!AC19</f>
        <v>30</v>
      </c>
      <c r="AA12" s="65">
        <f>Assignments!AD19</f>
        <v>30</v>
      </c>
      <c r="AB12" s="65" t="str">
        <f>Assignments!AE19</f>
        <v>~</v>
      </c>
      <c r="AC12" s="65">
        <f>Assignments!AF19</f>
        <v>100</v>
      </c>
      <c r="AD12" s="65" t="str">
        <f>Assignments!AH19</f>
        <v>~</v>
      </c>
      <c r="AE12" s="65" t="str">
        <f>Assignments!AI19</f>
        <v>~</v>
      </c>
      <c r="AF12" s="75">
        <f>Assignments!AJ19</f>
        <v>721</v>
      </c>
      <c r="AG12" s="75">
        <f>Assignments!AK19</f>
        <v>574</v>
      </c>
      <c r="AH12" s="75"/>
      <c r="AI12" s="76">
        <f>Assignments!AM19</f>
        <v>79.611650485436897</v>
      </c>
      <c r="AJ12" s="76"/>
      <c r="AK12" s="76"/>
      <c r="AL12" s="57"/>
    </row>
    <row r="13" spans="1:38" s="48" customFormat="1" x14ac:dyDescent="0.25">
      <c r="A13" s="57" t="str">
        <f>Assignments!E10</f>
        <v>3082 670 </v>
      </c>
      <c r="B13" s="57"/>
      <c r="C13" s="65" t="str">
        <f>Assignments!F10</f>
        <v>~</v>
      </c>
      <c r="D13" s="65">
        <f>Assignments!G10</f>
        <v>76</v>
      </c>
      <c r="E13" s="65">
        <f>Assignments!H10</f>
        <v>48</v>
      </c>
      <c r="F13" s="65">
        <f>Assignments!I10</f>
        <v>16</v>
      </c>
      <c r="G13" s="65">
        <f>Assignments!J10</f>
        <v>32</v>
      </c>
      <c r="H13" s="65">
        <f>Assignments!K10</f>
        <v>5</v>
      </c>
      <c r="I13" s="65" t="str">
        <f>Assignments!L10</f>
        <v>~</v>
      </c>
      <c r="J13" s="65" t="str">
        <f>Assignments!M10</f>
        <v>~</v>
      </c>
      <c r="K13" s="65" t="str">
        <f>Assignments!N10</f>
        <v>~</v>
      </c>
      <c r="L13" s="65">
        <f>Assignments!O10</f>
        <v>16</v>
      </c>
      <c r="M13" s="65">
        <f>Assignments!P10</f>
        <v>30</v>
      </c>
      <c r="N13" s="65">
        <f>Assignments!Q10</f>
        <v>15</v>
      </c>
      <c r="O13" s="65" t="str">
        <f>Assignments!R10</f>
        <v>~</v>
      </c>
      <c r="P13" s="65" t="str">
        <f>Assignments!S10</f>
        <v>~</v>
      </c>
      <c r="Q13" s="65" t="str">
        <f>Assignments!T10</f>
        <v>~</v>
      </c>
      <c r="R13" s="65" t="str">
        <f>Assignments!U10</f>
        <v>~</v>
      </c>
      <c r="S13" s="65">
        <f>Assignments!V10</f>
        <v>8</v>
      </c>
      <c r="T13" s="65">
        <f>Assignments!W10</f>
        <v>20</v>
      </c>
      <c r="U13" s="65" t="str">
        <f>Assignments!X10</f>
        <v>~</v>
      </c>
      <c r="V13" s="65">
        <f>Assignments!Y10</f>
        <v>15</v>
      </c>
      <c r="W13" s="65">
        <f>Assignments!Z10</f>
        <v>25</v>
      </c>
      <c r="X13" s="65">
        <f>Assignments!AA10</f>
        <v>25</v>
      </c>
      <c r="Y13" s="65">
        <f>Assignments!AB10</f>
        <v>10</v>
      </c>
      <c r="Z13" s="65">
        <f>Assignments!AC10</f>
        <v>15</v>
      </c>
      <c r="AA13" s="65" t="str">
        <f>Assignments!AD10</f>
        <v>~</v>
      </c>
      <c r="AB13" s="65" t="str">
        <f>Assignments!AE10</f>
        <v>~</v>
      </c>
      <c r="AC13" s="65" t="str">
        <f>Assignments!AF10</f>
        <v>~</v>
      </c>
      <c r="AD13" s="65" t="str">
        <f>Assignments!AH10</f>
        <v>~</v>
      </c>
      <c r="AE13" s="65" t="str">
        <f>Assignments!AI10</f>
        <v>~</v>
      </c>
      <c r="AF13" s="75">
        <f>Assignments!AJ10</f>
        <v>721</v>
      </c>
      <c r="AG13" s="75">
        <f>Assignments!AK10</f>
        <v>403</v>
      </c>
      <c r="AH13" s="75"/>
      <c r="AI13" s="76">
        <f>Assignments!AM10</f>
        <v>55.894590846047151</v>
      </c>
      <c r="AJ13" s="76"/>
      <c r="AK13" s="76"/>
      <c r="AL13" s="57"/>
    </row>
    <row r="14" spans="1:38" s="48" customFormat="1" x14ac:dyDescent="0.25">
      <c r="A14" s="57" t="str">
        <f>Assignments!E3</f>
        <v xml:space="preserve">3378 226 </v>
      </c>
      <c r="B14" s="57"/>
      <c r="C14" s="65">
        <f>Assignments!F3</f>
        <v>17</v>
      </c>
      <c r="D14" s="65">
        <f>Assignments!G3</f>
        <v>74</v>
      </c>
      <c r="E14" s="65">
        <f>Assignments!H3</f>
        <v>48</v>
      </c>
      <c r="F14" s="65">
        <f>Assignments!I3</f>
        <v>18</v>
      </c>
      <c r="G14" s="65">
        <f>Assignments!J3</f>
        <v>31</v>
      </c>
      <c r="H14" s="65">
        <f>Assignments!K3</f>
        <v>4</v>
      </c>
      <c r="I14" s="65">
        <f>Assignments!L3</f>
        <v>10</v>
      </c>
      <c r="J14" s="65" t="str">
        <f>Assignments!M3</f>
        <v>~</v>
      </c>
      <c r="K14" s="65" t="str">
        <f>Assignments!N3</f>
        <v>~</v>
      </c>
      <c r="L14" s="65">
        <f>Assignments!O3</f>
        <v>18</v>
      </c>
      <c r="M14" s="65">
        <f>Assignments!P3</f>
        <v>25</v>
      </c>
      <c r="N14" s="65">
        <f>Assignments!Q3</f>
        <v>15</v>
      </c>
      <c r="O14" s="65" t="str">
        <f>Assignments!R3</f>
        <v>~</v>
      </c>
      <c r="P14" s="65" t="str">
        <f>Assignments!S3</f>
        <v>~</v>
      </c>
      <c r="Q14" s="65" t="str">
        <f>Assignments!T3</f>
        <v>~</v>
      </c>
      <c r="R14" s="65">
        <f>Assignments!U3</f>
        <v>60</v>
      </c>
      <c r="S14" s="65" t="str">
        <f>Assignments!V3</f>
        <v>~</v>
      </c>
      <c r="T14" s="65" t="str">
        <f>Assignments!W3</f>
        <v>~</v>
      </c>
      <c r="U14" s="65">
        <f>Assignments!X3</f>
        <v>20</v>
      </c>
      <c r="V14" s="65">
        <f>Assignments!Y3</f>
        <v>15</v>
      </c>
      <c r="W14" s="65">
        <f>Assignments!Z3</f>
        <v>25</v>
      </c>
      <c r="X14" s="65">
        <f>Assignments!AA3</f>
        <v>25</v>
      </c>
      <c r="Y14" s="65">
        <f>Assignments!AB3</f>
        <v>10</v>
      </c>
      <c r="Z14" s="65">
        <f>Assignments!AC3</f>
        <v>22</v>
      </c>
      <c r="AA14" s="65">
        <f>Assignments!AD3</f>
        <v>30</v>
      </c>
      <c r="AB14" s="65">
        <f>Assignments!AE3</f>
        <v>10</v>
      </c>
      <c r="AC14" s="65">
        <f>Assignments!AF3</f>
        <v>100</v>
      </c>
      <c r="AD14" s="65" t="str">
        <f>Assignments!AH3</f>
        <v>~</v>
      </c>
      <c r="AE14" s="65" t="str">
        <f>Assignments!AI3</f>
        <v>~</v>
      </c>
      <c r="AF14" s="75">
        <f>Assignments!AJ3</f>
        <v>721</v>
      </c>
      <c r="AG14" s="75">
        <f>Assignments!AK3</f>
        <v>627</v>
      </c>
      <c r="AH14" s="75"/>
      <c r="AI14" s="76">
        <f>Assignments!AM3</f>
        <v>86.962552011095696</v>
      </c>
      <c r="AJ14" s="76"/>
      <c r="AK14" s="76"/>
      <c r="AL14" s="57"/>
    </row>
    <row r="15" spans="1:38" s="48" customFormat="1" x14ac:dyDescent="0.25">
      <c r="A15" s="57" t="str">
        <f>Assignments!E4</f>
        <v xml:space="preserve">3774 743 </v>
      </c>
      <c r="B15" s="57"/>
      <c r="C15" s="65">
        <f>Assignments!F4</f>
        <v>17</v>
      </c>
      <c r="D15" s="65">
        <f>Assignments!G4</f>
        <v>72</v>
      </c>
      <c r="E15" s="65">
        <f>Assignments!H4</f>
        <v>48</v>
      </c>
      <c r="F15" s="65">
        <f>Assignments!I4</f>
        <v>16</v>
      </c>
      <c r="G15" s="65">
        <f>Assignments!J4</f>
        <v>24</v>
      </c>
      <c r="H15" s="65">
        <f>Assignments!K4</f>
        <v>4</v>
      </c>
      <c r="I15" s="65">
        <f>Assignments!L4</f>
        <v>12</v>
      </c>
      <c r="J15" s="65" t="str">
        <f>Assignments!M4</f>
        <v>~</v>
      </c>
      <c r="K15" s="65" t="str">
        <f>Assignments!N4</f>
        <v>~</v>
      </c>
      <c r="L15" s="65">
        <f>Assignments!O4</f>
        <v>16</v>
      </c>
      <c r="M15" s="65">
        <f>Assignments!P4</f>
        <v>22</v>
      </c>
      <c r="N15" s="65">
        <f>Assignments!Q4</f>
        <v>15</v>
      </c>
      <c r="O15" s="65" t="str">
        <f>Assignments!R4</f>
        <v>~</v>
      </c>
      <c r="P15" s="65" t="str">
        <f>Assignments!S4</f>
        <v>~</v>
      </c>
      <c r="Q15" s="65" t="str">
        <f>Assignments!T4</f>
        <v>~</v>
      </c>
      <c r="R15" s="65">
        <f>Assignments!U4</f>
        <v>60</v>
      </c>
      <c r="S15" s="65">
        <f>Assignments!V4</f>
        <v>10</v>
      </c>
      <c r="T15" s="65">
        <f>Assignments!W4</f>
        <v>20</v>
      </c>
      <c r="U15" s="65" t="str">
        <f>Assignments!X4</f>
        <v>~</v>
      </c>
      <c r="V15" s="65" t="str">
        <f>Assignments!Y4</f>
        <v>~</v>
      </c>
      <c r="W15" s="65" t="str">
        <f>Assignments!Z4</f>
        <v>~</v>
      </c>
      <c r="X15" s="65" t="str">
        <f>Assignments!AA4</f>
        <v>~</v>
      </c>
      <c r="Y15" s="65" t="str">
        <f>Assignments!AB4</f>
        <v>~</v>
      </c>
      <c r="Z15" s="65" t="str">
        <f>Assignments!AC4</f>
        <v>~</v>
      </c>
      <c r="AA15" s="65" t="str">
        <f>Assignments!AD4</f>
        <v>~</v>
      </c>
      <c r="AB15" s="65" t="str">
        <f>Assignments!AE4</f>
        <v>~</v>
      </c>
      <c r="AC15" s="65" t="str">
        <f>Assignments!AF4</f>
        <v>~</v>
      </c>
      <c r="AD15" s="65" t="str">
        <f>Assignments!AH4</f>
        <v>~</v>
      </c>
      <c r="AE15" s="65" t="str">
        <f>Assignments!AI4</f>
        <v>~</v>
      </c>
      <c r="AF15" s="75">
        <f>Assignments!AJ4</f>
        <v>721</v>
      </c>
      <c r="AG15" s="75">
        <f>Assignments!AK4</f>
        <v>336</v>
      </c>
      <c r="AH15" s="75"/>
      <c r="AI15" s="76">
        <f>Assignments!AM4</f>
        <v>46.601941747572816</v>
      </c>
      <c r="AJ15" s="76"/>
      <c r="AK15" s="76"/>
      <c r="AL15" s="57"/>
    </row>
    <row r="16" spans="1:38" s="48" customFormat="1" x14ac:dyDescent="0.25">
      <c r="A16" s="57" t="str">
        <f>Assignments!E16</f>
        <v>4278 406 </v>
      </c>
      <c r="B16" s="57"/>
      <c r="C16" s="65">
        <f>Assignments!F16</f>
        <v>18</v>
      </c>
      <c r="D16" s="65">
        <f>Assignments!G16</f>
        <v>74</v>
      </c>
      <c r="E16" s="65">
        <f>Assignments!H16</f>
        <v>24</v>
      </c>
      <c r="F16" s="65">
        <f>Assignments!I16</f>
        <v>20</v>
      </c>
      <c r="G16" s="65">
        <f>Assignments!J16</f>
        <v>29</v>
      </c>
      <c r="H16" s="65">
        <f>Assignments!K16</f>
        <v>5</v>
      </c>
      <c r="I16" s="65">
        <f>Assignments!L16</f>
        <v>15</v>
      </c>
      <c r="J16" s="65" t="str">
        <f>Assignments!M16</f>
        <v>~</v>
      </c>
      <c r="K16" s="65" t="str">
        <f>Assignments!N16</f>
        <v>~</v>
      </c>
      <c r="L16" s="65">
        <f>Assignments!O16</f>
        <v>20</v>
      </c>
      <c r="M16" s="65">
        <f>Assignments!P16</f>
        <v>27</v>
      </c>
      <c r="N16" s="65">
        <f>Assignments!Q16</f>
        <v>15</v>
      </c>
      <c r="O16" s="65" t="str">
        <f>Assignments!R16</f>
        <v>~</v>
      </c>
      <c r="P16" s="65" t="str">
        <f>Assignments!S16</f>
        <v>~</v>
      </c>
      <c r="Q16" s="65" t="str">
        <f>Assignments!T16</f>
        <v>~</v>
      </c>
      <c r="R16" s="65">
        <f>Assignments!U16</f>
        <v>55</v>
      </c>
      <c r="S16" s="65">
        <f>Assignments!V16</f>
        <v>10</v>
      </c>
      <c r="T16" s="65">
        <f>Assignments!W16</f>
        <v>20</v>
      </c>
      <c r="U16" s="65">
        <f>Assignments!X16</f>
        <v>20</v>
      </c>
      <c r="V16" s="65">
        <f>Assignments!Y16</f>
        <v>15</v>
      </c>
      <c r="W16" s="65">
        <f>Assignments!Z16</f>
        <v>30</v>
      </c>
      <c r="X16" s="65">
        <f>Assignments!AA16</f>
        <v>25</v>
      </c>
      <c r="Y16" s="65">
        <f>Assignments!AB16</f>
        <v>25</v>
      </c>
      <c r="Z16" s="65">
        <f>Assignments!AC16</f>
        <v>30</v>
      </c>
      <c r="AA16" s="65">
        <f>Assignments!AD16</f>
        <v>30</v>
      </c>
      <c r="AB16" s="65">
        <f>Assignments!AE16</f>
        <v>30</v>
      </c>
      <c r="AC16" s="65">
        <f>Assignments!AF16</f>
        <v>40</v>
      </c>
      <c r="AD16" s="65" t="str">
        <f>Assignments!AH16</f>
        <v>~</v>
      </c>
      <c r="AE16" s="65" t="str">
        <f>Assignments!AI16</f>
        <v>~</v>
      </c>
      <c r="AF16" s="75">
        <f>Assignments!AJ16</f>
        <v>721</v>
      </c>
      <c r="AG16" s="75">
        <f>Assignments!AK16</f>
        <v>577</v>
      </c>
      <c r="AH16" s="75"/>
      <c r="AI16" s="76">
        <f>Assignments!AM16</f>
        <v>80.027739251040217</v>
      </c>
      <c r="AJ16" s="76"/>
      <c r="AK16" s="76"/>
      <c r="AL16" s="57"/>
    </row>
    <row r="17" spans="1:183" s="48" customFormat="1" x14ac:dyDescent="0.25">
      <c r="A17" s="57" t="str">
        <f>Assignments!E13</f>
        <v>4449 591 </v>
      </c>
      <c r="B17" s="57"/>
      <c r="C17" s="65">
        <f>Assignments!F13</f>
        <v>20</v>
      </c>
      <c r="D17" s="65">
        <f>Assignments!G13</f>
        <v>78</v>
      </c>
      <c r="E17" s="65">
        <f>Assignments!H13</f>
        <v>48</v>
      </c>
      <c r="F17" s="65">
        <f>Assignments!I13</f>
        <v>20</v>
      </c>
      <c r="G17" s="65">
        <f>Assignments!J13</f>
        <v>35</v>
      </c>
      <c r="H17" s="65">
        <f>Assignments!K13</f>
        <v>5</v>
      </c>
      <c r="I17" s="65">
        <f>Assignments!L13</f>
        <v>15</v>
      </c>
      <c r="J17" s="65" t="str">
        <f>Assignments!M13</f>
        <v>~</v>
      </c>
      <c r="K17" s="65" t="str">
        <f>Assignments!N13</f>
        <v>~</v>
      </c>
      <c r="L17" s="65">
        <f>Assignments!O13</f>
        <v>20</v>
      </c>
      <c r="M17" s="65">
        <f>Assignments!P13</f>
        <v>30</v>
      </c>
      <c r="N17" s="65">
        <f>Assignments!Q13</f>
        <v>15</v>
      </c>
      <c r="O17" s="65" t="str">
        <f>Assignments!R13</f>
        <v>~</v>
      </c>
      <c r="P17" s="65" t="str">
        <f>Assignments!S13</f>
        <v>~</v>
      </c>
      <c r="Q17" s="65" t="str">
        <f>Assignments!T13</f>
        <v>~</v>
      </c>
      <c r="R17" s="65">
        <f>Assignments!U13</f>
        <v>60</v>
      </c>
      <c r="S17" s="65">
        <f>Assignments!V13</f>
        <v>10</v>
      </c>
      <c r="T17" s="65">
        <f>Assignments!W13</f>
        <v>20</v>
      </c>
      <c r="U17" s="65">
        <f>Assignments!X13</f>
        <v>20</v>
      </c>
      <c r="V17" s="65">
        <f>Assignments!Y13</f>
        <v>15</v>
      </c>
      <c r="W17" s="65">
        <f>Assignments!Z13</f>
        <v>30</v>
      </c>
      <c r="X17" s="65">
        <f>Assignments!AA13</f>
        <v>25</v>
      </c>
      <c r="Y17" s="65">
        <f>Assignments!AB13</f>
        <v>15</v>
      </c>
      <c r="Z17" s="65">
        <f>Assignments!AC13</f>
        <v>30</v>
      </c>
      <c r="AA17" s="65">
        <f>Assignments!AD13</f>
        <v>30</v>
      </c>
      <c r="AB17" s="65">
        <f>Assignments!AE13</f>
        <v>30</v>
      </c>
      <c r="AC17" s="65">
        <f>Assignments!AF13</f>
        <v>100</v>
      </c>
      <c r="AD17" s="65" t="str">
        <f>Assignments!AH13</f>
        <v>~</v>
      </c>
      <c r="AE17" s="65" t="str">
        <f>Assignments!AI13</f>
        <v>~</v>
      </c>
      <c r="AF17" s="75">
        <f>Assignments!AJ13</f>
        <v>721</v>
      </c>
      <c r="AG17" s="75">
        <f>Assignments!AK13</f>
        <v>721</v>
      </c>
      <c r="AH17" s="75"/>
      <c r="AI17" s="76">
        <f>Assignments!AM13</f>
        <v>100</v>
      </c>
      <c r="AJ17" s="76"/>
      <c r="AK17" s="76"/>
      <c r="AL17" s="57"/>
    </row>
    <row r="18" spans="1:183" s="48" customFormat="1" x14ac:dyDescent="0.25">
      <c r="A18" s="57" t="str">
        <f>Assignments!E17</f>
        <v>5730 766 </v>
      </c>
      <c r="B18" s="57"/>
      <c r="C18" s="65">
        <f>Assignments!F17</f>
        <v>17</v>
      </c>
      <c r="D18" s="65">
        <f>Assignments!G17</f>
        <v>78</v>
      </c>
      <c r="E18" s="65">
        <f>Assignments!H17</f>
        <v>48</v>
      </c>
      <c r="F18" s="65">
        <f>Assignments!I17</f>
        <v>18</v>
      </c>
      <c r="G18" s="65">
        <f>Assignments!J17</f>
        <v>27</v>
      </c>
      <c r="H18" s="65">
        <f>Assignments!K17</f>
        <v>5</v>
      </c>
      <c r="I18" s="65">
        <f>Assignments!L17</f>
        <v>14</v>
      </c>
      <c r="J18" s="65" t="str">
        <f>Assignments!M17</f>
        <v>~</v>
      </c>
      <c r="K18" s="65" t="str">
        <f>Assignments!N17</f>
        <v>~</v>
      </c>
      <c r="L18" s="65">
        <f>Assignments!O17</f>
        <v>18</v>
      </c>
      <c r="M18" s="65">
        <f>Assignments!P17</f>
        <v>30</v>
      </c>
      <c r="N18" s="65">
        <f>Assignments!Q17</f>
        <v>15</v>
      </c>
      <c r="O18" s="65" t="str">
        <f>Assignments!R17</f>
        <v>~</v>
      </c>
      <c r="P18" s="65" t="str">
        <f>Assignments!S17</f>
        <v>~</v>
      </c>
      <c r="Q18" s="65" t="str">
        <f>Assignments!T17</f>
        <v>~</v>
      </c>
      <c r="R18" s="65">
        <f>Assignments!U17</f>
        <v>60</v>
      </c>
      <c r="S18" s="65">
        <f>Assignments!V17</f>
        <v>10</v>
      </c>
      <c r="T18" s="65">
        <f>Assignments!W17</f>
        <v>20</v>
      </c>
      <c r="U18" s="65">
        <f>Assignments!X17</f>
        <v>20</v>
      </c>
      <c r="V18" s="65">
        <f>Assignments!Y17</f>
        <v>15</v>
      </c>
      <c r="W18" s="65">
        <f>Assignments!Z17</f>
        <v>30</v>
      </c>
      <c r="X18" s="65">
        <f>Assignments!AA17</f>
        <v>24</v>
      </c>
      <c r="Y18" s="65">
        <f>Assignments!AB17</f>
        <v>25</v>
      </c>
      <c r="Z18" s="65">
        <f>Assignments!AC17</f>
        <v>30</v>
      </c>
      <c r="AA18" s="65">
        <f>Assignments!AD17</f>
        <v>30</v>
      </c>
      <c r="AB18" s="65">
        <f>Assignments!AE17</f>
        <v>30</v>
      </c>
      <c r="AC18" s="65">
        <f>Assignments!AF17</f>
        <v>100</v>
      </c>
      <c r="AD18" s="65" t="str">
        <f>Assignments!AH17</f>
        <v>~</v>
      </c>
      <c r="AE18" s="65" t="str">
        <f>Assignments!AI17</f>
        <v>~</v>
      </c>
      <c r="AF18" s="75">
        <f>Assignments!AJ17</f>
        <v>721</v>
      </c>
      <c r="AG18" s="75">
        <f>Assignments!AK17</f>
        <v>714</v>
      </c>
      <c r="AH18" s="75"/>
      <c r="AI18" s="76">
        <f>Assignments!AM17</f>
        <v>99.029126213592235</v>
      </c>
      <c r="AJ18" s="76"/>
      <c r="AK18" s="76"/>
      <c r="AL18" s="57"/>
    </row>
    <row r="19" spans="1:183" s="48" customFormat="1" x14ac:dyDescent="0.25">
      <c r="A19" s="57" t="str">
        <f>Assignments!E11</f>
        <v>6886 468 </v>
      </c>
      <c r="B19" s="57"/>
      <c r="C19" s="65">
        <f>Assignments!F11</f>
        <v>18</v>
      </c>
      <c r="D19" s="65">
        <f>Assignments!G11</f>
        <v>78</v>
      </c>
      <c r="E19" s="65">
        <f>Assignments!H11</f>
        <v>40</v>
      </c>
      <c r="F19" s="65">
        <f>Assignments!I11</f>
        <v>18</v>
      </c>
      <c r="G19" s="65" t="str">
        <f>Assignments!J11</f>
        <v>~</v>
      </c>
      <c r="H19" s="65" t="str">
        <f>Assignments!K11</f>
        <v>~</v>
      </c>
      <c r="I19" s="65" t="str">
        <f>Assignments!L11</f>
        <v>~</v>
      </c>
      <c r="J19" s="65" t="str">
        <f>Assignments!M11</f>
        <v>~</v>
      </c>
      <c r="K19" s="65" t="str">
        <f>Assignments!N11</f>
        <v>~</v>
      </c>
      <c r="L19" s="65">
        <f>Assignments!O11</f>
        <v>18</v>
      </c>
      <c r="M19" s="65">
        <f>Assignments!P11</f>
        <v>29</v>
      </c>
      <c r="N19" s="65">
        <f>Assignments!Q11</f>
        <v>15</v>
      </c>
      <c r="O19" s="65" t="str">
        <f>Assignments!R11</f>
        <v>~</v>
      </c>
      <c r="P19" s="65" t="str">
        <f>Assignments!S11</f>
        <v>~</v>
      </c>
      <c r="Q19" s="65" t="str">
        <f>Assignments!T11</f>
        <v>~</v>
      </c>
      <c r="R19" s="65">
        <f>Assignments!U11</f>
        <v>10</v>
      </c>
      <c r="S19" s="65">
        <f>Assignments!V11</f>
        <v>10</v>
      </c>
      <c r="T19" s="65">
        <f>Assignments!W11</f>
        <v>20</v>
      </c>
      <c r="U19" s="65">
        <f>Assignments!X11</f>
        <v>10</v>
      </c>
      <c r="V19" s="65">
        <f>Assignments!Y11</f>
        <v>15</v>
      </c>
      <c r="W19" s="65">
        <f>Assignments!Z11</f>
        <v>30</v>
      </c>
      <c r="X19" s="65">
        <f>Assignments!AA11</f>
        <v>20</v>
      </c>
      <c r="Y19" s="65">
        <f>Assignments!AB11</f>
        <v>20</v>
      </c>
      <c r="Z19" s="65">
        <f>Assignments!AC11</f>
        <v>20</v>
      </c>
      <c r="AA19" s="65">
        <f>Assignments!AD11</f>
        <v>0</v>
      </c>
      <c r="AB19" s="65" t="str">
        <f>Assignments!AE11</f>
        <v>~</v>
      </c>
      <c r="AC19" s="65">
        <f>Assignments!AF11</f>
        <v>80</v>
      </c>
      <c r="AD19" s="65" t="str">
        <f>Assignments!AH11</f>
        <v>~</v>
      </c>
      <c r="AE19" s="65" t="str">
        <f>Assignments!AI11</f>
        <v>~</v>
      </c>
      <c r="AF19" s="75">
        <f>Assignments!AJ11</f>
        <v>721</v>
      </c>
      <c r="AG19" s="75">
        <f>Assignments!AK11</f>
        <v>489</v>
      </c>
      <c r="AH19" s="75"/>
      <c r="AI19" s="76">
        <f>Assignments!AM11</f>
        <v>67.82246879334258</v>
      </c>
      <c r="AJ19" s="76"/>
      <c r="AK19" s="76"/>
      <c r="AL19" s="57"/>
    </row>
    <row r="20" spans="1:183" s="48" customFormat="1" x14ac:dyDescent="0.25">
      <c r="A20" s="57" t="str">
        <f>Assignments!E7</f>
        <v>6901 558 </v>
      </c>
      <c r="B20" s="57"/>
      <c r="C20" s="65">
        <f>Assignments!F7</f>
        <v>17</v>
      </c>
      <c r="D20" s="65">
        <f>Assignments!G7</f>
        <v>74</v>
      </c>
      <c r="E20" s="65">
        <f>Assignments!H7</f>
        <v>48</v>
      </c>
      <c r="F20" s="65">
        <f>Assignments!I7</f>
        <v>20</v>
      </c>
      <c r="G20" s="65">
        <f>Assignments!J7</f>
        <v>17</v>
      </c>
      <c r="H20" s="65">
        <f>Assignments!K7</f>
        <v>4</v>
      </c>
      <c r="I20" s="65">
        <f>Assignments!L7</f>
        <v>15</v>
      </c>
      <c r="J20" s="65" t="str">
        <f>Assignments!M7</f>
        <v>~</v>
      </c>
      <c r="K20" s="65" t="str">
        <f>Assignments!N7</f>
        <v>~</v>
      </c>
      <c r="L20" s="65">
        <f>Assignments!O7</f>
        <v>20</v>
      </c>
      <c r="M20" s="65">
        <f>Assignments!P7</f>
        <v>29</v>
      </c>
      <c r="N20" s="65">
        <f>Assignments!Q7</f>
        <v>15</v>
      </c>
      <c r="O20" s="65" t="str">
        <f>Assignments!R7</f>
        <v>~</v>
      </c>
      <c r="P20" s="65" t="str">
        <f>Assignments!S7</f>
        <v>~</v>
      </c>
      <c r="Q20" s="65" t="str">
        <f>Assignments!T7</f>
        <v>~</v>
      </c>
      <c r="R20" s="65">
        <f>Assignments!U7</f>
        <v>40</v>
      </c>
      <c r="S20" s="65">
        <f>Assignments!V7</f>
        <v>10</v>
      </c>
      <c r="T20" s="65">
        <f>Assignments!W7</f>
        <v>20</v>
      </c>
      <c r="U20" s="65">
        <f>Assignments!X7</f>
        <v>20</v>
      </c>
      <c r="V20" s="65">
        <f>Assignments!Y7</f>
        <v>15</v>
      </c>
      <c r="W20" s="65">
        <f>Assignments!Z7</f>
        <v>29</v>
      </c>
      <c r="X20" s="65">
        <f>Assignments!AA7</f>
        <v>25</v>
      </c>
      <c r="Y20" s="65">
        <f>Assignments!AB7</f>
        <v>25</v>
      </c>
      <c r="Z20" s="65">
        <f>Assignments!AC7</f>
        <v>30</v>
      </c>
      <c r="AA20" s="65">
        <f>Assignments!AD7</f>
        <v>30</v>
      </c>
      <c r="AB20" s="65" t="str">
        <f>Assignments!AE7</f>
        <v>~</v>
      </c>
      <c r="AC20" s="65">
        <f>Assignments!AF7</f>
        <v>100</v>
      </c>
      <c r="AD20" s="65" t="str">
        <f>Assignments!AH7</f>
        <v>~</v>
      </c>
      <c r="AE20" s="65" t="str">
        <f>Assignments!AI7</f>
        <v>~</v>
      </c>
      <c r="AF20" s="75">
        <f>Assignments!AJ7</f>
        <v>721</v>
      </c>
      <c r="AG20" s="75">
        <f>Assignments!AK7</f>
        <v>653</v>
      </c>
      <c r="AH20" s="75"/>
      <c r="AI20" s="76">
        <f>Assignments!AM7</f>
        <v>90.568654646324546</v>
      </c>
      <c r="AJ20" s="76"/>
      <c r="AK20" s="76"/>
      <c r="AL20" s="57"/>
    </row>
    <row r="21" spans="1:183" s="48" customFormat="1" x14ac:dyDescent="0.25">
      <c r="A21" s="57" t="str">
        <f>Assignments!E12</f>
        <v>7972 452 </v>
      </c>
      <c r="B21" s="57"/>
      <c r="C21" s="65">
        <f>Assignments!F12</f>
        <v>17</v>
      </c>
      <c r="D21" s="65">
        <f>Assignments!G12</f>
        <v>68</v>
      </c>
      <c r="E21" s="65">
        <f>Assignments!H12</f>
        <v>48</v>
      </c>
      <c r="F21" s="65">
        <f>Assignments!I12</f>
        <v>14</v>
      </c>
      <c r="G21" s="65">
        <f>Assignments!J12</f>
        <v>12</v>
      </c>
      <c r="H21" s="65">
        <f>Assignments!K12</f>
        <v>1</v>
      </c>
      <c r="I21" s="65" t="str">
        <f>Assignments!L12</f>
        <v>~</v>
      </c>
      <c r="J21" s="65" t="str">
        <f>Assignments!M12</f>
        <v>~</v>
      </c>
      <c r="K21" s="65" t="str">
        <f>Assignments!N12</f>
        <v>~</v>
      </c>
      <c r="L21" s="65">
        <f>Assignments!O12</f>
        <v>14</v>
      </c>
      <c r="M21" s="65">
        <f>Assignments!P12</f>
        <v>30</v>
      </c>
      <c r="N21" s="65">
        <f>Assignments!Q12</f>
        <v>15</v>
      </c>
      <c r="O21" s="65" t="str">
        <f>Assignments!R12</f>
        <v>~</v>
      </c>
      <c r="P21" s="65" t="str">
        <f>Assignments!S12</f>
        <v>~</v>
      </c>
      <c r="Q21" s="65" t="str">
        <f>Assignments!T12</f>
        <v>~</v>
      </c>
      <c r="R21" s="65" t="str">
        <f>Assignments!U12</f>
        <v>~</v>
      </c>
      <c r="S21" s="65">
        <f>Assignments!V12</f>
        <v>10</v>
      </c>
      <c r="T21" s="65">
        <f>Assignments!W12</f>
        <v>17</v>
      </c>
      <c r="U21" s="65">
        <f>Assignments!X12</f>
        <v>20</v>
      </c>
      <c r="V21" s="65">
        <f>Assignments!Y12</f>
        <v>12.5</v>
      </c>
      <c r="W21" s="65">
        <f>Assignments!Z12</f>
        <v>30</v>
      </c>
      <c r="X21" s="65" t="str">
        <f>Assignments!AA12</f>
        <v>~</v>
      </c>
      <c r="Y21" s="65" t="str">
        <f>Assignments!AB12</f>
        <v>~</v>
      </c>
      <c r="Z21" s="65">
        <f>Assignments!AC12</f>
        <v>25</v>
      </c>
      <c r="AA21" s="65" t="str">
        <f>Assignments!AD12</f>
        <v>~</v>
      </c>
      <c r="AB21" s="65">
        <f>Assignments!AE12</f>
        <v>25</v>
      </c>
      <c r="AC21" s="65">
        <f>Assignments!AF12</f>
        <v>80</v>
      </c>
      <c r="AD21" s="65" t="str">
        <f>Assignments!AH12</f>
        <v>~</v>
      </c>
      <c r="AE21" s="65" t="str">
        <f>Assignments!AI12</f>
        <v>~</v>
      </c>
      <c r="AF21" s="75">
        <f>Assignments!AJ12</f>
        <v>721</v>
      </c>
      <c r="AG21" s="75">
        <f>Assignments!AK12</f>
        <v>438.5</v>
      </c>
      <c r="AH21" s="75"/>
      <c r="AI21" s="76">
        <f>Assignments!AM12</f>
        <v>60.818307905686538</v>
      </c>
      <c r="AJ21" s="76"/>
      <c r="AK21" s="76"/>
      <c r="AL21" s="57"/>
    </row>
    <row r="22" spans="1:183" s="48" customFormat="1" x14ac:dyDescent="0.25">
      <c r="A22" s="57" t="str">
        <f>Assignments!E5</f>
        <v xml:space="preserve">8380 660 </v>
      </c>
      <c r="B22" s="57"/>
      <c r="C22" s="65">
        <f>Assignments!F5</f>
        <v>18</v>
      </c>
      <c r="D22" s="65">
        <f>Assignments!G5</f>
        <v>78</v>
      </c>
      <c r="E22" s="65">
        <f>Assignments!H5</f>
        <v>48</v>
      </c>
      <c r="F22" s="65">
        <f>Assignments!I5</f>
        <v>20</v>
      </c>
      <c r="G22" s="65">
        <f>Assignments!J5</f>
        <v>35</v>
      </c>
      <c r="H22" s="65">
        <f>Assignments!K5</f>
        <v>4</v>
      </c>
      <c r="I22" s="65">
        <f>Assignments!L5</f>
        <v>15</v>
      </c>
      <c r="J22" s="65" t="str">
        <f>Assignments!M5</f>
        <v>~</v>
      </c>
      <c r="K22" s="65" t="str">
        <f>Assignments!N5</f>
        <v>~</v>
      </c>
      <c r="L22" s="65">
        <f>Assignments!O5</f>
        <v>20</v>
      </c>
      <c r="M22" s="65">
        <f>Assignments!P5</f>
        <v>28</v>
      </c>
      <c r="N22" s="65" t="s">
        <v>74</v>
      </c>
      <c r="O22" s="65" t="str">
        <f>Assignments!R5</f>
        <v>~</v>
      </c>
      <c r="P22" s="65" t="str">
        <f>Assignments!S5</f>
        <v>~</v>
      </c>
      <c r="Q22" s="65" t="str">
        <f>Assignments!T5</f>
        <v>~</v>
      </c>
      <c r="R22" s="65">
        <f>Assignments!U5</f>
        <v>60</v>
      </c>
      <c r="S22" s="65">
        <f>Assignments!V5</f>
        <v>5</v>
      </c>
      <c r="T22" s="65">
        <f>Assignments!W5</f>
        <v>20</v>
      </c>
      <c r="U22" s="65">
        <f>Assignments!X5</f>
        <v>20</v>
      </c>
      <c r="V22" s="65">
        <f>Assignments!Y5</f>
        <v>15</v>
      </c>
      <c r="W22" s="65">
        <f>Assignments!Z5</f>
        <v>30</v>
      </c>
      <c r="X22" s="65">
        <f>Assignments!AA5</f>
        <v>25</v>
      </c>
      <c r="Y22" s="65">
        <f>Assignments!AB5</f>
        <v>20</v>
      </c>
      <c r="Z22" s="65">
        <f>Assignments!AC5</f>
        <v>30</v>
      </c>
      <c r="AA22" s="65">
        <f>Assignments!AD5</f>
        <v>30</v>
      </c>
      <c r="AB22" s="65">
        <f>Assignments!AE5</f>
        <v>30</v>
      </c>
      <c r="AC22" s="65">
        <f>Assignments!AF5</f>
        <v>100</v>
      </c>
      <c r="AD22" s="65" t="str">
        <f>Assignments!AH5</f>
        <v>~</v>
      </c>
      <c r="AE22" s="65" t="str">
        <f>Assignments!AI5</f>
        <v>~</v>
      </c>
      <c r="AF22" s="75">
        <f>Assignments!AJ5</f>
        <v>721</v>
      </c>
      <c r="AG22" s="75">
        <f>Assignments!AK5</f>
        <v>716</v>
      </c>
      <c r="AH22" s="75"/>
      <c r="AI22" s="76">
        <f>Assignments!AM5</f>
        <v>99.306518723994458</v>
      </c>
      <c r="AJ22" s="76"/>
      <c r="AK22" s="76"/>
      <c r="AL22" s="57"/>
    </row>
    <row r="23" spans="1:183" s="48" customFormat="1" x14ac:dyDescent="0.25">
      <c r="A23" s="57" t="str">
        <f>Assignments!E20</f>
        <v>9208 005 </v>
      </c>
      <c r="B23" s="57"/>
      <c r="C23" s="65">
        <f>Assignments!F20</f>
        <v>20</v>
      </c>
      <c r="D23" s="65">
        <f>Assignments!G20</f>
        <v>74</v>
      </c>
      <c r="E23" s="65">
        <f>Assignments!H20</f>
        <v>30</v>
      </c>
      <c r="F23" s="65">
        <f>Assignments!I20</f>
        <v>16</v>
      </c>
      <c r="G23" s="65" t="str">
        <f>Assignments!J20</f>
        <v>~</v>
      </c>
      <c r="H23" s="65" t="str">
        <f>Assignments!K20</f>
        <v>~</v>
      </c>
      <c r="I23" s="65" t="str">
        <f>Assignments!L20</f>
        <v>~</v>
      </c>
      <c r="J23" s="65" t="str">
        <f>Assignments!M20</f>
        <v>~</v>
      </c>
      <c r="K23" s="65" t="str">
        <f>Assignments!N20</f>
        <v>~</v>
      </c>
      <c r="L23" s="65">
        <f>Assignments!O20</f>
        <v>16</v>
      </c>
      <c r="M23" s="65">
        <f>Assignments!P20</f>
        <v>18</v>
      </c>
      <c r="N23" s="65">
        <f>Assignments!Q20</f>
        <v>15</v>
      </c>
      <c r="O23" s="65" t="str">
        <f>Assignments!R20</f>
        <v>~</v>
      </c>
      <c r="P23" s="65" t="str">
        <f>Assignments!S20</f>
        <v>~</v>
      </c>
      <c r="Q23" s="65" t="str">
        <f>Assignments!T20</f>
        <v>~</v>
      </c>
      <c r="R23" s="65" t="str">
        <f>Assignments!U20</f>
        <v>~</v>
      </c>
      <c r="S23" s="65" t="str">
        <f>Assignments!V20</f>
        <v>~</v>
      </c>
      <c r="T23" s="65" t="str">
        <f>Assignments!W20</f>
        <v>~</v>
      </c>
      <c r="U23" s="65" t="str">
        <f>Assignments!X20</f>
        <v>~</v>
      </c>
      <c r="V23" s="65">
        <f>Assignments!Y20</f>
        <v>15</v>
      </c>
      <c r="W23" s="65">
        <f>Assignments!Z20</f>
        <v>20</v>
      </c>
      <c r="X23" s="65" t="str">
        <f>Assignments!AA20</f>
        <v>~</v>
      </c>
      <c r="Y23" s="65" t="str">
        <f>Assignments!AB20</f>
        <v>~</v>
      </c>
      <c r="Z23" s="65" t="str">
        <f>Assignments!AC20</f>
        <v>~</v>
      </c>
      <c r="AA23" s="65" t="str">
        <f>Assignments!AD20</f>
        <v>~</v>
      </c>
      <c r="AB23" s="65" t="str">
        <f>Assignments!AE20</f>
        <v>~</v>
      </c>
      <c r="AC23" s="65">
        <f>Assignments!AF20</f>
        <v>90</v>
      </c>
      <c r="AD23" s="65" t="str">
        <f>Assignments!AH20</f>
        <v>~</v>
      </c>
      <c r="AE23" s="65" t="str">
        <f>Assignments!AI20</f>
        <v>~</v>
      </c>
      <c r="AF23" s="75">
        <f>Assignments!AJ20</f>
        <v>721</v>
      </c>
      <c r="AG23" s="75">
        <f>Assignments!AK20</f>
        <v>314</v>
      </c>
      <c r="AH23" s="75"/>
      <c r="AI23" s="76">
        <f>Assignments!AM20</f>
        <v>43.550624133148403</v>
      </c>
      <c r="AJ23" s="76"/>
      <c r="AK23" s="76"/>
      <c r="AL23" s="57"/>
    </row>
    <row r="24" spans="1:183" s="48" customFormat="1" x14ac:dyDescent="0.25">
      <c r="A24" s="57" t="str">
        <f>Assignments!E18</f>
        <v>9632 154 </v>
      </c>
      <c r="B24" s="57"/>
      <c r="C24" s="65">
        <f>Assignments!F18</f>
        <v>15</v>
      </c>
      <c r="D24" s="65">
        <f>Assignments!G18</f>
        <v>78</v>
      </c>
      <c r="E24" s="65">
        <f>Assignments!H18</f>
        <v>48</v>
      </c>
      <c r="F24" s="65">
        <f>Assignments!I18</f>
        <v>18</v>
      </c>
      <c r="G24" s="65">
        <f>Assignments!J18</f>
        <v>14</v>
      </c>
      <c r="H24" s="65">
        <f>Assignments!K18</f>
        <v>3</v>
      </c>
      <c r="I24" s="65">
        <f>Assignments!L18</f>
        <v>13</v>
      </c>
      <c r="J24" s="65" t="str">
        <f>Assignments!M18</f>
        <v>~</v>
      </c>
      <c r="K24" s="65" t="str">
        <f>Assignments!N18</f>
        <v>~</v>
      </c>
      <c r="L24" s="65">
        <f>Assignments!O18</f>
        <v>18</v>
      </c>
      <c r="M24" s="65">
        <f>Assignments!P18</f>
        <v>25</v>
      </c>
      <c r="N24" s="65">
        <f>Assignments!Q18</f>
        <v>15</v>
      </c>
      <c r="O24" s="65" t="str">
        <f>Assignments!R18</f>
        <v>~</v>
      </c>
      <c r="P24" s="65" t="str">
        <f>Assignments!S18</f>
        <v>~</v>
      </c>
      <c r="Q24" s="65" t="str">
        <f>Assignments!T18</f>
        <v>~</v>
      </c>
      <c r="R24" s="65">
        <f>Assignments!U18</f>
        <v>60</v>
      </c>
      <c r="S24" s="65">
        <f>Assignments!V18</f>
        <v>10</v>
      </c>
      <c r="T24" s="65">
        <f>Assignments!W18</f>
        <v>20</v>
      </c>
      <c r="U24" s="65">
        <f>Assignments!X18</f>
        <v>20</v>
      </c>
      <c r="V24" s="65">
        <f>Assignments!Y18</f>
        <v>15</v>
      </c>
      <c r="W24" s="65">
        <f>Assignments!Z18</f>
        <v>25</v>
      </c>
      <c r="X24" s="65">
        <f>Assignments!AA18</f>
        <v>25</v>
      </c>
      <c r="Y24" s="65">
        <f>Assignments!AB18</f>
        <v>15</v>
      </c>
      <c r="Z24" s="65">
        <f>Assignments!AC18</f>
        <v>30</v>
      </c>
      <c r="AA24" s="65">
        <f>Assignments!AD18</f>
        <v>25</v>
      </c>
      <c r="AB24" s="65">
        <f>Assignments!AE18</f>
        <v>20</v>
      </c>
      <c r="AC24" s="65">
        <f>Assignments!AF18</f>
        <v>100</v>
      </c>
      <c r="AD24" s="65" t="str">
        <f>Assignments!AH18</f>
        <v>~</v>
      </c>
      <c r="AE24" s="65" t="str">
        <f>Assignments!AI18</f>
        <v>~</v>
      </c>
      <c r="AF24" s="75">
        <f>Assignments!AJ18</f>
        <v>721</v>
      </c>
      <c r="AG24" s="75">
        <f>Assignments!AK18</f>
        <v>662</v>
      </c>
      <c r="AH24" s="75"/>
      <c r="AI24" s="76">
        <f>Assignments!AM18</f>
        <v>91.816920943134534</v>
      </c>
      <c r="AJ24" s="76"/>
      <c r="AK24" s="76"/>
      <c r="AL24" s="57"/>
    </row>
    <row r="25" spans="1:183" s="48" customFormat="1" x14ac:dyDescent="0.25">
      <c r="A25" s="57" t="str">
        <f>Assignments!E15</f>
        <v>9773 737 </v>
      </c>
      <c r="B25" s="57"/>
      <c r="C25" s="65">
        <f>Assignments!F15</f>
        <v>20</v>
      </c>
      <c r="D25" s="65">
        <f>Assignments!G15</f>
        <v>78</v>
      </c>
      <c r="E25" s="65">
        <f>Assignments!H15</f>
        <v>48</v>
      </c>
      <c r="F25" s="65">
        <f>Assignments!I15</f>
        <v>20</v>
      </c>
      <c r="G25" s="65">
        <f>Assignments!J15</f>
        <v>29</v>
      </c>
      <c r="H25" s="65">
        <f>Assignments!K15</f>
        <v>5</v>
      </c>
      <c r="I25" s="65">
        <f>Assignments!L15</f>
        <v>15</v>
      </c>
      <c r="J25" s="65" t="str">
        <f>Assignments!M15</f>
        <v>~</v>
      </c>
      <c r="K25" s="65" t="str">
        <f>Assignments!N15</f>
        <v>~</v>
      </c>
      <c r="L25" s="65">
        <f>Assignments!O15</f>
        <v>20</v>
      </c>
      <c r="M25" s="65">
        <f>Assignments!P15</f>
        <v>30</v>
      </c>
      <c r="N25" s="65">
        <f>Assignments!Q15</f>
        <v>15</v>
      </c>
      <c r="O25" s="65" t="str">
        <f>Assignments!R15</f>
        <v>~</v>
      </c>
      <c r="P25" s="65" t="str">
        <f>Assignments!S15</f>
        <v>~</v>
      </c>
      <c r="Q25" s="65" t="str">
        <f>Assignments!T15</f>
        <v>~</v>
      </c>
      <c r="R25" s="65">
        <f>Assignments!U15</f>
        <v>60</v>
      </c>
      <c r="S25" s="65">
        <f>Assignments!V15</f>
        <v>10</v>
      </c>
      <c r="T25" s="65">
        <f>Assignments!W15</f>
        <v>20</v>
      </c>
      <c r="U25" s="65">
        <f>Assignments!X15</f>
        <v>20</v>
      </c>
      <c r="V25" s="65">
        <f>Assignments!Y15</f>
        <v>15</v>
      </c>
      <c r="W25" s="65">
        <f>Assignments!Z15</f>
        <v>30</v>
      </c>
      <c r="X25" s="65">
        <f>Assignments!AA15</f>
        <v>19</v>
      </c>
      <c r="Y25" s="65">
        <f>Assignments!AB15</f>
        <v>10</v>
      </c>
      <c r="Z25" s="65">
        <f>Assignments!AC15</f>
        <v>30</v>
      </c>
      <c r="AA25" s="65">
        <f>Assignments!AD15</f>
        <v>30</v>
      </c>
      <c r="AB25" s="65">
        <f>Assignments!AE15</f>
        <v>30</v>
      </c>
      <c r="AC25" s="65">
        <f>Assignments!AF15</f>
        <v>100</v>
      </c>
      <c r="AD25" s="65" t="str">
        <f>Assignments!AH15</f>
        <v>~</v>
      </c>
      <c r="AE25" s="65" t="str">
        <f>Assignments!AI15</f>
        <v>~</v>
      </c>
      <c r="AF25" s="75">
        <f>Assignments!AJ15</f>
        <v>721</v>
      </c>
      <c r="AG25" s="75">
        <f>Assignments!AK15</f>
        <v>704</v>
      </c>
      <c r="AH25" s="75"/>
      <c r="AI25" s="76">
        <f>Assignments!AM15</f>
        <v>97.642163661581137</v>
      </c>
      <c r="AJ25" s="76"/>
      <c r="AK25" s="76"/>
      <c r="AL25" s="57"/>
    </row>
    <row r="26" spans="1:183" x14ac:dyDescent="0.25">
      <c r="A26" s="45"/>
      <c r="B26" s="9"/>
      <c r="C26" s="50"/>
      <c r="D26" s="40"/>
      <c r="E26" s="40"/>
      <c r="F26" s="40"/>
      <c r="G26" s="40"/>
      <c r="H26" s="40"/>
      <c r="I26" s="40"/>
      <c r="J26" s="40"/>
      <c r="K26" s="40"/>
      <c r="L26" s="40"/>
      <c r="M26" s="40"/>
      <c r="N26" s="40"/>
      <c r="O26" s="40"/>
      <c r="P26" s="40"/>
      <c r="Q26" s="40"/>
      <c r="R26" s="40"/>
      <c r="S26" s="40"/>
      <c r="T26" s="40"/>
      <c r="U26" s="49"/>
      <c r="V26" s="49"/>
      <c r="W26" s="49"/>
      <c r="X26" s="49"/>
      <c r="Y26" s="49"/>
      <c r="Z26" s="49"/>
      <c r="AA26" s="49"/>
      <c r="AB26" s="49"/>
      <c r="AC26" s="49"/>
      <c r="AD26" s="49"/>
      <c r="AE26" s="49"/>
      <c r="AF26" s="50"/>
      <c r="AG26" s="77"/>
      <c r="AH26" s="50"/>
      <c r="AI26" s="77"/>
      <c r="AJ26" s="77"/>
      <c r="AK26" s="77"/>
    </row>
    <row r="27" spans="1:183" x14ac:dyDescent="0.25">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row>
    <row r="28" spans="1:183" ht="24.6" x14ac:dyDescent="0.4">
      <c r="A28" s="61" t="s">
        <v>13</v>
      </c>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row>
    <row r="29" spans="1:183" x14ac:dyDescent="0.25">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row>
    <row r="30" spans="1:183" s="52" customFormat="1" x14ac:dyDescent="0.25">
      <c r="A30" s="52" t="s">
        <v>28</v>
      </c>
      <c r="C30" s="62" t="s">
        <v>29</v>
      </c>
      <c r="D30" s="62"/>
      <c r="E30" s="62"/>
      <c r="F30" s="62" t="s">
        <v>30</v>
      </c>
      <c r="G30" s="62"/>
      <c r="H30" s="62"/>
      <c r="I30" s="62" t="s">
        <v>31</v>
      </c>
      <c r="J30" s="62"/>
      <c r="K30" s="62"/>
      <c r="L30" s="62" t="s">
        <v>37</v>
      </c>
      <c r="M30" s="62"/>
      <c r="N30" s="62"/>
      <c r="O30" s="62" t="s">
        <v>69</v>
      </c>
      <c r="P30" s="62"/>
      <c r="S30" s="62" t="s">
        <v>70</v>
      </c>
      <c r="T30" s="62"/>
      <c r="W30" s="62" t="s">
        <v>71</v>
      </c>
      <c r="X30" s="62"/>
      <c r="Y30" s="74"/>
      <c r="Z30" s="62"/>
      <c r="AA30" s="62" t="s">
        <v>255</v>
      </c>
      <c r="AB30" s="62"/>
      <c r="AC30" s="62"/>
      <c r="AD30" s="62"/>
      <c r="AE30" s="62" t="s">
        <v>134</v>
      </c>
      <c r="AF30" s="62" t="s">
        <v>72</v>
      </c>
      <c r="AG30" s="62"/>
      <c r="AH30" s="62"/>
      <c r="AI30" s="62"/>
      <c r="AJ30" s="62"/>
    </row>
    <row r="31" spans="1:183" s="48" customFormat="1" x14ac:dyDescent="0.25">
      <c r="A31" s="64" t="str">
        <f>Papers!E21</f>
        <v>0003 222 </v>
      </c>
      <c r="C31" s="66" t="str">
        <f>Papers!F21</f>
        <v>D</v>
      </c>
      <c r="D31" s="67">
        <f>Papers!G21</f>
        <v>65</v>
      </c>
      <c r="E31" s="66"/>
      <c r="F31" s="66" t="str">
        <f>Papers!J21</f>
        <v>B+</v>
      </c>
      <c r="G31" s="67">
        <f>Papers!K21</f>
        <v>88</v>
      </c>
      <c r="H31" s="66"/>
      <c r="I31" s="66" t="str">
        <f>Papers!N21</f>
        <v>B</v>
      </c>
      <c r="J31" s="67">
        <f>Papers!O21</f>
        <v>85</v>
      </c>
      <c r="K31" s="66"/>
      <c r="L31" s="66" t="str">
        <f>Papers!R21</f>
        <v>No paper</v>
      </c>
      <c r="M31" s="67">
        <f>Papers!S21</f>
        <v>0</v>
      </c>
      <c r="N31" s="66"/>
      <c r="O31" s="67">
        <f>'Final Grades'!F21</f>
        <v>61.215076225863704</v>
      </c>
      <c r="P31" s="67">
        <f>'Final Grades'!G21</f>
        <v>1</v>
      </c>
      <c r="Q31" s="67" t="str">
        <f>'Final Grades'!H21</f>
        <v>D</v>
      </c>
      <c r="S31" s="67">
        <f>'Final Grades'!J21</f>
        <v>67.911307169397773</v>
      </c>
      <c r="T31" s="67">
        <f>'Final Grades'!K21</f>
        <v>1</v>
      </c>
      <c r="U31" s="67" t="str">
        <f>'Final Grades'!L21</f>
        <v>D</v>
      </c>
      <c r="W31" s="67">
        <f>'Final Grades'!N21</f>
        <v>71.329045735518235</v>
      </c>
      <c r="X31" s="67">
        <f>'Final Grades'!O21</f>
        <v>2</v>
      </c>
      <c r="Y31" s="67" t="str">
        <f>'Final Grades'!P21</f>
        <v>C</v>
      </c>
      <c r="Z31" s="67"/>
      <c r="AA31" s="67" t="str">
        <f>Papers!Z21</f>
        <v>No paper</v>
      </c>
      <c r="AB31" s="67">
        <f>Papers!AA21</f>
        <v>0</v>
      </c>
      <c r="AC31" s="67">
        <f>Papers!AB21</f>
        <v>0</v>
      </c>
      <c r="AD31" s="63"/>
      <c r="AE31" s="67">
        <f>'Final Grades'!AG21</f>
        <v>53.496784301638669</v>
      </c>
      <c r="AF31" s="67" t="str">
        <f>'Final Grades'!AI21</f>
        <v>E</v>
      </c>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c r="BO31" s="63"/>
      <c r="BP31" s="63"/>
      <c r="BQ31" s="63"/>
      <c r="BR31" s="63"/>
      <c r="BS31" s="63"/>
      <c r="BT31" s="63"/>
      <c r="BU31" s="63"/>
      <c r="BV31" s="63"/>
      <c r="BW31" s="63"/>
      <c r="BX31" s="63"/>
      <c r="BY31" s="63"/>
      <c r="BZ31" s="63"/>
      <c r="CA31" s="63"/>
      <c r="CB31" s="63"/>
      <c r="CC31" s="63"/>
      <c r="CD31" s="63"/>
      <c r="CE31" s="63"/>
      <c r="CF31" s="63"/>
      <c r="CG31" s="63"/>
      <c r="CH31" s="63"/>
      <c r="CI31" s="63"/>
      <c r="CJ31" s="63"/>
      <c r="CK31" s="63"/>
      <c r="CL31" s="63"/>
      <c r="CM31" s="63"/>
      <c r="CN31" s="63"/>
      <c r="CO31" s="63"/>
      <c r="CP31" s="63"/>
      <c r="CQ31" s="63"/>
      <c r="CR31" s="63"/>
      <c r="CS31" s="63"/>
      <c r="CT31" s="63"/>
      <c r="CU31" s="63"/>
      <c r="CV31" s="63"/>
      <c r="CW31" s="63"/>
      <c r="CX31" s="63"/>
      <c r="CY31" s="63"/>
      <c r="CZ31" s="63"/>
      <c r="DA31" s="63"/>
      <c r="DB31" s="63"/>
      <c r="DC31" s="63"/>
      <c r="DD31" s="63"/>
      <c r="DE31" s="63"/>
      <c r="DF31" s="63"/>
      <c r="DG31" s="63"/>
      <c r="DH31" s="63"/>
      <c r="DI31" s="63"/>
      <c r="DJ31" s="63"/>
      <c r="DK31" s="63"/>
      <c r="DL31" s="63"/>
      <c r="DM31" s="63"/>
      <c r="DN31" s="63"/>
      <c r="DO31" s="63"/>
      <c r="DP31" s="63"/>
      <c r="DQ31" s="63"/>
      <c r="DR31" s="63"/>
      <c r="DS31" s="63"/>
      <c r="DT31" s="63"/>
      <c r="DU31" s="63"/>
      <c r="DV31" s="63"/>
      <c r="DW31" s="63"/>
      <c r="DX31" s="63"/>
      <c r="DY31" s="63"/>
      <c r="DZ31" s="63"/>
      <c r="EA31" s="63"/>
      <c r="EB31" s="63"/>
      <c r="EC31" s="63"/>
      <c r="ED31" s="63"/>
      <c r="EE31" s="63"/>
      <c r="EF31" s="63"/>
      <c r="EG31" s="63"/>
      <c r="EH31" s="63"/>
      <c r="EI31" s="63"/>
      <c r="EJ31" s="63"/>
      <c r="EK31" s="63"/>
      <c r="EL31" s="63"/>
      <c r="EM31" s="63"/>
      <c r="EN31" s="63"/>
      <c r="EO31" s="63"/>
      <c r="EP31" s="63"/>
      <c r="EQ31" s="63"/>
      <c r="ER31" s="63"/>
      <c r="ES31" s="63"/>
      <c r="ET31" s="63"/>
      <c r="EU31" s="63"/>
      <c r="EV31" s="63"/>
      <c r="EW31" s="63"/>
      <c r="EX31" s="63"/>
      <c r="EY31" s="63"/>
      <c r="EZ31" s="63"/>
      <c r="FA31" s="63"/>
      <c r="FB31" s="63"/>
      <c r="FC31" s="63"/>
      <c r="FD31" s="63"/>
      <c r="FE31" s="63"/>
      <c r="FF31" s="63"/>
      <c r="FG31" s="63"/>
      <c r="FH31" s="63"/>
      <c r="FI31" s="63"/>
      <c r="FJ31" s="63"/>
      <c r="FK31" s="63"/>
      <c r="FL31" s="63"/>
      <c r="FM31" s="63"/>
      <c r="FN31" s="63"/>
      <c r="FO31" s="63"/>
      <c r="FP31" s="63"/>
      <c r="FQ31" s="63"/>
      <c r="FR31" s="63"/>
      <c r="FS31" s="63"/>
      <c r="FT31" s="63"/>
      <c r="FU31" s="63"/>
      <c r="FV31" s="63"/>
      <c r="FW31" s="63"/>
      <c r="FX31" s="63"/>
      <c r="FY31" s="63"/>
      <c r="FZ31" s="63"/>
      <c r="GA31" s="63"/>
    </row>
    <row r="32" spans="1:183" s="48" customFormat="1" x14ac:dyDescent="0.25">
      <c r="A32" s="64" t="str">
        <f>Papers!E8</f>
        <v>0531 898 </v>
      </c>
      <c r="C32" s="66" t="str">
        <f>Papers!F8</f>
        <v>B-</v>
      </c>
      <c r="D32" s="67">
        <f>Papers!G8</f>
        <v>82</v>
      </c>
      <c r="E32" s="66"/>
      <c r="F32" s="66" t="str">
        <f>Papers!J8</f>
        <v>C+</v>
      </c>
      <c r="G32" s="67">
        <f>Papers!K8</f>
        <v>78</v>
      </c>
      <c r="H32" s="66"/>
      <c r="I32" s="66" t="str">
        <f>Papers!N8</f>
        <v>No paper</v>
      </c>
      <c r="J32" s="67">
        <f>Papers!O8</f>
        <v>0</v>
      </c>
      <c r="K32" s="66"/>
      <c r="L32" s="66" t="str">
        <f>Papers!R8</f>
        <v>No paper</v>
      </c>
      <c r="M32" s="67">
        <f>Papers!S8</f>
        <v>0</v>
      </c>
      <c r="N32" s="66"/>
      <c r="O32" s="67">
        <f>'Final Grades'!F8</f>
        <v>63.942866275120863</v>
      </c>
      <c r="P32" s="67">
        <f>'Final Grades'!G8</f>
        <v>1</v>
      </c>
      <c r="Q32" s="67" t="str">
        <f>'Final Grades'!H8</f>
        <v>D</v>
      </c>
      <c r="S32" s="67">
        <f>'Final Grades'!J8</f>
        <v>67.457149706340644</v>
      </c>
      <c r="T32" s="67">
        <f>'Final Grades'!K8</f>
        <v>1</v>
      </c>
      <c r="U32" s="67" t="str">
        <f>'Final Grades'!L8</f>
        <v>D</v>
      </c>
      <c r="W32" s="67">
        <f>'Final Grades'!N8</f>
        <v>53.965719765072521</v>
      </c>
      <c r="X32" s="67">
        <f>'Final Grades'!O8</f>
        <v>0</v>
      </c>
      <c r="Y32" s="67" t="str">
        <f>'Final Grades'!P8</f>
        <v>E</v>
      </c>
      <c r="Z32" s="67"/>
      <c r="AA32" s="67" t="str">
        <f>Papers!Z8</f>
        <v>No paper</v>
      </c>
      <c r="AB32" s="67">
        <f>Papers!AA8</f>
        <v>0</v>
      </c>
      <c r="AC32" s="67">
        <f>Papers!AB8</f>
        <v>0</v>
      </c>
      <c r="AD32" s="63"/>
      <c r="AE32" s="67">
        <f>'Final Grades'!AG8</f>
        <v>40.474289823804384</v>
      </c>
      <c r="AF32" s="67" t="str">
        <f>'Final Grades'!AI8</f>
        <v>E</v>
      </c>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3"/>
      <c r="BM32" s="63"/>
      <c r="BN32" s="63"/>
      <c r="BO32" s="63"/>
      <c r="BP32" s="63"/>
      <c r="BQ32" s="63"/>
      <c r="BR32" s="63"/>
      <c r="BS32" s="63"/>
      <c r="BT32" s="63"/>
      <c r="BU32" s="63"/>
      <c r="BV32" s="63"/>
      <c r="BW32" s="63"/>
      <c r="BX32" s="63"/>
      <c r="BY32" s="63"/>
      <c r="BZ32" s="63"/>
      <c r="CA32" s="63"/>
      <c r="CB32" s="63"/>
      <c r="CC32" s="63"/>
      <c r="CD32" s="63"/>
      <c r="CE32" s="63"/>
      <c r="CF32" s="63"/>
      <c r="CG32" s="63"/>
      <c r="CH32" s="63"/>
      <c r="CI32" s="63"/>
      <c r="CJ32" s="63"/>
      <c r="CK32" s="63"/>
      <c r="CL32" s="63"/>
      <c r="CM32" s="63"/>
      <c r="CN32" s="63"/>
      <c r="CO32" s="63"/>
      <c r="CP32" s="63"/>
      <c r="CQ32" s="63"/>
      <c r="CR32" s="63"/>
      <c r="CS32" s="63"/>
      <c r="CT32" s="63"/>
      <c r="CU32" s="63"/>
      <c r="CV32" s="63"/>
      <c r="CW32" s="63"/>
      <c r="CX32" s="63"/>
      <c r="CY32" s="63"/>
      <c r="CZ32" s="63"/>
      <c r="DA32" s="63"/>
      <c r="DB32" s="63"/>
      <c r="DC32" s="63"/>
      <c r="DD32" s="63"/>
      <c r="DE32" s="63"/>
      <c r="DF32" s="63"/>
      <c r="DG32" s="63"/>
      <c r="DH32" s="63"/>
      <c r="DI32" s="63"/>
      <c r="DJ32" s="63"/>
      <c r="DK32" s="63"/>
      <c r="DL32" s="63"/>
      <c r="DM32" s="63"/>
      <c r="DN32" s="63"/>
      <c r="DO32" s="63"/>
      <c r="DP32" s="63"/>
      <c r="DQ32" s="63"/>
      <c r="DR32" s="63"/>
      <c r="DS32" s="63"/>
      <c r="DT32" s="63"/>
      <c r="DU32" s="63"/>
      <c r="DV32" s="63"/>
      <c r="DW32" s="63"/>
      <c r="DX32" s="63"/>
      <c r="DY32" s="63"/>
      <c r="DZ32" s="63"/>
      <c r="EA32" s="63"/>
      <c r="EB32" s="63"/>
      <c r="EC32" s="63"/>
      <c r="ED32" s="63"/>
      <c r="EE32" s="63"/>
      <c r="EF32" s="63"/>
      <c r="EG32" s="63"/>
      <c r="EH32" s="63"/>
      <c r="EI32" s="63"/>
      <c r="EJ32" s="63"/>
      <c r="EK32" s="63"/>
      <c r="EL32" s="63"/>
      <c r="EM32" s="63"/>
      <c r="EN32" s="63"/>
      <c r="EO32" s="63"/>
      <c r="EP32" s="63"/>
      <c r="EQ32" s="63"/>
      <c r="ER32" s="63"/>
      <c r="ES32" s="63"/>
      <c r="ET32" s="63"/>
      <c r="EU32" s="63"/>
      <c r="EV32" s="63"/>
      <c r="EW32" s="63"/>
      <c r="EX32" s="63"/>
      <c r="EY32" s="63"/>
      <c r="EZ32" s="63"/>
      <c r="FA32" s="63"/>
      <c r="FB32" s="63"/>
      <c r="FC32" s="63"/>
      <c r="FD32" s="63"/>
      <c r="FE32" s="63"/>
      <c r="FF32" s="63"/>
      <c r="FG32" s="63"/>
      <c r="FH32" s="63"/>
      <c r="FI32" s="63"/>
      <c r="FJ32" s="63"/>
      <c r="FK32" s="63"/>
      <c r="FL32" s="63"/>
      <c r="FM32" s="63"/>
      <c r="FN32" s="63"/>
      <c r="FO32" s="63"/>
      <c r="FP32" s="63"/>
      <c r="FQ32" s="63"/>
      <c r="FR32" s="63"/>
      <c r="FS32" s="63"/>
      <c r="FT32" s="63"/>
      <c r="FU32" s="63"/>
      <c r="FV32" s="63"/>
      <c r="FW32" s="63"/>
      <c r="FX32" s="63"/>
      <c r="FY32" s="63"/>
      <c r="FZ32" s="63"/>
      <c r="GA32" s="63"/>
    </row>
    <row r="33" spans="1:183" s="48" customFormat="1" x14ac:dyDescent="0.25">
      <c r="A33" s="64" t="str">
        <f>Papers!E14</f>
        <v>0778 703 </v>
      </c>
      <c r="C33" s="66" t="str">
        <f>Papers!F14</f>
        <v>B</v>
      </c>
      <c r="D33" s="67">
        <f>Papers!G14</f>
        <v>85</v>
      </c>
      <c r="E33" s="66"/>
      <c r="F33" s="66" t="str">
        <f>Papers!J14</f>
        <v>A-</v>
      </c>
      <c r="G33" s="67">
        <f>Papers!K14</f>
        <v>92</v>
      </c>
      <c r="H33" s="66"/>
      <c r="I33" s="66" t="str">
        <f>Papers!N14</f>
        <v>A</v>
      </c>
      <c r="J33" s="67">
        <f>Papers!O14</f>
        <v>95</v>
      </c>
      <c r="K33" s="66"/>
      <c r="L33" s="66" t="str">
        <f>Papers!R14</f>
        <v>E</v>
      </c>
      <c r="M33" s="67">
        <f>Papers!S14</f>
        <v>58</v>
      </c>
      <c r="N33" s="66"/>
      <c r="O33" s="67">
        <f>'Final Grades'!F14</f>
        <v>82.162891046386193</v>
      </c>
      <c r="P33" s="67">
        <f>'Final Grades'!G14</f>
        <v>2.67</v>
      </c>
      <c r="Q33" s="67" t="str">
        <f>'Final Grades'!H14</f>
        <v>B-</v>
      </c>
      <c r="S33" s="67">
        <f>'Final Grades'!J14</f>
        <v>84.622168284789652</v>
      </c>
      <c r="T33" s="67">
        <f>'Final Grades'!K14</f>
        <v>3</v>
      </c>
      <c r="U33" s="67" t="str">
        <f>'Final Grades'!L14</f>
        <v>B</v>
      </c>
      <c r="W33" s="67">
        <f>'Final Grades'!N14</f>
        <v>86.697734627831721</v>
      </c>
      <c r="X33" s="67">
        <f>'Final Grades'!O14</f>
        <v>3.33</v>
      </c>
      <c r="Y33" s="67" t="str">
        <f>'Final Grades'!P14</f>
        <v>B+</v>
      </c>
      <c r="Z33" s="194"/>
      <c r="AA33" s="67" t="str">
        <f>Papers!Z14</f>
        <v>E</v>
      </c>
      <c r="AB33" s="67">
        <f>Papers!AA14</f>
        <v>58</v>
      </c>
      <c r="AC33" s="67">
        <f>Papers!AB14</f>
        <v>0.3</v>
      </c>
      <c r="AD33" s="63"/>
      <c r="AE33" s="67">
        <f>'Final Grades'!AG14</f>
        <v>82.423300970873782</v>
      </c>
      <c r="AF33" s="67" t="str">
        <f>'Final Grades'!AI14</f>
        <v>B-</v>
      </c>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3"/>
      <c r="BM33" s="63"/>
      <c r="BN33" s="63"/>
      <c r="BO33" s="63"/>
      <c r="BP33" s="63"/>
      <c r="BQ33" s="63"/>
      <c r="BR33" s="63"/>
      <c r="BS33" s="63"/>
      <c r="BT33" s="63"/>
      <c r="BU33" s="63"/>
      <c r="BV33" s="63"/>
      <c r="BW33" s="63"/>
      <c r="BX33" s="63"/>
      <c r="BY33" s="63"/>
      <c r="BZ33" s="63"/>
      <c r="CA33" s="63"/>
      <c r="CB33" s="63"/>
      <c r="CC33" s="63"/>
      <c r="CD33" s="63"/>
      <c r="CE33" s="63"/>
      <c r="CF33" s="63"/>
      <c r="CG33" s="63"/>
      <c r="CH33" s="63"/>
      <c r="CI33" s="63"/>
      <c r="CJ33" s="63"/>
      <c r="CK33" s="63"/>
      <c r="CL33" s="63"/>
      <c r="CM33" s="63"/>
      <c r="CN33" s="63"/>
      <c r="CO33" s="63"/>
      <c r="CP33" s="63"/>
      <c r="CQ33" s="63"/>
      <c r="CR33" s="63"/>
      <c r="CS33" s="63"/>
      <c r="CT33" s="63"/>
      <c r="CU33" s="63"/>
      <c r="CV33" s="63"/>
      <c r="CW33" s="63"/>
      <c r="CX33" s="63"/>
      <c r="CY33" s="63"/>
      <c r="CZ33" s="63"/>
      <c r="DA33" s="63"/>
      <c r="DB33" s="63"/>
      <c r="DC33" s="63"/>
      <c r="DD33" s="63"/>
      <c r="DE33" s="63"/>
      <c r="DF33" s="63"/>
      <c r="DG33" s="63"/>
      <c r="DH33" s="63"/>
      <c r="DI33" s="63"/>
      <c r="DJ33" s="63"/>
      <c r="DK33" s="63"/>
      <c r="DL33" s="63"/>
      <c r="DM33" s="63"/>
      <c r="DN33" s="63"/>
      <c r="DO33" s="63"/>
      <c r="DP33" s="63"/>
      <c r="DQ33" s="63"/>
      <c r="DR33" s="63"/>
      <c r="DS33" s="63"/>
      <c r="DT33" s="63"/>
      <c r="DU33" s="63"/>
      <c r="DV33" s="63"/>
      <c r="DW33" s="63"/>
      <c r="DX33" s="63"/>
      <c r="DY33" s="63"/>
      <c r="DZ33" s="63"/>
      <c r="EA33" s="63"/>
      <c r="EB33" s="63"/>
      <c r="EC33" s="63"/>
      <c r="ED33" s="63"/>
      <c r="EE33" s="63"/>
      <c r="EF33" s="63"/>
      <c r="EG33" s="63"/>
      <c r="EH33" s="63"/>
      <c r="EI33" s="63"/>
      <c r="EJ33" s="63"/>
      <c r="EK33" s="63"/>
      <c r="EL33" s="63"/>
      <c r="EM33" s="63"/>
      <c r="EN33" s="63"/>
      <c r="EO33" s="63"/>
      <c r="EP33" s="63"/>
      <c r="EQ33" s="63"/>
      <c r="ER33" s="63"/>
      <c r="ES33" s="63"/>
      <c r="ET33" s="63"/>
      <c r="EU33" s="63"/>
      <c r="EV33" s="63"/>
      <c r="EW33" s="63"/>
      <c r="EX33" s="63"/>
      <c r="EY33" s="63"/>
      <c r="EZ33" s="63"/>
      <c r="FA33" s="63"/>
      <c r="FB33" s="63"/>
      <c r="FC33" s="63"/>
      <c r="FD33" s="63"/>
      <c r="FE33" s="63"/>
      <c r="FF33" s="63"/>
      <c r="FG33" s="63"/>
      <c r="FH33" s="63"/>
      <c r="FI33" s="63"/>
      <c r="FJ33" s="63"/>
      <c r="FK33" s="63"/>
      <c r="FL33" s="63"/>
      <c r="FM33" s="63"/>
      <c r="FN33" s="63"/>
      <c r="FO33" s="63"/>
      <c r="FP33" s="63"/>
      <c r="FQ33" s="63"/>
      <c r="FR33" s="63"/>
      <c r="FS33" s="63"/>
      <c r="FT33" s="63"/>
      <c r="FU33" s="63"/>
      <c r="FV33" s="63"/>
      <c r="FW33" s="63"/>
      <c r="FX33" s="63"/>
      <c r="FY33" s="63"/>
      <c r="FZ33" s="63"/>
      <c r="GA33" s="63"/>
    </row>
    <row r="34" spans="1:183" s="48" customFormat="1" x14ac:dyDescent="0.25">
      <c r="A34" s="64" t="str">
        <f>Papers!E9</f>
        <v>0824 039 </v>
      </c>
      <c r="C34" s="66" t="str">
        <f>Papers!F9</f>
        <v>A-</v>
      </c>
      <c r="D34" s="67">
        <f>Papers!G9</f>
        <v>92</v>
      </c>
      <c r="E34" s="66"/>
      <c r="F34" s="66" t="str">
        <f>Papers!J9</f>
        <v>A-</v>
      </c>
      <c r="G34" s="67">
        <f>Papers!K9</f>
        <v>92</v>
      </c>
      <c r="H34" s="66"/>
      <c r="I34" s="66" t="str">
        <f>Papers!N9</f>
        <v>A-</v>
      </c>
      <c r="J34" s="67">
        <f>Papers!O9</f>
        <v>92</v>
      </c>
      <c r="K34" s="66"/>
      <c r="L34" s="66" t="str">
        <f>Papers!R9</f>
        <v>B+</v>
      </c>
      <c r="M34" s="67">
        <f>Papers!S9</f>
        <v>88</v>
      </c>
      <c r="N34" s="66"/>
      <c r="O34" s="67">
        <f>'Final Grades'!F9</f>
        <v>75.248095066865289</v>
      </c>
      <c r="P34" s="67">
        <f>'Final Grades'!G9</f>
        <v>2</v>
      </c>
      <c r="Q34" s="67" t="str">
        <f>'Final Grades'!H9</f>
        <v>C</v>
      </c>
      <c r="S34" s="67">
        <f>'Final Grades'!J9</f>
        <v>79.436071300148967</v>
      </c>
      <c r="T34" s="67">
        <f>'Final Grades'!K9</f>
        <v>2.33</v>
      </c>
      <c r="U34" s="67" t="str">
        <f>'Final Grades'!L9</f>
        <v>C+</v>
      </c>
      <c r="W34" s="67">
        <f>'Final Grades'!N9</f>
        <v>81.948857040119165</v>
      </c>
      <c r="X34" s="67">
        <f>'Final Grades'!O9</f>
        <v>2.67</v>
      </c>
      <c r="Y34" s="67" t="str">
        <f>'Final Grades'!P9</f>
        <v>B-</v>
      </c>
      <c r="Z34" s="194"/>
      <c r="AA34" s="67" t="str">
        <f>Papers!Z9</f>
        <v>B+</v>
      </c>
      <c r="AB34" s="67">
        <f>Papers!AA9</f>
        <v>88</v>
      </c>
      <c r="AC34" s="67">
        <f>Papers!AB9</f>
        <v>3.33</v>
      </c>
      <c r="AD34" s="63"/>
      <c r="AE34" s="67">
        <f>'Final Grades'!AG9</f>
        <v>87.861642780089383</v>
      </c>
      <c r="AF34" s="67" t="str">
        <f>'Final Grades'!AI9</f>
        <v>B+</v>
      </c>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3"/>
      <c r="BM34" s="63"/>
      <c r="BN34" s="63"/>
      <c r="BO34" s="63"/>
      <c r="BP34" s="63"/>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3"/>
      <c r="CV34" s="63"/>
      <c r="CW34" s="63"/>
      <c r="CX34" s="63"/>
      <c r="CY34" s="63"/>
      <c r="CZ34" s="63"/>
      <c r="DA34" s="63"/>
      <c r="DB34" s="63"/>
      <c r="DC34" s="63"/>
      <c r="DD34" s="63"/>
      <c r="DE34" s="63"/>
      <c r="DF34" s="63"/>
      <c r="DG34" s="63"/>
      <c r="DH34" s="63"/>
      <c r="DI34" s="63"/>
      <c r="DJ34" s="63"/>
      <c r="DK34" s="63"/>
      <c r="DL34" s="63"/>
      <c r="DM34" s="63"/>
      <c r="DN34" s="63"/>
      <c r="DO34" s="63"/>
      <c r="DP34" s="63"/>
      <c r="DQ34" s="63"/>
      <c r="DR34" s="63"/>
      <c r="DS34" s="63"/>
      <c r="DT34" s="63"/>
      <c r="DU34" s="63"/>
      <c r="DV34" s="63"/>
      <c r="DW34" s="63"/>
      <c r="DX34" s="63"/>
      <c r="DY34" s="63"/>
      <c r="DZ34" s="63"/>
      <c r="EA34" s="63"/>
      <c r="EB34" s="63"/>
      <c r="EC34" s="63"/>
      <c r="ED34" s="63"/>
      <c r="EE34" s="63"/>
      <c r="EF34" s="63"/>
      <c r="EG34" s="63"/>
      <c r="EH34" s="63"/>
      <c r="EI34" s="63"/>
      <c r="EJ34" s="63"/>
      <c r="EK34" s="63"/>
      <c r="EL34" s="63"/>
      <c r="EM34" s="63"/>
      <c r="EN34" s="63"/>
      <c r="EO34" s="63"/>
      <c r="EP34" s="63"/>
      <c r="EQ34" s="63"/>
      <c r="ER34" s="63"/>
      <c r="ES34" s="63"/>
      <c r="ET34" s="63"/>
      <c r="EU34" s="63"/>
      <c r="EV34" s="63"/>
      <c r="EW34" s="63"/>
      <c r="EX34" s="63"/>
      <c r="EY34" s="63"/>
      <c r="EZ34" s="63"/>
      <c r="FA34" s="63"/>
      <c r="FB34" s="63"/>
      <c r="FC34" s="63"/>
      <c r="FD34" s="63"/>
      <c r="FE34" s="63"/>
      <c r="FF34" s="63"/>
      <c r="FG34" s="63"/>
      <c r="FH34" s="63"/>
      <c r="FI34" s="63"/>
      <c r="FJ34" s="63"/>
      <c r="FK34" s="63"/>
      <c r="FL34" s="63"/>
      <c r="FM34" s="63"/>
      <c r="FN34" s="63"/>
      <c r="FO34" s="63"/>
      <c r="FP34" s="63"/>
      <c r="FQ34" s="63"/>
      <c r="FR34" s="63"/>
      <c r="FS34" s="63"/>
      <c r="FT34" s="63"/>
      <c r="FU34" s="63"/>
      <c r="FV34" s="63"/>
      <c r="FW34" s="63"/>
      <c r="FX34" s="63"/>
      <c r="FY34" s="63"/>
      <c r="FZ34" s="63"/>
      <c r="GA34" s="63"/>
    </row>
    <row r="35" spans="1:183" s="48" customFormat="1" x14ac:dyDescent="0.25">
      <c r="A35" s="64" t="str">
        <f>Papers!E22</f>
        <v>1286 794 </v>
      </c>
      <c r="C35" s="66" t="str">
        <f>Papers!F22</f>
        <v>B</v>
      </c>
      <c r="D35" s="67">
        <f>Papers!G22</f>
        <v>85</v>
      </c>
      <c r="E35" s="66"/>
      <c r="F35" s="66" t="str">
        <f>Papers!J22</f>
        <v>A-</v>
      </c>
      <c r="G35" s="67">
        <f>Papers!K22</f>
        <v>92</v>
      </c>
      <c r="H35" s="66"/>
      <c r="I35" s="66" t="str">
        <f>Papers!N22</f>
        <v>B</v>
      </c>
      <c r="J35" s="67">
        <f>Papers!O22</f>
        <v>85</v>
      </c>
      <c r="K35" s="66"/>
      <c r="L35" s="66" t="str">
        <f>Papers!R22</f>
        <v>A-</v>
      </c>
      <c r="M35" s="67">
        <f>Papers!S22</f>
        <v>92</v>
      </c>
      <c r="N35" s="66"/>
      <c r="O35" s="67">
        <f>'Final Grades'!F22</f>
        <v>78.525967021112649</v>
      </c>
      <c r="P35" s="67">
        <f>'Final Grades'!G22</f>
        <v>2.33</v>
      </c>
      <c r="Q35" s="67" t="str">
        <f>'Final Grades'!H22</f>
        <v>C+</v>
      </c>
      <c r="S35" s="67">
        <f>'Final Grades'!J22</f>
        <v>81.894475265834487</v>
      </c>
      <c r="T35" s="67">
        <f>'Final Grades'!K22</f>
        <v>2.67</v>
      </c>
      <c r="U35" s="67" t="str">
        <f>'Final Grades'!L22</f>
        <v>B-</v>
      </c>
      <c r="W35" s="67">
        <f>'Final Grades'!N22</f>
        <v>82.515580212667587</v>
      </c>
      <c r="X35" s="67">
        <f>'Final Grades'!O22</f>
        <v>2.67</v>
      </c>
      <c r="Y35" s="67" t="str">
        <f>'Final Grades'!P22</f>
        <v>B-</v>
      </c>
      <c r="Z35" s="194"/>
      <c r="AA35" s="67" t="str">
        <f>Papers!Z22</f>
        <v>A-</v>
      </c>
      <c r="AB35" s="67">
        <f>Papers!AA22</f>
        <v>92</v>
      </c>
      <c r="AC35" s="67">
        <f>Papers!AB22</f>
        <v>3.67</v>
      </c>
      <c r="AD35" s="63"/>
      <c r="AE35" s="67">
        <f>'Final Grades'!AG22</f>
        <v>89.486685159500709</v>
      </c>
      <c r="AF35" s="67" t="str">
        <f>'Final Grades'!AI22</f>
        <v>B+</v>
      </c>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3"/>
      <c r="BM35" s="63"/>
      <c r="BN35" s="63"/>
      <c r="BO35" s="63"/>
      <c r="BP35" s="63"/>
      <c r="BQ35" s="63"/>
      <c r="BR35" s="63"/>
      <c r="BS35" s="63"/>
      <c r="BT35" s="63"/>
      <c r="BU35" s="63"/>
      <c r="BV35" s="63"/>
      <c r="BW35" s="63"/>
      <c r="BX35" s="63"/>
      <c r="BY35" s="63"/>
      <c r="BZ35" s="63"/>
      <c r="CA35" s="63"/>
      <c r="CB35" s="63"/>
      <c r="CC35" s="63"/>
      <c r="CD35" s="63"/>
      <c r="CE35" s="63"/>
      <c r="CF35" s="63"/>
      <c r="CG35" s="63"/>
      <c r="CH35" s="63"/>
      <c r="CI35" s="63"/>
      <c r="CJ35" s="63"/>
      <c r="CK35" s="63"/>
      <c r="CL35" s="63"/>
      <c r="CM35" s="63"/>
      <c r="CN35" s="63"/>
      <c r="CO35" s="63"/>
      <c r="CP35" s="63"/>
      <c r="CQ35" s="63"/>
      <c r="CR35" s="63"/>
      <c r="CS35" s="63"/>
      <c r="CT35" s="63"/>
      <c r="CU35" s="63"/>
      <c r="CV35" s="63"/>
      <c r="CW35" s="63"/>
      <c r="CX35" s="63"/>
      <c r="CY35" s="63"/>
      <c r="CZ35" s="63"/>
      <c r="DA35" s="63"/>
      <c r="DB35" s="63"/>
      <c r="DC35" s="63"/>
      <c r="DD35" s="63"/>
      <c r="DE35" s="63"/>
      <c r="DF35" s="63"/>
      <c r="DG35" s="63"/>
      <c r="DH35" s="63"/>
      <c r="DI35" s="63"/>
      <c r="DJ35" s="63"/>
      <c r="DK35" s="63"/>
      <c r="DL35" s="63"/>
      <c r="DM35" s="63"/>
      <c r="DN35" s="63"/>
      <c r="DO35" s="63"/>
      <c r="DP35" s="63"/>
      <c r="DQ35" s="63"/>
      <c r="DR35" s="63"/>
      <c r="DS35" s="63"/>
      <c r="DT35" s="63"/>
      <c r="DU35" s="63"/>
      <c r="DV35" s="63"/>
      <c r="DW35" s="63"/>
      <c r="DX35" s="63"/>
      <c r="DY35" s="63"/>
      <c r="DZ35" s="63"/>
      <c r="EA35" s="63"/>
      <c r="EB35" s="63"/>
      <c r="EC35" s="63"/>
      <c r="ED35" s="63"/>
      <c r="EE35" s="63"/>
      <c r="EF35" s="63"/>
      <c r="EG35" s="63"/>
      <c r="EH35" s="63"/>
      <c r="EI35" s="63"/>
      <c r="EJ35" s="63"/>
      <c r="EK35" s="63"/>
      <c r="EL35" s="63"/>
      <c r="EM35" s="63"/>
      <c r="EN35" s="63"/>
      <c r="EO35" s="63"/>
      <c r="EP35" s="63"/>
      <c r="EQ35" s="63"/>
      <c r="ER35" s="63"/>
      <c r="ES35" s="63"/>
      <c r="ET35" s="63"/>
      <c r="EU35" s="63"/>
      <c r="EV35" s="63"/>
      <c r="EW35" s="63"/>
      <c r="EX35" s="63"/>
      <c r="EY35" s="63"/>
      <c r="EZ35" s="63"/>
      <c r="FA35" s="63"/>
      <c r="FB35" s="63"/>
      <c r="FC35" s="63"/>
      <c r="FD35" s="63"/>
      <c r="FE35" s="63"/>
      <c r="FF35" s="63"/>
      <c r="FG35" s="63"/>
      <c r="FH35" s="63"/>
      <c r="FI35" s="63"/>
      <c r="FJ35" s="63"/>
      <c r="FK35" s="63"/>
      <c r="FL35" s="63"/>
      <c r="FM35" s="63"/>
      <c r="FN35" s="63"/>
      <c r="FO35" s="63"/>
      <c r="FP35" s="63"/>
      <c r="FQ35" s="63"/>
      <c r="FR35" s="63"/>
      <c r="FS35" s="63"/>
      <c r="FT35" s="63"/>
      <c r="FU35" s="63"/>
      <c r="FV35" s="63"/>
      <c r="FW35" s="63"/>
      <c r="FX35" s="63"/>
      <c r="FY35" s="63"/>
      <c r="FZ35" s="63"/>
      <c r="GA35" s="63"/>
    </row>
    <row r="36" spans="1:183" s="48" customFormat="1" x14ac:dyDescent="0.25">
      <c r="A36" s="64" t="str">
        <f>Papers!E6</f>
        <v>1598 393 </v>
      </c>
      <c r="C36" s="66" t="str">
        <f>Papers!F6</f>
        <v>A-</v>
      </c>
      <c r="D36" s="67">
        <f>Papers!G6</f>
        <v>92</v>
      </c>
      <c r="E36" s="66"/>
      <c r="F36" s="66" t="str">
        <f>Papers!J6</f>
        <v>C-</v>
      </c>
      <c r="G36" s="67">
        <f>Papers!K6</f>
        <v>72</v>
      </c>
      <c r="H36" s="66"/>
      <c r="I36" s="66" t="str">
        <f>Papers!N6</f>
        <v>A-</v>
      </c>
      <c r="J36" s="67">
        <f>Papers!O6</f>
        <v>92</v>
      </c>
      <c r="K36" s="66"/>
      <c r="L36" s="66" t="str">
        <f>Papers!R6</f>
        <v>A</v>
      </c>
      <c r="M36" s="67">
        <f>Papers!S6</f>
        <v>95</v>
      </c>
      <c r="N36" s="66"/>
      <c r="O36" s="67">
        <f>'Final Grades'!F6</f>
        <v>69.640314378178459</v>
      </c>
      <c r="P36" s="67">
        <f>'Final Grades'!G6</f>
        <v>1</v>
      </c>
      <c r="Q36" s="67" t="str">
        <f>'Final Grades'!H6</f>
        <v>D</v>
      </c>
      <c r="S36" s="67">
        <f>'Final Grades'!J6</f>
        <v>70.230235783633844</v>
      </c>
      <c r="T36" s="67">
        <f>'Final Grades'!K6</f>
        <v>2</v>
      </c>
      <c r="U36" s="67" t="str">
        <f>'Final Grades'!L6</f>
        <v>C</v>
      </c>
      <c r="W36" s="67">
        <f>'Final Grades'!N6</f>
        <v>74.584188626907078</v>
      </c>
      <c r="X36" s="67">
        <f>'Final Grades'!O6</f>
        <v>2</v>
      </c>
      <c r="Y36" s="67" t="str">
        <f>'Final Grades'!P6</f>
        <v>C</v>
      </c>
      <c r="Z36" s="194"/>
      <c r="AA36" s="67" t="str">
        <f>Papers!Z6</f>
        <v>A</v>
      </c>
      <c r="AB36" s="67">
        <f>Papers!AA6</f>
        <v>95</v>
      </c>
      <c r="AC36" s="67">
        <f>Papers!AB6</f>
        <v>4</v>
      </c>
      <c r="AD36" s="63"/>
      <c r="AE36" s="67">
        <f>'Final Grades'!AG6</f>
        <v>84.438141470180312</v>
      </c>
      <c r="AF36" s="67" t="str">
        <f>'Final Grades'!AI6</f>
        <v>B</v>
      </c>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3"/>
      <c r="BM36" s="63"/>
      <c r="BN36" s="63"/>
      <c r="BO36" s="63"/>
      <c r="BP36" s="63"/>
      <c r="BQ36" s="63"/>
      <c r="BR36" s="63"/>
      <c r="BS36" s="63"/>
      <c r="BT36" s="63"/>
      <c r="BU36" s="63"/>
      <c r="BV36" s="63"/>
      <c r="BW36" s="63"/>
      <c r="BX36" s="63"/>
      <c r="BY36" s="63"/>
      <c r="BZ36" s="63"/>
      <c r="CA36" s="63"/>
      <c r="CB36" s="63"/>
      <c r="CC36" s="63"/>
      <c r="CD36" s="63"/>
      <c r="CE36" s="63"/>
      <c r="CF36" s="63"/>
      <c r="CG36" s="63"/>
      <c r="CH36" s="63"/>
      <c r="CI36" s="63"/>
      <c r="CJ36" s="63"/>
      <c r="CK36" s="63"/>
      <c r="CL36" s="63"/>
      <c r="CM36" s="63"/>
      <c r="CN36" s="63"/>
      <c r="CO36" s="63"/>
      <c r="CP36" s="63"/>
      <c r="CQ36" s="63"/>
      <c r="CR36" s="63"/>
      <c r="CS36" s="63"/>
      <c r="CT36" s="63"/>
      <c r="CU36" s="63"/>
      <c r="CV36" s="63"/>
      <c r="CW36" s="63"/>
      <c r="CX36" s="63"/>
      <c r="CY36" s="63"/>
      <c r="CZ36" s="63"/>
      <c r="DA36" s="63"/>
      <c r="DB36" s="63"/>
      <c r="DC36" s="63"/>
      <c r="DD36" s="63"/>
      <c r="DE36" s="63"/>
      <c r="DF36" s="63"/>
      <c r="DG36" s="63"/>
      <c r="DH36" s="63"/>
      <c r="DI36" s="63"/>
      <c r="DJ36" s="63"/>
      <c r="DK36" s="63"/>
      <c r="DL36" s="63"/>
      <c r="DM36" s="63"/>
      <c r="DN36" s="63"/>
      <c r="DO36" s="63"/>
      <c r="DP36" s="63"/>
      <c r="DQ36" s="63"/>
      <c r="DR36" s="63"/>
      <c r="DS36" s="63"/>
      <c r="DT36" s="63"/>
      <c r="DU36" s="63"/>
      <c r="DV36" s="63"/>
      <c r="DW36" s="63"/>
      <c r="DX36" s="63"/>
      <c r="DY36" s="63"/>
      <c r="DZ36" s="63"/>
      <c r="EA36" s="63"/>
      <c r="EB36" s="63"/>
      <c r="EC36" s="63"/>
      <c r="ED36" s="63"/>
      <c r="EE36" s="63"/>
      <c r="EF36" s="63"/>
      <c r="EG36" s="63"/>
      <c r="EH36" s="63"/>
      <c r="EI36" s="63"/>
      <c r="EJ36" s="63"/>
      <c r="EK36" s="63"/>
      <c r="EL36" s="63"/>
      <c r="EM36" s="63"/>
      <c r="EN36" s="63"/>
      <c r="EO36" s="63"/>
      <c r="EP36" s="63"/>
      <c r="EQ36" s="63"/>
      <c r="ER36" s="63"/>
      <c r="ES36" s="63"/>
      <c r="ET36" s="63"/>
      <c r="EU36" s="63"/>
      <c r="EV36" s="63"/>
      <c r="EW36" s="63"/>
      <c r="EX36" s="63"/>
      <c r="EY36" s="63"/>
      <c r="EZ36" s="63"/>
      <c r="FA36" s="63"/>
      <c r="FB36" s="63"/>
      <c r="FC36" s="63"/>
      <c r="FD36" s="63"/>
      <c r="FE36" s="63"/>
      <c r="FF36" s="63"/>
      <c r="FG36" s="63"/>
      <c r="FH36" s="63"/>
      <c r="FI36" s="63"/>
      <c r="FJ36" s="63"/>
      <c r="FK36" s="63"/>
      <c r="FL36" s="63"/>
      <c r="FM36" s="63"/>
      <c r="FN36" s="63"/>
      <c r="FO36" s="63"/>
      <c r="FP36" s="63"/>
      <c r="FQ36" s="63"/>
      <c r="FR36" s="63"/>
      <c r="FS36" s="63"/>
      <c r="FT36" s="63"/>
      <c r="FU36" s="63"/>
      <c r="FV36" s="63"/>
      <c r="FW36" s="63"/>
      <c r="FX36" s="63"/>
      <c r="FY36" s="63"/>
      <c r="FZ36" s="63"/>
      <c r="GA36" s="63"/>
    </row>
    <row r="37" spans="1:183" s="48" customFormat="1" x14ac:dyDescent="0.25">
      <c r="A37" s="64" t="str">
        <f>Papers!E19</f>
        <v>2576 874 </v>
      </c>
      <c r="C37" s="66" t="str">
        <f>Papers!F19</f>
        <v>A-</v>
      </c>
      <c r="D37" s="67">
        <f>Papers!G19</f>
        <v>92</v>
      </c>
      <c r="E37" s="66"/>
      <c r="F37" s="66" t="str">
        <f>Papers!J19</f>
        <v>d+</v>
      </c>
      <c r="G37" s="67">
        <f>Papers!K19</f>
        <v>68</v>
      </c>
      <c r="H37" s="66"/>
      <c r="I37" s="66" t="str">
        <f>Papers!N19</f>
        <v>C-</v>
      </c>
      <c r="J37" s="67">
        <f>Papers!O19</f>
        <v>72</v>
      </c>
      <c r="K37" s="66"/>
      <c r="L37" s="66" t="str">
        <f>Papers!R19</f>
        <v>B+</v>
      </c>
      <c r="M37" s="67">
        <f>Papers!S19</f>
        <v>88</v>
      </c>
      <c r="N37" s="66"/>
      <c r="O37" s="67">
        <f>'Final Grades'!F19</f>
        <v>77.160733549083062</v>
      </c>
      <c r="P37" s="67">
        <f>'Final Grades'!G19</f>
        <v>2.33</v>
      </c>
      <c r="Q37" s="67" t="str">
        <f>'Final Grades'!H19</f>
        <v>C+</v>
      </c>
      <c r="S37" s="67">
        <f>'Final Grades'!J19</f>
        <v>74.870550161812304</v>
      </c>
      <c r="T37" s="67">
        <f>'Final Grades'!K19</f>
        <v>2</v>
      </c>
      <c r="U37" s="67" t="str">
        <f>'Final Grades'!L19</f>
        <v>C</v>
      </c>
      <c r="W37" s="67">
        <f>'Final Grades'!N19</f>
        <v>74.296440129449834</v>
      </c>
      <c r="X37" s="67">
        <f>'Final Grades'!O19</f>
        <v>2</v>
      </c>
      <c r="Y37" s="67" t="str">
        <f>'Final Grades'!P19</f>
        <v>C</v>
      </c>
      <c r="Z37" s="194"/>
      <c r="AA37" s="67" t="str">
        <f>Papers!Z19</f>
        <v>B+</v>
      </c>
      <c r="AB37" s="67">
        <f>Papers!AA19</f>
        <v>88</v>
      </c>
      <c r="AC37" s="67">
        <f>Papers!AB19</f>
        <v>3.33</v>
      </c>
      <c r="AD37" s="63"/>
      <c r="AE37" s="67">
        <f>'Final Grades'!AG19</f>
        <v>82.122330097087385</v>
      </c>
      <c r="AF37" s="67" t="str">
        <f>'Final Grades'!AI19</f>
        <v>B-</v>
      </c>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3"/>
      <c r="BM37" s="63"/>
      <c r="BN37" s="63"/>
      <c r="BO37" s="63"/>
      <c r="BP37" s="63"/>
      <c r="BQ37" s="63"/>
      <c r="BR37" s="63"/>
      <c r="BS37" s="63"/>
      <c r="BT37" s="63"/>
      <c r="BU37" s="63"/>
      <c r="BV37" s="63"/>
      <c r="BW37" s="63"/>
      <c r="BX37" s="63"/>
      <c r="BY37" s="63"/>
      <c r="BZ37" s="63"/>
      <c r="CA37" s="63"/>
      <c r="CB37" s="63"/>
      <c r="CC37" s="63"/>
      <c r="CD37" s="63"/>
      <c r="CE37" s="63"/>
      <c r="CF37" s="63"/>
      <c r="CG37" s="63"/>
      <c r="CH37" s="63"/>
      <c r="CI37" s="63"/>
      <c r="CJ37" s="63"/>
      <c r="CK37" s="63"/>
      <c r="CL37" s="63"/>
      <c r="CM37" s="63"/>
      <c r="CN37" s="63"/>
      <c r="CO37" s="63"/>
      <c r="CP37" s="63"/>
      <c r="CQ37" s="63"/>
      <c r="CR37" s="63"/>
      <c r="CS37" s="63"/>
      <c r="CT37" s="63"/>
      <c r="CU37" s="63"/>
      <c r="CV37" s="63"/>
      <c r="CW37" s="63"/>
      <c r="CX37" s="63"/>
      <c r="CY37" s="63"/>
      <c r="CZ37" s="63"/>
      <c r="DA37" s="63"/>
      <c r="DB37" s="63"/>
      <c r="DC37" s="63"/>
      <c r="DD37" s="63"/>
      <c r="DE37" s="63"/>
      <c r="DF37" s="63"/>
      <c r="DG37" s="63"/>
      <c r="DH37" s="63"/>
      <c r="DI37" s="63"/>
      <c r="DJ37" s="63"/>
      <c r="DK37" s="63"/>
      <c r="DL37" s="63"/>
      <c r="DM37" s="63"/>
      <c r="DN37" s="63"/>
      <c r="DO37" s="63"/>
      <c r="DP37" s="63"/>
      <c r="DQ37" s="63"/>
      <c r="DR37" s="63"/>
      <c r="DS37" s="63"/>
      <c r="DT37" s="63"/>
      <c r="DU37" s="63"/>
      <c r="DV37" s="63"/>
      <c r="DW37" s="63"/>
      <c r="DX37" s="63"/>
      <c r="DY37" s="63"/>
      <c r="DZ37" s="63"/>
      <c r="EA37" s="63"/>
      <c r="EB37" s="63"/>
      <c r="EC37" s="63"/>
      <c r="ED37" s="63"/>
      <c r="EE37" s="63"/>
      <c r="EF37" s="63"/>
      <c r="EG37" s="63"/>
      <c r="EH37" s="63"/>
      <c r="EI37" s="63"/>
      <c r="EJ37" s="63"/>
      <c r="EK37" s="63"/>
      <c r="EL37" s="63"/>
      <c r="EM37" s="63"/>
      <c r="EN37" s="63"/>
      <c r="EO37" s="63"/>
      <c r="EP37" s="63"/>
      <c r="EQ37" s="63"/>
      <c r="ER37" s="63"/>
      <c r="ES37" s="63"/>
      <c r="ET37" s="63"/>
      <c r="EU37" s="63"/>
      <c r="EV37" s="63"/>
      <c r="EW37" s="63"/>
      <c r="EX37" s="63"/>
      <c r="EY37" s="63"/>
      <c r="EZ37" s="63"/>
      <c r="FA37" s="63"/>
      <c r="FB37" s="63"/>
      <c r="FC37" s="63"/>
      <c r="FD37" s="63"/>
      <c r="FE37" s="63"/>
      <c r="FF37" s="63"/>
      <c r="FG37" s="63"/>
      <c r="FH37" s="63"/>
      <c r="FI37" s="63"/>
      <c r="FJ37" s="63"/>
      <c r="FK37" s="63"/>
      <c r="FL37" s="63"/>
      <c r="FM37" s="63"/>
      <c r="FN37" s="63"/>
      <c r="FO37" s="63"/>
      <c r="FP37" s="63"/>
      <c r="FQ37" s="63"/>
      <c r="FR37" s="63"/>
      <c r="FS37" s="63"/>
      <c r="FT37" s="63"/>
      <c r="FU37" s="63"/>
      <c r="FV37" s="63"/>
      <c r="FW37" s="63"/>
      <c r="FX37" s="63"/>
      <c r="FY37" s="63"/>
      <c r="FZ37" s="63"/>
      <c r="GA37" s="63"/>
    </row>
    <row r="38" spans="1:183" s="48" customFormat="1" x14ac:dyDescent="0.25">
      <c r="A38" s="64" t="str">
        <f>Papers!E10</f>
        <v>3082 670 </v>
      </c>
      <c r="C38" s="66" t="str">
        <f>Papers!F10</f>
        <v>A</v>
      </c>
      <c r="D38" s="67">
        <f>Papers!G10</f>
        <v>95</v>
      </c>
      <c r="E38" s="66"/>
      <c r="F38" s="66" t="str">
        <f>Papers!J10</f>
        <v>No paper</v>
      </c>
      <c r="G38" s="67">
        <f>Papers!K10</f>
        <v>0</v>
      </c>
      <c r="H38" s="66"/>
      <c r="I38" s="66" t="str">
        <f>Papers!N10</f>
        <v>A-</v>
      </c>
      <c r="J38" s="67">
        <f>Papers!O10</f>
        <v>92</v>
      </c>
      <c r="K38" s="66"/>
      <c r="L38" s="66" t="str">
        <f>Papers!R10</f>
        <v>A</v>
      </c>
      <c r="M38" s="67">
        <f>Papers!S10</f>
        <v>95</v>
      </c>
      <c r="N38" s="66"/>
      <c r="O38" s="67">
        <f>'Final Grades'!F10</f>
        <v>66.796772886309014</v>
      </c>
      <c r="P38" s="67">
        <f>'Final Grades'!G10</f>
        <v>1</v>
      </c>
      <c r="Q38" s="67" t="str">
        <f>'Final Grades'!H10</f>
        <v>D</v>
      </c>
      <c r="S38" s="67">
        <f>'Final Grades'!J10</f>
        <v>50.097579664731761</v>
      </c>
      <c r="T38" s="67">
        <f>'Final Grades'!K10</f>
        <v>0</v>
      </c>
      <c r="U38" s="67" t="str">
        <f>'Final Grades'!L10</f>
        <v>E</v>
      </c>
      <c r="W38" s="67">
        <f>'Final Grades'!N10</f>
        <v>58.478063731785404</v>
      </c>
      <c r="X38" s="67">
        <f>'Final Grades'!O10</f>
        <v>0</v>
      </c>
      <c r="Y38" s="67" t="str">
        <f>'Final Grades'!P10</f>
        <v>E</v>
      </c>
      <c r="Z38" s="194"/>
      <c r="AA38" s="67" t="str">
        <f>Papers!Z10</f>
        <v>A</v>
      </c>
      <c r="AB38" s="67">
        <f>Papers!AA10</f>
        <v>95</v>
      </c>
      <c r="AC38" s="67">
        <f>Papers!AB10</f>
        <v>4</v>
      </c>
      <c r="AD38" s="63"/>
      <c r="AE38" s="67">
        <f>'Final Grades'!AG10</f>
        <v>72.358547798839069</v>
      </c>
      <c r="AF38" s="67" t="str">
        <f>'Final Grades'!AI10</f>
        <v>C</v>
      </c>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3"/>
      <c r="BM38" s="63"/>
      <c r="BN38" s="63"/>
      <c r="BO38" s="63"/>
      <c r="BP38" s="63"/>
      <c r="BQ38" s="63"/>
      <c r="BR38" s="63"/>
      <c r="BS38" s="63"/>
      <c r="BT38" s="63"/>
      <c r="BU38" s="63"/>
      <c r="BV38" s="63"/>
      <c r="BW38" s="63"/>
      <c r="BX38" s="63"/>
      <c r="BY38" s="63"/>
      <c r="BZ38" s="63"/>
      <c r="CA38" s="63"/>
      <c r="CB38" s="63"/>
      <c r="CC38" s="63"/>
      <c r="CD38" s="63"/>
      <c r="CE38" s="63"/>
      <c r="CF38" s="63"/>
      <c r="CG38" s="63"/>
      <c r="CH38" s="63"/>
      <c r="CI38" s="63"/>
      <c r="CJ38" s="63"/>
      <c r="CK38" s="63"/>
      <c r="CL38" s="63"/>
      <c r="CM38" s="63"/>
      <c r="CN38" s="63"/>
      <c r="CO38" s="63"/>
      <c r="CP38" s="63"/>
      <c r="CQ38" s="63"/>
      <c r="CR38" s="63"/>
      <c r="CS38" s="63"/>
      <c r="CT38" s="63"/>
      <c r="CU38" s="63"/>
      <c r="CV38" s="63"/>
      <c r="CW38" s="63"/>
      <c r="CX38" s="63"/>
      <c r="CY38" s="63"/>
      <c r="CZ38" s="63"/>
      <c r="DA38" s="63"/>
      <c r="DB38" s="63"/>
      <c r="DC38" s="63"/>
      <c r="DD38" s="63"/>
      <c r="DE38" s="63"/>
      <c r="DF38" s="63"/>
      <c r="DG38" s="63"/>
      <c r="DH38" s="63"/>
      <c r="DI38" s="63"/>
      <c r="DJ38" s="63"/>
      <c r="DK38" s="63"/>
      <c r="DL38" s="63"/>
      <c r="DM38" s="63"/>
      <c r="DN38" s="63"/>
      <c r="DO38" s="63"/>
      <c r="DP38" s="63"/>
      <c r="DQ38" s="63"/>
      <c r="DR38" s="63"/>
      <c r="DS38" s="63"/>
      <c r="DT38" s="63"/>
      <c r="DU38" s="63"/>
      <c r="DV38" s="63"/>
      <c r="DW38" s="63"/>
      <c r="DX38" s="63"/>
      <c r="DY38" s="63"/>
      <c r="DZ38" s="63"/>
      <c r="EA38" s="63"/>
      <c r="EB38" s="63"/>
      <c r="EC38" s="63"/>
      <c r="ED38" s="63"/>
      <c r="EE38" s="63"/>
      <c r="EF38" s="63"/>
      <c r="EG38" s="63"/>
      <c r="EH38" s="63"/>
      <c r="EI38" s="63"/>
      <c r="EJ38" s="63"/>
      <c r="EK38" s="63"/>
      <c r="EL38" s="63"/>
      <c r="EM38" s="63"/>
      <c r="EN38" s="63"/>
      <c r="EO38" s="63"/>
      <c r="EP38" s="63"/>
      <c r="EQ38" s="63"/>
      <c r="ER38" s="63"/>
      <c r="ES38" s="63"/>
      <c r="ET38" s="63"/>
      <c r="EU38" s="63"/>
      <c r="EV38" s="63"/>
      <c r="EW38" s="63"/>
      <c r="EX38" s="63"/>
      <c r="EY38" s="63"/>
      <c r="EZ38" s="63"/>
      <c r="FA38" s="63"/>
      <c r="FB38" s="63"/>
      <c r="FC38" s="63"/>
      <c r="FD38" s="63"/>
      <c r="FE38" s="63"/>
      <c r="FF38" s="63"/>
      <c r="FG38" s="63"/>
      <c r="FH38" s="63"/>
      <c r="FI38" s="63"/>
      <c r="FJ38" s="63"/>
      <c r="FK38" s="63"/>
      <c r="FL38" s="63"/>
      <c r="FM38" s="63"/>
      <c r="FN38" s="63"/>
      <c r="FO38" s="63"/>
      <c r="FP38" s="63"/>
      <c r="FQ38" s="63"/>
      <c r="FR38" s="63"/>
      <c r="FS38" s="63"/>
      <c r="FT38" s="63"/>
      <c r="FU38" s="63"/>
      <c r="FV38" s="63"/>
      <c r="FW38" s="63"/>
      <c r="FX38" s="63"/>
      <c r="FY38" s="63"/>
      <c r="FZ38" s="63"/>
      <c r="GA38" s="63"/>
    </row>
    <row r="39" spans="1:183" s="48" customFormat="1" x14ac:dyDescent="0.25">
      <c r="A39" s="64" t="str">
        <f>Papers!E3</f>
        <v xml:space="preserve">3378 226 </v>
      </c>
      <c r="C39" s="66" t="str">
        <f>Papers!F3</f>
        <v>B+</v>
      </c>
      <c r="D39" s="67">
        <f>Papers!G3</f>
        <v>88</v>
      </c>
      <c r="E39" s="66"/>
      <c r="F39" s="66" t="str">
        <f>Papers!J3</f>
        <v>A+</v>
      </c>
      <c r="G39" s="67">
        <f>Papers!K3</f>
        <v>100</v>
      </c>
      <c r="H39" s="66"/>
      <c r="I39" s="66" t="str">
        <f>Papers!N3</f>
        <v>A-</v>
      </c>
      <c r="J39" s="67">
        <f>Papers!O3</f>
        <v>92</v>
      </c>
      <c r="K39" s="66"/>
      <c r="L39" s="66" t="str">
        <f>Papers!R3</f>
        <v>B+</v>
      </c>
      <c r="M39" s="67">
        <f>Papers!S3</f>
        <v>88</v>
      </c>
      <c r="N39" s="66"/>
      <c r="O39" s="67">
        <f>'Final Grades'!F3</f>
        <v>79.094467560486976</v>
      </c>
      <c r="P39" s="67">
        <f>'Final Grades'!G3</f>
        <v>2.33</v>
      </c>
      <c r="Q39" s="67" t="str">
        <f>'Final Grades'!H3</f>
        <v>C+</v>
      </c>
      <c r="S39" s="67">
        <f>'Final Grades'!J3</f>
        <v>84.320850670365232</v>
      </c>
      <c r="T39" s="67">
        <f>'Final Grades'!K3</f>
        <v>3</v>
      </c>
      <c r="U39" s="67" t="str">
        <f>'Final Grades'!L3</f>
        <v>B</v>
      </c>
      <c r="W39" s="67">
        <f>'Final Grades'!N3</f>
        <v>85.856680536292188</v>
      </c>
      <c r="X39" s="67">
        <f>'Final Grades'!O3</f>
        <v>3</v>
      </c>
      <c r="Y39" s="67" t="str">
        <f>'Final Grades'!P3</f>
        <v>B</v>
      </c>
      <c r="Z39" s="194"/>
      <c r="AA39" s="67" t="str">
        <f>Papers!Z3</f>
        <v>A</v>
      </c>
      <c r="AB39" s="67">
        <f>Papers!AA3</f>
        <v>95</v>
      </c>
      <c r="AC39" s="67">
        <f>Papers!AB3</f>
        <v>4</v>
      </c>
      <c r="AD39" s="63"/>
      <c r="AE39" s="67">
        <f>'Final Grades'!AG3</f>
        <v>91.142510402219145</v>
      </c>
      <c r="AF39" s="67" t="str">
        <f>'Final Grades'!AI3</f>
        <v>A-</v>
      </c>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3"/>
      <c r="BM39" s="63"/>
      <c r="BN39" s="63"/>
      <c r="BO39" s="63"/>
      <c r="BP39" s="63"/>
      <c r="BQ39" s="63"/>
      <c r="BR39" s="63"/>
      <c r="BS39" s="63"/>
      <c r="BT39" s="63"/>
      <c r="BU39" s="63"/>
      <c r="BV39" s="63"/>
      <c r="BW39" s="63"/>
      <c r="BX39" s="63"/>
      <c r="BY39" s="63"/>
      <c r="BZ39" s="63"/>
      <c r="CA39" s="63"/>
      <c r="CB39" s="63"/>
      <c r="CC39" s="63"/>
      <c r="CD39" s="63"/>
      <c r="CE39" s="63"/>
      <c r="CF39" s="63"/>
      <c r="CG39" s="63"/>
      <c r="CH39" s="63"/>
      <c r="CI39" s="63"/>
      <c r="CJ39" s="63"/>
      <c r="CK39" s="63"/>
      <c r="CL39" s="63"/>
      <c r="CM39" s="63"/>
      <c r="CN39" s="63"/>
      <c r="CO39" s="63"/>
      <c r="CP39" s="63"/>
      <c r="CQ39" s="63"/>
      <c r="CR39" s="63"/>
      <c r="CS39" s="63"/>
      <c r="CT39" s="63"/>
      <c r="CU39" s="63"/>
      <c r="CV39" s="63"/>
      <c r="CW39" s="63"/>
      <c r="CX39" s="63"/>
      <c r="CY39" s="63"/>
      <c r="CZ39" s="63"/>
      <c r="DA39" s="63"/>
      <c r="DB39" s="63"/>
      <c r="DC39" s="63"/>
      <c r="DD39" s="63"/>
      <c r="DE39" s="63"/>
      <c r="DF39" s="63"/>
      <c r="DG39" s="63"/>
      <c r="DH39" s="63"/>
      <c r="DI39" s="63"/>
      <c r="DJ39" s="63"/>
      <c r="DK39" s="63"/>
      <c r="DL39" s="63"/>
      <c r="DM39" s="63"/>
      <c r="DN39" s="63"/>
      <c r="DO39" s="63"/>
      <c r="DP39" s="63"/>
      <c r="DQ39" s="63"/>
      <c r="DR39" s="63"/>
      <c r="DS39" s="63"/>
      <c r="DT39" s="63"/>
      <c r="DU39" s="63"/>
      <c r="DV39" s="63"/>
      <c r="DW39" s="63"/>
      <c r="DX39" s="63"/>
      <c r="DY39" s="63"/>
      <c r="DZ39" s="63"/>
      <c r="EA39" s="63"/>
      <c r="EB39" s="63"/>
      <c r="EC39" s="63"/>
      <c r="ED39" s="63"/>
      <c r="EE39" s="63"/>
      <c r="EF39" s="63"/>
      <c r="EG39" s="63"/>
      <c r="EH39" s="63"/>
      <c r="EI39" s="63"/>
      <c r="EJ39" s="63"/>
      <c r="EK39" s="63"/>
      <c r="EL39" s="63"/>
      <c r="EM39" s="63"/>
      <c r="EN39" s="63"/>
      <c r="EO39" s="63"/>
      <c r="EP39" s="63"/>
      <c r="EQ39" s="63"/>
      <c r="ER39" s="63"/>
      <c r="ES39" s="63"/>
      <c r="ET39" s="63"/>
      <c r="EU39" s="63"/>
      <c r="EV39" s="63"/>
      <c r="EW39" s="63"/>
      <c r="EX39" s="63"/>
      <c r="EY39" s="63"/>
      <c r="EZ39" s="63"/>
      <c r="FA39" s="63"/>
      <c r="FB39" s="63"/>
      <c r="FC39" s="63"/>
      <c r="FD39" s="63"/>
      <c r="FE39" s="63"/>
      <c r="FF39" s="63"/>
      <c r="FG39" s="63"/>
      <c r="FH39" s="63"/>
      <c r="FI39" s="63"/>
      <c r="FJ39" s="63"/>
      <c r="FK39" s="63"/>
      <c r="FL39" s="63"/>
      <c r="FM39" s="63"/>
      <c r="FN39" s="63"/>
      <c r="FO39" s="63"/>
      <c r="FP39" s="63"/>
      <c r="FQ39" s="63"/>
      <c r="FR39" s="63"/>
      <c r="FS39" s="63"/>
      <c r="FT39" s="63"/>
      <c r="FU39" s="63"/>
      <c r="FV39" s="63"/>
      <c r="FW39" s="63"/>
      <c r="FX39" s="63"/>
      <c r="FY39" s="63"/>
      <c r="FZ39" s="63"/>
      <c r="GA39" s="63"/>
    </row>
    <row r="40" spans="1:183" s="48" customFormat="1" x14ac:dyDescent="0.25">
      <c r="A40" s="64" t="str">
        <f>Papers!E4</f>
        <v xml:space="preserve">3774 743 </v>
      </c>
      <c r="C40" s="66" t="str">
        <f>Papers!F4</f>
        <v>E</v>
      </c>
      <c r="D40" s="67">
        <f>Papers!G4</f>
        <v>58</v>
      </c>
      <c r="E40" s="66"/>
      <c r="F40" s="66" t="str">
        <f>Papers!J4</f>
        <v>No paper</v>
      </c>
      <c r="G40" s="67">
        <f>Papers!K4</f>
        <v>0</v>
      </c>
      <c r="H40" s="66"/>
      <c r="I40" s="66" t="str">
        <f>Papers!N4</f>
        <v>No paper</v>
      </c>
      <c r="J40" s="67">
        <f>Papers!O4</f>
        <v>0</v>
      </c>
      <c r="K40" s="66"/>
      <c r="L40" s="66" t="str">
        <f>Papers!R4</f>
        <v>No paper</v>
      </c>
      <c r="M40" s="67">
        <f>Papers!S4</f>
        <v>0</v>
      </c>
      <c r="N40" s="66"/>
      <c r="O40" s="67">
        <f>'Final Grades'!F4</f>
        <v>51.156418554476808</v>
      </c>
      <c r="P40" s="67">
        <f>'Final Grades'!G4</f>
        <v>0</v>
      </c>
      <c r="Q40" s="67" t="str">
        <f>'Final Grades'!H4</f>
        <v>E</v>
      </c>
      <c r="S40" s="67">
        <f>'Final Grades'!J4</f>
        <v>38.367313915857608</v>
      </c>
      <c r="T40" s="67">
        <f>'Final Grades'!K4</f>
        <v>0</v>
      </c>
      <c r="U40" s="67" t="str">
        <f>'Final Grades'!L4</f>
        <v>E</v>
      </c>
      <c r="W40" s="67">
        <f>'Final Grades'!N4</f>
        <v>30.693851132686085</v>
      </c>
      <c r="X40" s="67">
        <f>'Final Grades'!O4</f>
        <v>0</v>
      </c>
      <c r="Y40" s="67" t="str">
        <f>'Final Grades'!P4</f>
        <v>E</v>
      </c>
      <c r="Z40" s="194"/>
      <c r="AA40" s="67" t="str">
        <f>Papers!Z4</f>
        <v>No paper</v>
      </c>
      <c r="AB40" s="67">
        <f>Papers!AA4</f>
        <v>0</v>
      </c>
      <c r="AC40" s="67">
        <f>Papers!AB4</f>
        <v>0</v>
      </c>
      <c r="AD40" s="63"/>
      <c r="AE40" s="67">
        <f>'Final Grades'!AG4</f>
        <v>23.020388349514565</v>
      </c>
      <c r="AF40" s="67" t="str">
        <f>'Final Grades'!AI4</f>
        <v>E</v>
      </c>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3"/>
      <c r="BM40" s="63"/>
      <c r="BN40" s="63"/>
      <c r="BO40" s="63"/>
      <c r="BP40" s="63"/>
      <c r="BQ40" s="63"/>
      <c r="BR40" s="63"/>
      <c r="BS40" s="63"/>
      <c r="BT40" s="63"/>
      <c r="BU40" s="63"/>
      <c r="BV40" s="63"/>
      <c r="BW40" s="63"/>
      <c r="BX40" s="63"/>
      <c r="BY40" s="63"/>
      <c r="BZ40" s="63"/>
      <c r="CA40" s="63"/>
      <c r="CB40" s="63"/>
      <c r="CC40" s="63"/>
      <c r="CD40" s="63"/>
      <c r="CE40" s="63"/>
      <c r="CF40" s="63"/>
      <c r="CG40" s="63"/>
      <c r="CH40" s="63"/>
      <c r="CI40" s="63"/>
      <c r="CJ40" s="63"/>
      <c r="CK40" s="63"/>
      <c r="CL40" s="63"/>
      <c r="CM40" s="63"/>
      <c r="CN40" s="63"/>
      <c r="CO40" s="63"/>
      <c r="CP40" s="63"/>
      <c r="CQ40" s="63"/>
      <c r="CR40" s="63"/>
      <c r="CS40" s="63"/>
      <c r="CT40" s="63"/>
      <c r="CU40" s="63"/>
      <c r="CV40" s="63"/>
      <c r="CW40" s="63"/>
      <c r="CX40" s="63"/>
      <c r="CY40" s="63"/>
      <c r="CZ40" s="63"/>
      <c r="DA40" s="63"/>
      <c r="DB40" s="63"/>
      <c r="DC40" s="63"/>
      <c r="DD40" s="63"/>
      <c r="DE40" s="63"/>
      <c r="DF40" s="63"/>
      <c r="DG40" s="63"/>
      <c r="DH40" s="63"/>
      <c r="DI40" s="63"/>
      <c r="DJ40" s="63"/>
      <c r="DK40" s="63"/>
      <c r="DL40" s="63"/>
      <c r="DM40" s="63"/>
      <c r="DN40" s="63"/>
      <c r="DO40" s="63"/>
      <c r="DP40" s="63"/>
      <c r="DQ40" s="63"/>
      <c r="DR40" s="63"/>
      <c r="DS40" s="63"/>
      <c r="DT40" s="63"/>
      <c r="DU40" s="63"/>
      <c r="DV40" s="63"/>
      <c r="DW40" s="63"/>
      <c r="DX40" s="63"/>
      <c r="DY40" s="63"/>
      <c r="DZ40" s="63"/>
      <c r="EA40" s="63"/>
      <c r="EB40" s="63"/>
      <c r="EC40" s="63"/>
      <c r="ED40" s="63"/>
      <c r="EE40" s="63"/>
      <c r="EF40" s="63"/>
      <c r="EG40" s="63"/>
      <c r="EH40" s="63"/>
      <c r="EI40" s="63"/>
      <c r="EJ40" s="63"/>
      <c r="EK40" s="63"/>
      <c r="EL40" s="63"/>
      <c r="EM40" s="63"/>
      <c r="EN40" s="63"/>
      <c r="EO40" s="63"/>
      <c r="EP40" s="63"/>
      <c r="EQ40" s="63"/>
      <c r="ER40" s="63"/>
      <c r="ES40" s="63"/>
      <c r="ET40" s="63"/>
      <c r="EU40" s="63"/>
      <c r="EV40" s="63"/>
      <c r="EW40" s="63"/>
      <c r="EX40" s="63"/>
      <c r="EY40" s="63"/>
      <c r="EZ40" s="63"/>
      <c r="FA40" s="63"/>
      <c r="FB40" s="63"/>
      <c r="FC40" s="63"/>
      <c r="FD40" s="63"/>
      <c r="FE40" s="63"/>
      <c r="FF40" s="63"/>
      <c r="FG40" s="63"/>
      <c r="FH40" s="63"/>
      <c r="FI40" s="63"/>
      <c r="FJ40" s="63"/>
      <c r="FK40" s="63"/>
      <c r="FL40" s="63"/>
      <c r="FM40" s="63"/>
      <c r="FN40" s="63"/>
      <c r="FO40" s="63"/>
      <c r="FP40" s="63"/>
      <c r="FQ40" s="63"/>
      <c r="FR40" s="63"/>
      <c r="FS40" s="63"/>
      <c r="FT40" s="63"/>
      <c r="FU40" s="63"/>
      <c r="FV40" s="63"/>
      <c r="FW40" s="63"/>
      <c r="FX40" s="63"/>
      <c r="FY40" s="63"/>
      <c r="FZ40" s="63"/>
      <c r="GA40" s="63"/>
    </row>
    <row r="41" spans="1:183" s="48" customFormat="1" x14ac:dyDescent="0.25">
      <c r="A41" s="64" t="str">
        <f>Papers!E16</f>
        <v>4278 406 </v>
      </c>
      <c r="C41" s="66" t="str">
        <f>Papers!F16</f>
        <v>C-</v>
      </c>
      <c r="D41" s="67">
        <f>Papers!G16</f>
        <v>72</v>
      </c>
      <c r="E41" s="66"/>
      <c r="F41" s="66" t="str">
        <f>Papers!J16</f>
        <v>A+</v>
      </c>
      <c r="G41" s="67">
        <f>Papers!K16</f>
        <v>100</v>
      </c>
      <c r="H41" s="66"/>
      <c r="I41" s="66" t="str">
        <f>Papers!N16</f>
        <v>B-</v>
      </c>
      <c r="J41" s="67">
        <f>Papers!O16</f>
        <v>82</v>
      </c>
      <c r="K41" s="66"/>
      <c r="L41" s="66" t="str">
        <f>Papers!R16</f>
        <v>B+</v>
      </c>
      <c r="M41" s="67">
        <f>Papers!S16</f>
        <v>88</v>
      </c>
      <c r="N41" s="66"/>
      <c r="O41" s="67">
        <f>'Final Grades'!F16</f>
        <v>70.678995222684534</v>
      </c>
      <c r="P41" s="67">
        <f>'Final Grades'!G16</f>
        <v>2</v>
      </c>
      <c r="Q41" s="67" t="str">
        <f>'Final Grades'!H16</f>
        <v>C</v>
      </c>
      <c r="S41" s="67">
        <f>'Final Grades'!J16</f>
        <v>78.009246417013401</v>
      </c>
      <c r="T41" s="67">
        <f>'Final Grades'!K16</f>
        <v>2.33</v>
      </c>
      <c r="U41" s="67" t="str">
        <f>'Final Grades'!L16</f>
        <v>C+</v>
      </c>
      <c r="W41" s="67">
        <f>'Final Grades'!N16</f>
        <v>78.807397133610721</v>
      </c>
      <c r="X41" s="67">
        <f>'Final Grades'!O16</f>
        <v>2.33</v>
      </c>
      <c r="Y41" s="67" t="str">
        <f>'Final Grades'!P16</f>
        <v>C+</v>
      </c>
      <c r="Z41" s="194"/>
      <c r="AA41" s="67" t="str">
        <f>Papers!Z16</f>
        <v>B+</v>
      </c>
      <c r="AB41" s="67">
        <f>Papers!AA16</f>
        <v>88</v>
      </c>
      <c r="AC41" s="67">
        <f>Papers!AB16</f>
        <v>3.33</v>
      </c>
      <c r="AD41" s="63"/>
      <c r="AE41" s="67">
        <f>'Final Grades'!AG16</f>
        <v>85.505547850208046</v>
      </c>
      <c r="AF41" s="67" t="str">
        <f>'Final Grades'!AI16</f>
        <v>B</v>
      </c>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3"/>
      <c r="BM41" s="63"/>
      <c r="BN41" s="63"/>
      <c r="BO41" s="63"/>
      <c r="BP41" s="63"/>
      <c r="BQ41" s="63"/>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3"/>
      <c r="CV41" s="63"/>
      <c r="CW41" s="63"/>
      <c r="CX41" s="63"/>
      <c r="CY41" s="63"/>
      <c r="CZ41" s="63"/>
      <c r="DA41" s="63"/>
      <c r="DB41" s="63"/>
      <c r="DC41" s="63"/>
      <c r="DD41" s="63"/>
      <c r="DE41" s="63"/>
      <c r="DF41" s="63"/>
      <c r="DG41" s="63"/>
      <c r="DH41" s="63"/>
      <c r="DI41" s="63"/>
      <c r="DJ41" s="63"/>
      <c r="DK41" s="63"/>
      <c r="DL41" s="63"/>
      <c r="DM41" s="63"/>
      <c r="DN41" s="63"/>
      <c r="DO41" s="63"/>
      <c r="DP41" s="63"/>
      <c r="DQ41" s="63"/>
      <c r="DR41" s="63"/>
      <c r="DS41" s="63"/>
      <c r="DT41" s="63"/>
      <c r="DU41" s="63"/>
      <c r="DV41" s="63"/>
      <c r="DW41" s="63"/>
      <c r="DX41" s="63"/>
      <c r="DY41" s="63"/>
      <c r="DZ41" s="63"/>
      <c r="EA41" s="63"/>
      <c r="EB41" s="63"/>
      <c r="EC41" s="63"/>
      <c r="ED41" s="63"/>
      <c r="EE41" s="63"/>
      <c r="EF41" s="63"/>
      <c r="EG41" s="63"/>
      <c r="EH41" s="63"/>
      <c r="EI41" s="63"/>
      <c r="EJ41" s="63"/>
      <c r="EK41" s="63"/>
      <c r="EL41" s="63"/>
      <c r="EM41" s="63"/>
      <c r="EN41" s="63"/>
      <c r="EO41" s="63"/>
      <c r="EP41" s="63"/>
      <c r="EQ41" s="63"/>
      <c r="ER41" s="63"/>
      <c r="ES41" s="63"/>
      <c r="ET41" s="63"/>
      <c r="EU41" s="63"/>
      <c r="EV41" s="63"/>
      <c r="EW41" s="63"/>
      <c r="EX41" s="63"/>
      <c r="EY41" s="63"/>
      <c r="EZ41" s="63"/>
      <c r="FA41" s="63"/>
      <c r="FB41" s="63"/>
      <c r="FC41" s="63"/>
      <c r="FD41" s="63"/>
      <c r="FE41" s="63"/>
      <c r="FF41" s="63"/>
      <c r="FG41" s="63"/>
      <c r="FH41" s="63"/>
      <c r="FI41" s="63"/>
      <c r="FJ41" s="63"/>
      <c r="FK41" s="63"/>
      <c r="FL41" s="63"/>
      <c r="FM41" s="63"/>
      <c r="FN41" s="63"/>
      <c r="FO41" s="63"/>
      <c r="FP41" s="63"/>
      <c r="FQ41" s="63"/>
      <c r="FR41" s="63"/>
      <c r="FS41" s="63"/>
      <c r="FT41" s="63"/>
      <c r="FU41" s="63"/>
      <c r="FV41" s="63"/>
      <c r="FW41" s="63"/>
      <c r="FX41" s="63"/>
      <c r="FY41" s="63"/>
      <c r="FZ41" s="63"/>
      <c r="GA41" s="63"/>
    </row>
    <row r="42" spans="1:183" s="48" customFormat="1" x14ac:dyDescent="0.25">
      <c r="A42" s="64" t="str">
        <f>Papers!E13</f>
        <v>4449 591 </v>
      </c>
      <c r="C42" s="66" t="str">
        <f>Papers!F13</f>
        <v>A+</v>
      </c>
      <c r="D42" s="67">
        <f>Papers!G13</f>
        <v>100</v>
      </c>
      <c r="E42" s="66"/>
      <c r="F42" s="66" t="str">
        <f>Papers!J13</f>
        <v>A+</v>
      </c>
      <c r="G42" s="67">
        <f>Papers!K13</f>
        <v>100</v>
      </c>
      <c r="H42" s="66"/>
      <c r="I42" s="66" t="str">
        <f>Papers!N13</f>
        <v>A+</v>
      </c>
      <c r="J42" s="67">
        <f>Papers!O13</f>
        <v>100</v>
      </c>
      <c r="K42" s="66"/>
      <c r="L42" s="66" t="str">
        <f>Papers!R13</f>
        <v>A</v>
      </c>
      <c r="M42" s="67">
        <f>Papers!S13</f>
        <v>95</v>
      </c>
      <c r="N42" s="66"/>
      <c r="O42" s="67">
        <f>'Final Grades'!F13</f>
        <v>88.888888888888886</v>
      </c>
      <c r="P42" s="67">
        <f>'Final Grades'!G13</f>
        <v>3.33</v>
      </c>
      <c r="Q42" s="67" t="str">
        <f>'Final Grades'!H13</f>
        <v>B+</v>
      </c>
      <c r="S42" s="67">
        <f>'Final Grades'!J13</f>
        <v>91.666666666666671</v>
      </c>
      <c r="T42" s="67">
        <f>'Final Grades'!K13</f>
        <v>3.67</v>
      </c>
      <c r="U42" s="67" t="str">
        <f>'Final Grades'!L13</f>
        <v>A-</v>
      </c>
      <c r="W42" s="67">
        <f>'Final Grades'!N13</f>
        <v>93.333333333333329</v>
      </c>
      <c r="X42" s="67">
        <f>'Final Grades'!O13</f>
        <v>4</v>
      </c>
      <c r="Y42" s="67" t="str">
        <f>'Final Grades'!P13</f>
        <v>A</v>
      </c>
      <c r="Z42" s="194"/>
      <c r="AA42" s="67" t="str">
        <f>Papers!Z13</f>
        <v>A</v>
      </c>
      <c r="AB42" s="67">
        <f>Papers!AA13</f>
        <v>95</v>
      </c>
      <c r="AC42" s="67">
        <f>Papers!AB13</f>
        <v>4</v>
      </c>
      <c r="AD42" s="63"/>
      <c r="AE42" s="67">
        <f>'Final Grades'!AG13</f>
        <v>98.5</v>
      </c>
      <c r="AF42" s="67" t="str">
        <f>'Final Grades'!AI13</f>
        <v>A+</v>
      </c>
      <c r="AG42" s="63"/>
      <c r="AH42" s="63"/>
      <c r="AI42" s="63"/>
      <c r="AJ42" s="63"/>
      <c r="AK42" s="63"/>
      <c r="AL42" s="63"/>
      <c r="AM42" s="63"/>
      <c r="AN42" s="63"/>
      <c r="AO42" s="63"/>
      <c r="AP42" s="63"/>
      <c r="AQ42" s="63"/>
      <c r="AR42" s="63"/>
      <c r="AS42" s="63"/>
      <c r="AT42" s="63"/>
      <c r="AU42" s="63"/>
      <c r="AV42" s="63"/>
      <c r="AW42" s="63"/>
      <c r="AX42" s="63"/>
      <c r="AY42" s="63"/>
      <c r="AZ42" s="63"/>
      <c r="BA42" s="63"/>
      <c r="BB42" s="63"/>
      <c r="BC42" s="63"/>
      <c r="BD42" s="63"/>
      <c r="BE42" s="63"/>
      <c r="BF42" s="63"/>
      <c r="BG42" s="63"/>
      <c r="BH42" s="63"/>
      <c r="BI42" s="63"/>
      <c r="BJ42" s="63"/>
      <c r="BK42" s="63"/>
      <c r="BL42" s="63"/>
      <c r="BM42" s="63"/>
      <c r="BN42" s="63"/>
      <c r="BO42" s="63"/>
      <c r="BP42" s="63"/>
      <c r="BQ42" s="63"/>
      <c r="BR42" s="63"/>
      <c r="BS42" s="63"/>
      <c r="BT42" s="63"/>
      <c r="BU42" s="63"/>
      <c r="BV42" s="63"/>
      <c r="BW42" s="63"/>
      <c r="BX42" s="63"/>
      <c r="BY42" s="63"/>
      <c r="BZ42" s="63"/>
      <c r="CA42" s="63"/>
      <c r="CB42" s="63"/>
      <c r="CC42" s="63"/>
      <c r="CD42" s="63"/>
      <c r="CE42" s="63"/>
      <c r="CF42" s="63"/>
      <c r="CG42" s="63"/>
      <c r="CH42" s="63"/>
      <c r="CI42" s="63"/>
      <c r="CJ42" s="63"/>
      <c r="CK42" s="63"/>
      <c r="CL42" s="63"/>
      <c r="CM42" s="63"/>
      <c r="CN42" s="63"/>
      <c r="CO42" s="63"/>
      <c r="CP42" s="63"/>
      <c r="CQ42" s="63"/>
      <c r="CR42" s="63"/>
      <c r="CS42" s="63"/>
      <c r="CT42" s="63"/>
      <c r="CU42" s="63"/>
      <c r="CV42" s="63"/>
      <c r="CW42" s="63"/>
      <c r="CX42" s="63"/>
      <c r="CY42" s="63"/>
      <c r="CZ42" s="63"/>
      <c r="DA42" s="63"/>
      <c r="DB42" s="63"/>
      <c r="DC42" s="63"/>
      <c r="DD42" s="63"/>
      <c r="DE42" s="63"/>
      <c r="DF42" s="63"/>
      <c r="DG42" s="63"/>
      <c r="DH42" s="63"/>
      <c r="DI42" s="63"/>
      <c r="DJ42" s="63"/>
      <c r="DK42" s="63"/>
      <c r="DL42" s="63"/>
      <c r="DM42" s="63"/>
      <c r="DN42" s="63"/>
      <c r="DO42" s="63"/>
      <c r="DP42" s="63"/>
      <c r="DQ42" s="63"/>
      <c r="DR42" s="63"/>
      <c r="DS42" s="63"/>
      <c r="DT42" s="63"/>
      <c r="DU42" s="63"/>
      <c r="DV42" s="63"/>
      <c r="DW42" s="63"/>
      <c r="DX42" s="63"/>
      <c r="DY42" s="63"/>
      <c r="DZ42" s="63"/>
      <c r="EA42" s="63"/>
      <c r="EB42" s="63"/>
      <c r="EC42" s="63"/>
      <c r="ED42" s="63"/>
      <c r="EE42" s="63"/>
      <c r="EF42" s="63"/>
      <c r="EG42" s="63"/>
      <c r="EH42" s="63"/>
      <c r="EI42" s="63"/>
      <c r="EJ42" s="63"/>
      <c r="EK42" s="63"/>
      <c r="EL42" s="63"/>
      <c r="EM42" s="63"/>
      <c r="EN42" s="63"/>
      <c r="EO42" s="63"/>
      <c r="EP42" s="63"/>
      <c r="EQ42" s="63"/>
      <c r="ER42" s="63"/>
      <c r="ES42" s="63"/>
      <c r="ET42" s="63"/>
      <c r="EU42" s="63"/>
      <c r="EV42" s="63"/>
      <c r="EW42" s="63"/>
      <c r="EX42" s="63"/>
      <c r="EY42" s="63"/>
      <c r="EZ42" s="63"/>
      <c r="FA42" s="63"/>
      <c r="FB42" s="63"/>
      <c r="FC42" s="63"/>
      <c r="FD42" s="63"/>
      <c r="FE42" s="63"/>
      <c r="FF42" s="63"/>
      <c r="FG42" s="63"/>
      <c r="FH42" s="63"/>
      <c r="FI42" s="63"/>
      <c r="FJ42" s="63"/>
      <c r="FK42" s="63"/>
      <c r="FL42" s="63"/>
      <c r="FM42" s="63"/>
      <c r="FN42" s="63"/>
      <c r="FO42" s="63"/>
      <c r="FP42" s="63"/>
      <c r="FQ42" s="63"/>
      <c r="FR42" s="63"/>
      <c r="FS42" s="63"/>
      <c r="FT42" s="63"/>
      <c r="FU42" s="63"/>
      <c r="FV42" s="63"/>
      <c r="FW42" s="63"/>
      <c r="FX42" s="63"/>
      <c r="FY42" s="63"/>
      <c r="FZ42" s="63"/>
      <c r="GA42" s="63"/>
    </row>
    <row r="43" spans="1:183" s="48" customFormat="1" x14ac:dyDescent="0.25">
      <c r="A43" s="64" t="str">
        <f>Papers!E17</f>
        <v>5730 766 </v>
      </c>
      <c r="C43" s="66" t="str">
        <f>Papers!F17</f>
        <v>C</v>
      </c>
      <c r="D43" s="67">
        <f>Papers!G17</f>
        <v>75</v>
      </c>
      <c r="E43" s="66"/>
      <c r="F43" s="66" t="str">
        <f>Papers!J17</f>
        <v>A</v>
      </c>
      <c r="G43" s="67">
        <f>Papers!K17</f>
        <v>95</v>
      </c>
      <c r="H43" s="66"/>
      <c r="I43" s="66" t="str">
        <f>Papers!N17</f>
        <v>A</v>
      </c>
      <c r="J43" s="67">
        <f>Papers!O17</f>
        <v>95</v>
      </c>
      <c r="K43" s="66"/>
      <c r="L43" s="66" t="str">
        <f>Papers!R17</f>
        <v>A</v>
      </c>
      <c r="M43" s="67">
        <f>Papers!S17</f>
        <v>95</v>
      </c>
      <c r="N43" s="66"/>
      <c r="O43" s="67">
        <f>'Final Grades'!F17</f>
        <v>80.124056094929884</v>
      </c>
      <c r="P43" s="67">
        <f>'Final Grades'!G17</f>
        <v>2.67</v>
      </c>
      <c r="Q43" s="67" t="str">
        <f>'Final Grades'!H17</f>
        <v>B-</v>
      </c>
      <c r="S43" s="67">
        <f>'Final Grades'!J17</f>
        <v>83.843042071197416</v>
      </c>
      <c r="T43" s="67">
        <f>'Final Grades'!K17</f>
        <v>3</v>
      </c>
      <c r="U43" s="67" t="str">
        <f>'Final Grades'!L17</f>
        <v>B</v>
      </c>
      <c r="W43" s="67">
        <f>'Final Grades'!N17</f>
        <v>86.074433656957936</v>
      </c>
      <c r="X43" s="67">
        <f>'Final Grades'!O17</f>
        <v>3.33</v>
      </c>
      <c r="Y43" s="67" t="str">
        <f>'Final Grades'!P17</f>
        <v>B+</v>
      </c>
      <c r="Z43" s="194"/>
      <c r="AA43" s="67" t="str">
        <f>Papers!Z17</f>
        <v>A</v>
      </c>
      <c r="AB43" s="67">
        <f>Papers!AA17</f>
        <v>95</v>
      </c>
      <c r="AC43" s="67">
        <f>Papers!AB17</f>
        <v>4</v>
      </c>
      <c r="AD43" s="63"/>
      <c r="AE43" s="67">
        <f>'Final Grades'!AG17</f>
        <v>93.055825242718456</v>
      </c>
      <c r="AF43" s="67" t="str">
        <f>'Final Grades'!AI17</f>
        <v>A</v>
      </c>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c r="BO43" s="63"/>
      <c r="BP43" s="63"/>
      <c r="BQ43" s="63"/>
      <c r="BR43" s="63"/>
      <c r="BS43" s="63"/>
      <c r="BT43" s="63"/>
      <c r="BU43" s="63"/>
      <c r="BV43" s="63"/>
      <c r="BW43" s="63"/>
      <c r="BX43" s="63"/>
      <c r="BY43" s="63"/>
      <c r="BZ43" s="63"/>
      <c r="CA43" s="63"/>
      <c r="CB43" s="63"/>
      <c r="CC43" s="63"/>
      <c r="CD43" s="63"/>
      <c r="CE43" s="63"/>
      <c r="CF43" s="63"/>
      <c r="CG43" s="63"/>
      <c r="CH43" s="63"/>
      <c r="CI43" s="63"/>
      <c r="CJ43" s="63"/>
      <c r="CK43" s="63"/>
      <c r="CL43" s="63"/>
      <c r="CM43" s="63"/>
      <c r="CN43" s="63"/>
      <c r="CO43" s="63"/>
      <c r="CP43" s="63"/>
      <c r="CQ43" s="63"/>
      <c r="CR43" s="63"/>
      <c r="CS43" s="63"/>
      <c r="CT43" s="63"/>
      <c r="CU43" s="63"/>
      <c r="CV43" s="63"/>
      <c r="CW43" s="63"/>
      <c r="CX43" s="63"/>
      <c r="CY43" s="63"/>
      <c r="CZ43" s="63"/>
      <c r="DA43" s="63"/>
      <c r="DB43" s="63"/>
      <c r="DC43" s="63"/>
      <c r="DD43" s="63"/>
      <c r="DE43" s="63"/>
      <c r="DF43" s="63"/>
      <c r="DG43" s="63"/>
      <c r="DH43" s="63"/>
      <c r="DI43" s="63"/>
      <c r="DJ43" s="63"/>
      <c r="DK43" s="63"/>
      <c r="DL43" s="63"/>
      <c r="DM43" s="63"/>
      <c r="DN43" s="63"/>
      <c r="DO43" s="63"/>
      <c r="DP43" s="63"/>
      <c r="DQ43" s="63"/>
      <c r="DR43" s="63"/>
      <c r="DS43" s="63"/>
      <c r="DT43" s="63"/>
      <c r="DU43" s="63"/>
      <c r="DV43" s="63"/>
      <c r="DW43" s="63"/>
      <c r="DX43" s="63"/>
      <c r="DY43" s="63"/>
      <c r="DZ43" s="63"/>
      <c r="EA43" s="63"/>
      <c r="EB43" s="63"/>
      <c r="EC43" s="63"/>
      <c r="ED43" s="63"/>
      <c r="EE43" s="63"/>
      <c r="EF43" s="63"/>
      <c r="EG43" s="63"/>
      <c r="EH43" s="63"/>
      <c r="EI43" s="63"/>
      <c r="EJ43" s="63"/>
      <c r="EK43" s="63"/>
      <c r="EL43" s="63"/>
      <c r="EM43" s="63"/>
      <c r="EN43" s="63"/>
      <c r="EO43" s="63"/>
      <c r="EP43" s="63"/>
      <c r="EQ43" s="63"/>
      <c r="ER43" s="63"/>
      <c r="ES43" s="63"/>
      <c r="ET43" s="63"/>
      <c r="EU43" s="63"/>
      <c r="EV43" s="63"/>
      <c r="EW43" s="63"/>
      <c r="EX43" s="63"/>
      <c r="EY43" s="63"/>
      <c r="EZ43" s="63"/>
      <c r="FA43" s="63"/>
      <c r="FB43" s="63"/>
      <c r="FC43" s="63"/>
      <c r="FD43" s="63"/>
      <c r="FE43" s="63"/>
      <c r="FF43" s="63"/>
      <c r="FG43" s="63"/>
      <c r="FH43" s="63"/>
      <c r="FI43" s="63"/>
      <c r="FJ43" s="63"/>
      <c r="FK43" s="63"/>
      <c r="FL43" s="63"/>
      <c r="FM43" s="63"/>
      <c r="FN43" s="63"/>
      <c r="FO43" s="63"/>
      <c r="FP43" s="63"/>
      <c r="FQ43" s="63"/>
      <c r="FR43" s="63"/>
      <c r="FS43" s="63"/>
      <c r="FT43" s="63"/>
      <c r="FU43" s="63"/>
      <c r="FV43" s="63"/>
      <c r="FW43" s="63"/>
      <c r="FX43" s="63"/>
      <c r="FY43" s="63"/>
      <c r="FZ43" s="63"/>
      <c r="GA43" s="63"/>
    </row>
    <row r="44" spans="1:183" s="48" customFormat="1" x14ac:dyDescent="0.25">
      <c r="A44" s="64" t="str">
        <f>Papers!E11</f>
        <v>6886 468 </v>
      </c>
      <c r="C44" s="66" t="str">
        <f>Papers!F11</f>
        <v>B+</v>
      </c>
      <c r="D44" s="67">
        <f>Papers!G11</f>
        <v>88</v>
      </c>
      <c r="E44" s="66"/>
      <c r="F44" s="66" t="str">
        <f>Papers!J11</f>
        <v>B</v>
      </c>
      <c r="G44" s="67">
        <f>Papers!K11</f>
        <v>85</v>
      </c>
      <c r="H44" s="66"/>
      <c r="I44" s="66" t="str">
        <f>Papers!N11</f>
        <v>No paper</v>
      </c>
      <c r="J44" s="67">
        <f>Papers!O11</f>
        <v>0</v>
      </c>
      <c r="K44" s="66"/>
      <c r="L44" s="66" t="str">
        <f>Papers!R11</f>
        <v>B</v>
      </c>
      <c r="M44" s="67">
        <f>Papers!S11</f>
        <v>85</v>
      </c>
      <c r="N44" s="66"/>
      <c r="O44" s="67">
        <f>'Final Grades'!F11</f>
        <v>69.764718640662537</v>
      </c>
      <c r="P44" s="67">
        <f>'Final Grades'!G11</f>
        <v>1</v>
      </c>
      <c r="Q44" s="67" t="str">
        <f>'Final Grades'!H11</f>
        <v>D</v>
      </c>
      <c r="S44" s="67">
        <f>'Final Grades'!J11</f>
        <v>73.573538980496906</v>
      </c>
      <c r="T44" s="67">
        <f>'Final Grades'!K11</f>
        <v>2</v>
      </c>
      <c r="U44" s="67" t="str">
        <f>'Final Grades'!L11</f>
        <v>C</v>
      </c>
      <c r="W44" s="67">
        <f>'Final Grades'!N11</f>
        <v>58.858831184397516</v>
      </c>
      <c r="X44" s="67">
        <f>'Final Grades'!O11</f>
        <v>0</v>
      </c>
      <c r="Y44" s="67" t="str">
        <f>'Final Grades'!P11</f>
        <v>E</v>
      </c>
      <c r="Z44" s="194"/>
      <c r="AA44" s="67" t="str">
        <f>Papers!Z11</f>
        <v>B</v>
      </c>
      <c r="AB44" s="67">
        <f>Papers!AA11</f>
        <v>85</v>
      </c>
      <c r="AC44" s="67">
        <f>Papers!AB11</f>
        <v>3</v>
      </c>
      <c r="AD44" s="63"/>
      <c r="AE44" s="67">
        <f>'Final Grades'!AG11</f>
        <v>69.644123388298155</v>
      </c>
      <c r="AF44" s="67" t="str">
        <f>'Final Grades'!AI11</f>
        <v>D</v>
      </c>
      <c r="AG44" s="63"/>
      <c r="AH44" s="63"/>
      <c r="AI44" s="63"/>
      <c r="AJ44" s="63"/>
      <c r="AK44" s="63"/>
      <c r="AL44" s="63"/>
      <c r="AM44" s="63"/>
      <c r="AN44" s="63"/>
      <c r="AO44" s="63"/>
      <c r="AP44" s="63"/>
      <c r="AQ44" s="63"/>
      <c r="AR44" s="63"/>
      <c r="AS44" s="63"/>
      <c r="AT44" s="63"/>
      <c r="AU44" s="63"/>
      <c r="AV44" s="63"/>
      <c r="AW44" s="63"/>
      <c r="AX44" s="63"/>
      <c r="AY44" s="63"/>
      <c r="AZ44" s="63"/>
      <c r="BA44" s="63"/>
      <c r="BB44" s="63"/>
      <c r="BC44" s="63"/>
      <c r="BD44" s="63"/>
      <c r="BE44" s="63"/>
      <c r="BF44" s="63"/>
      <c r="BG44" s="63"/>
      <c r="BH44" s="63"/>
      <c r="BI44" s="63"/>
      <c r="BJ44" s="63"/>
      <c r="BK44" s="63"/>
      <c r="BL44" s="63"/>
      <c r="BM44" s="63"/>
      <c r="BN44" s="63"/>
      <c r="BO44" s="63"/>
      <c r="BP44" s="63"/>
      <c r="BQ44" s="63"/>
      <c r="BR44" s="63"/>
      <c r="BS44" s="63"/>
      <c r="BT44" s="63"/>
      <c r="BU44" s="63"/>
      <c r="BV44" s="63"/>
      <c r="BW44" s="63"/>
      <c r="BX44" s="63"/>
      <c r="BY44" s="63"/>
      <c r="BZ44" s="63"/>
      <c r="CA44" s="63"/>
      <c r="CB44" s="63"/>
      <c r="CC44" s="63"/>
      <c r="CD44" s="63"/>
      <c r="CE44" s="63"/>
      <c r="CF44" s="63"/>
      <c r="CG44" s="63"/>
      <c r="CH44" s="63"/>
      <c r="CI44" s="63"/>
      <c r="CJ44" s="63"/>
      <c r="CK44" s="63"/>
      <c r="CL44" s="63"/>
      <c r="CM44" s="63"/>
      <c r="CN44" s="63"/>
      <c r="CO44" s="63"/>
      <c r="CP44" s="63"/>
      <c r="CQ44" s="63"/>
      <c r="CR44" s="63"/>
      <c r="CS44" s="63"/>
      <c r="CT44" s="63"/>
      <c r="CU44" s="63"/>
      <c r="CV44" s="63"/>
      <c r="CW44" s="63"/>
      <c r="CX44" s="63"/>
      <c r="CY44" s="63"/>
      <c r="CZ44" s="63"/>
      <c r="DA44" s="63"/>
      <c r="DB44" s="63"/>
      <c r="DC44" s="63"/>
      <c r="DD44" s="63"/>
      <c r="DE44" s="63"/>
      <c r="DF44" s="63"/>
      <c r="DG44" s="63"/>
      <c r="DH44" s="63"/>
      <c r="DI44" s="63"/>
      <c r="DJ44" s="63"/>
      <c r="DK44" s="63"/>
      <c r="DL44" s="63"/>
      <c r="DM44" s="63"/>
      <c r="DN44" s="63"/>
      <c r="DO44" s="63"/>
      <c r="DP44" s="63"/>
      <c r="DQ44" s="63"/>
      <c r="DR44" s="63"/>
      <c r="DS44" s="63"/>
      <c r="DT44" s="63"/>
      <c r="DU44" s="63"/>
      <c r="DV44" s="63"/>
      <c r="DW44" s="63"/>
      <c r="DX44" s="63"/>
      <c r="DY44" s="63"/>
      <c r="DZ44" s="63"/>
      <c r="EA44" s="63"/>
      <c r="EB44" s="63"/>
      <c r="EC44" s="63"/>
      <c r="ED44" s="63"/>
      <c r="EE44" s="63"/>
      <c r="EF44" s="63"/>
      <c r="EG44" s="63"/>
      <c r="EH44" s="63"/>
      <c r="EI44" s="63"/>
      <c r="EJ44" s="63"/>
      <c r="EK44" s="63"/>
      <c r="EL44" s="63"/>
      <c r="EM44" s="63"/>
      <c r="EN44" s="63"/>
      <c r="EO44" s="63"/>
      <c r="EP44" s="63"/>
      <c r="EQ44" s="63"/>
      <c r="ER44" s="63"/>
      <c r="ES44" s="63"/>
      <c r="ET44" s="63"/>
      <c r="EU44" s="63"/>
      <c r="EV44" s="63"/>
      <c r="EW44" s="63"/>
      <c r="EX44" s="63"/>
      <c r="EY44" s="63"/>
      <c r="EZ44" s="63"/>
      <c r="FA44" s="63"/>
      <c r="FB44" s="63"/>
      <c r="FC44" s="63"/>
      <c r="FD44" s="63"/>
      <c r="FE44" s="63"/>
      <c r="FF44" s="63"/>
      <c r="FG44" s="63"/>
      <c r="FH44" s="63"/>
      <c r="FI44" s="63"/>
      <c r="FJ44" s="63"/>
      <c r="FK44" s="63"/>
      <c r="FL44" s="63"/>
      <c r="FM44" s="63"/>
      <c r="FN44" s="63"/>
      <c r="FO44" s="63"/>
      <c r="FP44" s="63"/>
      <c r="FQ44" s="63"/>
      <c r="FR44" s="63"/>
      <c r="FS44" s="63"/>
      <c r="FT44" s="63"/>
      <c r="FU44" s="63"/>
      <c r="FV44" s="63"/>
      <c r="FW44" s="63"/>
      <c r="FX44" s="63"/>
      <c r="FY44" s="63"/>
      <c r="FZ44" s="63"/>
      <c r="GA44" s="63"/>
    </row>
    <row r="45" spans="1:183" s="48" customFormat="1" x14ac:dyDescent="0.25">
      <c r="A45" s="64" t="str">
        <f>Papers!E7</f>
        <v>6901 558 </v>
      </c>
      <c r="C45" s="66" t="str">
        <f>Papers!F7</f>
        <v>C</v>
      </c>
      <c r="D45" s="67">
        <f>Papers!G7</f>
        <v>75</v>
      </c>
      <c r="E45" s="66"/>
      <c r="F45" s="66" t="str">
        <f>Papers!J7</f>
        <v>B+</v>
      </c>
      <c r="G45" s="67">
        <f>Papers!K7</f>
        <v>88</v>
      </c>
      <c r="H45" s="66"/>
      <c r="I45" s="66" t="str">
        <f>Papers!N7</f>
        <v>A-</v>
      </c>
      <c r="J45" s="67">
        <f>Papers!O7</f>
        <v>92</v>
      </c>
      <c r="K45" s="66"/>
      <c r="L45" s="66" t="str">
        <f>Papers!R7</f>
        <v>A-</v>
      </c>
      <c r="M45" s="67">
        <f>Papers!S7</f>
        <v>92</v>
      </c>
      <c r="N45" s="66"/>
      <c r="O45" s="67">
        <f>'Final Grades'!F7</f>
        <v>75.952323875732716</v>
      </c>
      <c r="P45" s="67">
        <f>'Final Grades'!G7</f>
        <v>2</v>
      </c>
      <c r="Q45" s="67" t="str">
        <f>'Final Grades'!H7</f>
        <v>C</v>
      </c>
      <c r="S45" s="67">
        <f>'Final Grades'!J7</f>
        <v>78.964242906799555</v>
      </c>
      <c r="T45" s="67">
        <f>'Final Grades'!K7</f>
        <v>2.33</v>
      </c>
      <c r="U45" s="67" t="str">
        <f>'Final Grades'!L7</f>
        <v>C+</v>
      </c>
      <c r="W45" s="67">
        <f>'Final Grades'!N7</f>
        <v>81.571394325439641</v>
      </c>
      <c r="X45" s="67">
        <f>'Final Grades'!O7</f>
        <v>2.67</v>
      </c>
      <c r="Y45" s="67" t="str">
        <f>'Final Grades'!P7</f>
        <v>B-</v>
      </c>
      <c r="Z45" s="194"/>
      <c r="AA45" s="67" t="str">
        <f>Papers!Z7</f>
        <v>A-</v>
      </c>
      <c r="AB45" s="67">
        <f>Papers!AA7</f>
        <v>92</v>
      </c>
      <c r="AC45" s="67">
        <f>Papers!AB7</f>
        <v>3.67</v>
      </c>
      <c r="AD45" s="63"/>
      <c r="AE45" s="67">
        <f>'Final Grades'!AG7</f>
        <v>88.778545744079736</v>
      </c>
      <c r="AF45" s="67" t="str">
        <f>'Final Grades'!AI7</f>
        <v>B+</v>
      </c>
      <c r="AG45" s="63"/>
      <c r="AH45" s="63"/>
      <c r="AI45" s="63"/>
      <c r="AJ45" s="63"/>
      <c r="AK45" s="63"/>
      <c r="AL45" s="63"/>
      <c r="AM45" s="63"/>
      <c r="AN45" s="63"/>
      <c r="AO45" s="63"/>
      <c r="AP45" s="63"/>
      <c r="AQ45" s="63"/>
      <c r="AR45" s="63"/>
      <c r="AS45" s="63"/>
      <c r="AT45" s="63"/>
      <c r="AU45" s="63"/>
      <c r="AV45" s="63"/>
      <c r="AW45" s="63"/>
      <c r="AX45" s="63"/>
      <c r="AY45" s="63"/>
      <c r="AZ45" s="63"/>
      <c r="BA45" s="63"/>
      <c r="BB45" s="63"/>
      <c r="BC45" s="63"/>
      <c r="BD45" s="63"/>
      <c r="BE45" s="63"/>
      <c r="BF45" s="63"/>
      <c r="BG45" s="63"/>
      <c r="BH45" s="63"/>
      <c r="BI45" s="63"/>
      <c r="BJ45" s="63"/>
      <c r="BK45" s="63"/>
      <c r="BL45" s="63"/>
      <c r="BM45" s="63"/>
      <c r="BN45" s="63"/>
      <c r="BO45" s="63"/>
      <c r="BP45" s="63"/>
      <c r="BQ45" s="63"/>
      <c r="BR45" s="63"/>
      <c r="BS45" s="63"/>
      <c r="BT45" s="63"/>
      <c r="BU45" s="63"/>
      <c r="BV45" s="63"/>
      <c r="BW45" s="63"/>
      <c r="BX45" s="63"/>
      <c r="BY45" s="63"/>
      <c r="BZ45" s="63"/>
      <c r="CA45" s="63"/>
      <c r="CB45" s="63"/>
      <c r="CC45" s="63"/>
      <c r="CD45" s="63"/>
      <c r="CE45" s="63"/>
      <c r="CF45" s="63"/>
      <c r="CG45" s="63"/>
      <c r="CH45" s="63"/>
      <c r="CI45" s="63"/>
      <c r="CJ45" s="63"/>
      <c r="CK45" s="63"/>
      <c r="CL45" s="63"/>
      <c r="CM45" s="63"/>
      <c r="CN45" s="63"/>
      <c r="CO45" s="63"/>
      <c r="CP45" s="63"/>
      <c r="CQ45" s="63"/>
      <c r="CR45" s="63"/>
      <c r="CS45" s="63"/>
      <c r="CT45" s="63"/>
      <c r="CU45" s="63"/>
      <c r="CV45" s="63"/>
      <c r="CW45" s="63"/>
      <c r="CX45" s="63"/>
      <c r="CY45" s="63"/>
      <c r="CZ45" s="63"/>
      <c r="DA45" s="63"/>
      <c r="DB45" s="63"/>
      <c r="DC45" s="63"/>
      <c r="DD45" s="63"/>
      <c r="DE45" s="63"/>
      <c r="DF45" s="63"/>
      <c r="DG45" s="63"/>
      <c r="DH45" s="63"/>
      <c r="DI45" s="63"/>
      <c r="DJ45" s="63"/>
      <c r="DK45" s="63"/>
      <c r="DL45" s="63"/>
      <c r="DM45" s="63"/>
      <c r="DN45" s="63"/>
      <c r="DO45" s="63"/>
      <c r="DP45" s="63"/>
      <c r="DQ45" s="63"/>
      <c r="DR45" s="63"/>
      <c r="DS45" s="63"/>
      <c r="DT45" s="63"/>
      <c r="DU45" s="63"/>
      <c r="DV45" s="63"/>
      <c r="DW45" s="63"/>
      <c r="DX45" s="63"/>
      <c r="DY45" s="63"/>
      <c r="DZ45" s="63"/>
      <c r="EA45" s="63"/>
      <c r="EB45" s="63"/>
      <c r="EC45" s="63"/>
      <c r="ED45" s="63"/>
      <c r="EE45" s="63"/>
      <c r="EF45" s="63"/>
      <c r="EG45" s="63"/>
      <c r="EH45" s="63"/>
      <c r="EI45" s="63"/>
      <c r="EJ45" s="63"/>
      <c r="EK45" s="63"/>
      <c r="EL45" s="63"/>
      <c r="EM45" s="63"/>
      <c r="EN45" s="63"/>
      <c r="EO45" s="63"/>
      <c r="EP45" s="63"/>
      <c r="EQ45" s="63"/>
      <c r="ER45" s="63"/>
      <c r="ES45" s="63"/>
      <c r="ET45" s="63"/>
      <c r="EU45" s="63"/>
      <c r="EV45" s="63"/>
      <c r="EW45" s="63"/>
      <c r="EX45" s="63"/>
      <c r="EY45" s="63"/>
      <c r="EZ45" s="63"/>
      <c r="FA45" s="63"/>
      <c r="FB45" s="63"/>
      <c r="FC45" s="63"/>
      <c r="FD45" s="63"/>
      <c r="FE45" s="63"/>
      <c r="FF45" s="63"/>
      <c r="FG45" s="63"/>
      <c r="FH45" s="63"/>
      <c r="FI45" s="63"/>
      <c r="FJ45" s="63"/>
      <c r="FK45" s="63"/>
      <c r="FL45" s="63"/>
      <c r="FM45" s="63"/>
      <c r="FN45" s="63"/>
      <c r="FO45" s="63"/>
      <c r="FP45" s="63"/>
      <c r="FQ45" s="63"/>
      <c r="FR45" s="63"/>
      <c r="FS45" s="63"/>
      <c r="FT45" s="63"/>
      <c r="FU45" s="63"/>
      <c r="FV45" s="63"/>
      <c r="FW45" s="63"/>
      <c r="FX45" s="63"/>
      <c r="FY45" s="63"/>
      <c r="FZ45" s="63"/>
      <c r="GA45" s="63"/>
    </row>
    <row r="46" spans="1:183" s="48" customFormat="1" x14ac:dyDescent="0.25">
      <c r="A46" s="64" t="str">
        <f>Papers!E12</f>
        <v>7972 452 </v>
      </c>
      <c r="C46" s="66" t="str">
        <f>Papers!F12</f>
        <v>B-</v>
      </c>
      <c r="D46" s="67">
        <f>Papers!G12</f>
        <v>82</v>
      </c>
      <c r="E46" s="66"/>
      <c r="F46" s="66" t="str">
        <f>Papers!J12</f>
        <v>C</v>
      </c>
      <c r="G46" s="67">
        <f>Papers!K12</f>
        <v>75</v>
      </c>
      <c r="H46" s="66"/>
      <c r="I46" s="66" t="str">
        <f>Papers!N12</f>
        <v>B-</v>
      </c>
      <c r="J46" s="67">
        <f>Papers!O12</f>
        <v>82</v>
      </c>
      <c r="K46" s="66"/>
      <c r="L46" s="66" t="str">
        <f>Papers!R12</f>
        <v>A-</v>
      </c>
      <c r="M46" s="67">
        <f>Papers!S12</f>
        <v>92</v>
      </c>
      <c r="N46" s="66"/>
      <c r="O46" s="67">
        <f>'Final Grades'!F12</f>
        <v>64.240235612403893</v>
      </c>
      <c r="P46" s="67">
        <f>'Final Grades'!G12</f>
        <v>1</v>
      </c>
      <c r="Q46" s="67" t="str">
        <f>'Final Grades'!H12</f>
        <v>D</v>
      </c>
      <c r="S46" s="67">
        <f>'Final Grades'!J12</f>
        <v>66.930176709302913</v>
      </c>
      <c r="T46" s="67">
        <f>'Final Grades'!K12</f>
        <v>1</v>
      </c>
      <c r="U46" s="67" t="str">
        <f>'Final Grades'!L12</f>
        <v>D</v>
      </c>
      <c r="W46" s="67">
        <f>'Final Grades'!N12</f>
        <v>69.944141367442342</v>
      </c>
      <c r="X46" s="67">
        <f>'Final Grades'!O12</f>
        <v>1</v>
      </c>
      <c r="Y46" s="67" t="str">
        <f>'Final Grades'!P12</f>
        <v>D</v>
      </c>
      <c r="Z46" s="194"/>
      <c r="AA46" s="67" t="str">
        <f>Papers!Z12</f>
        <v>A-</v>
      </c>
      <c r="AB46" s="67">
        <f>Papers!AA12</f>
        <v>92</v>
      </c>
      <c r="AC46" s="67">
        <f>Papers!AB12</f>
        <v>3.67</v>
      </c>
      <c r="AD46" s="63"/>
      <c r="AE46" s="67">
        <f>'Final Grades'!AG12</f>
        <v>80.05810602558175</v>
      </c>
      <c r="AF46" s="67" t="str">
        <f>'Final Grades'!AI12</f>
        <v>B-</v>
      </c>
      <c r="AG46" s="63"/>
      <c r="AH46" s="63"/>
      <c r="AI46" s="63"/>
      <c r="AJ46" s="63"/>
      <c r="AK46" s="63"/>
      <c r="AL46" s="63"/>
      <c r="AM46" s="63"/>
      <c r="AN46" s="63"/>
      <c r="AO46" s="63"/>
      <c r="AP46" s="63"/>
      <c r="AQ46" s="63"/>
      <c r="AR46" s="63"/>
      <c r="AS46" s="63"/>
      <c r="AT46" s="63"/>
      <c r="AU46" s="63"/>
      <c r="AV46" s="63"/>
      <c r="AW46" s="63"/>
      <c r="AX46" s="63"/>
      <c r="AY46" s="63"/>
      <c r="AZ46" s="63"/>
      <c r="BA46" s="63"/>
      <c r="BB46" s="63"/>
      <c r="BC46" s="63"/>
      <c r="BD46" s="63"/>
      <c r="BE46" s="63"/>
      <c r="BF46" s="63"/>
      <c r="BG46" s="63"/>
      <c r="BH46" s="63"/>
      <c r="BI46" s="63"/>
      <c r="BJ46" s="63"/>
      <c r="BK46" s="63"/>
      <c r="BL46" s="63"/>
      <c r="BM46" s="63"/>
      <c r="BN46" s="63"/>
      <c r="BO46" s="63"/>
      <c r="BP46" s="63"/>
      <c r="BQ46" s="63"/>
      <c r="BR46" s="63"/>
      <c r="BS46" s="63"/>
      <c r="BT46" s="63"/>
      <c r="BU46" s="63"/>
      <c r="BV46" s="63"/>
      <c r="BW46" s="63"/>
      <c r="BX46" s="63"/>
      <c r="BY46" s="63"/>
      <c r="BZ46" s="63"/>
      <c r="CA46" s="63"/>
      <c r="CB46" s="63"/>
      <c r="CC46" s="63"/>
      <c r="CD46" s="63"/>
      <c r="CE46" s="63"/>
      <c r="CF46" s="63"/>
      <c r="CG46" s="63"/>
      <c r="CH46" s="63"/>
      <c r="CI46" s="63"/>
      <c r="CJ46" s="63"/>
      <c r="CK46" s="63"/>
      <c r="CL46" s="63"/>
      <c r="CM46" s="63"/>
      <c r="CN46" s="63"/>
      <c r="CO46" s="63"/>
      <c r="CP46" s="63"/>
      <c r="CQ46" s="63"/>
      <c r="CR46" s="63"/>
      <c r="CS46" s="63"/>
      <c r="CT46" s="63"/>
      <c r="CU46" s="63"/>
      <c r="CV46" s="63"/>
      <c r="CW46" s="63"/>
      <c r="CX46" s="63"/>
      <c r="CY46" s="63"/>
      <c r="CZ46" s="63"/>
      <c r="DA46" s="63"/>
      <c r="DB46" s="63"/>
      <c r="DC46" s="63"/>
      <c r="DD46" s="63"/>
      <c r="DE46" s="63"/>
      <c r="DF46" s="63"/>
      <c r="DG46" s="63"/>
      <c r="DH46" s="63"/>
      <c r="DI46" s="63"/>
      <c r="DJ46" s="63"/>
      <c r="DK46" s="63"/>
      <c r="DL46" s="63"/>
      <c r="DM46" s="63"/>
      <c r="DN46" s="63"/>
      <c r="DO46" s="63"/>
      <c r="DP46" s="63"/>
      <c r="DQ46" s="63"/>
      <c r="DR46" s="63"/>
      <c r="DS46" s="63"/>
      <c r="DT46" s="63"/>
      <c r="DU46" s="63"/>
      <c r="DV46" s="63"/>
      <c r="DW46" s="63"/>
      <c r="DX46" s="63"/>
      <c r="DY46" s="63"/>
      <c r="DZ46" s="63"/>
      <c r="EA46" s="63"/>
      <c r="EB46" s="63"/>
      <c r="EC46" s="63"/>
      <c r="ED46" s="63"/>
      <c r="EE46" s="63"/>
      <c r="EF46" s="63"/>
      <c r="EG46" s="63"/>
      <c r="EH46" s="63"/>
      <c r="EI46" s="63"/>
      <c r="EJ46" s="63"/>
      <c r="EK46" s="63"/>
      <c r="EL46" s="63"/>
      <c r="EM46" s="63"/>
      <c r="EN46" s="63"/>
      <c r="EO46" s="63"/>
      <c r="EP46" s="63"/>
      <c r="EQ46" s="63"/>
      <c r="ER46" s="63"/>
      <c r="ES46" s="63"/>
      <c r="ET46" s="63"/>
      <c r="EU46" s="63"/>
      <c r="EV46" s="63"/>
      <c r="EW46" s="63"/>
      <c r="EX46" s="63"/>
      <c r="EY46" s="63"/>
      <c r="EZ46" s="63"/>
      <c r="FA46" s="63"/>
      <c r="FB46" s="63"/>
      <c r="FC46" s="63"/>
      <c r="FD46" s="63"/>
      <c r="FE46" s="63"/>
      <c r="FF46" s="63"/>
      <c r="FG46" s="63"/>
      <c r="FH46" s="63"/>
      <c r="FI46" s="63"/>
      <c r="FJ46" s="63"/>
      <c r="FK46" s="63"/>
      <c r="FL46" s="63"/>
      <c r="FM46" s="63"/>
      <c r="FN46" s="63"/>
      <c r="FO46" s="63"/>
      <c r="FP46" s="63"/>
      <c r="FQ46" s="63"/>
      <c r="FR46" s="63"/>
      <c r="FS46" s="63"/>
      <c r="FT46" s="63"/>
      <c r="FU46" s="63"/>
      <c r="FV46" s="63"/>
      <c r="FW46" s="63"/>
      <c r="FX46" s="63"/>
      <c r="FY46" s="63"/>
      <c r="FZ46" s="63"/>
      <c r="GA46" s="63"/>
    </row>
    <row r="47" spans="1:183" s="48" customFormat="1" x14ac:dyDescent="0.25">
      <c r="A47" s="64" t="str">
        <f>Papers!E5</f>
        <v xml:space="preserve">8380 660 </v>
      </c>
      <c r="C47" s="66" t="str">
        <f>Papers!F5</f>
        <v>B</v>
      </c>
      <c r="D47" s="67">
        <f>Papers!G5</f>
        <v>85</v>
      </c>
      <c r="E47" s="66"/>
      <c r="F47" s="66" t="str">
        <f>Papers!J5</f>
        <v>A-</v>
      </c>
      <c r="G47" s="67">
        <f>Papers!K5</f>
        <v>92</v>
      </c>
      <c r="H47" s="66"/>
      <c r="I47" s="66" t="str">
        <f>Papers!N5</f>
        <v>A</v>
      </c>
      <c r="J47" s="67">
        <f>Papers!O5</f>
        <v>95</v>
      </c>
      <c r="K47" s="66"/>
      <c r="L47" s="66" t="str">
        <f>Papers!R5</f>
        <v>A+</v>
      </c>
      <c r="M47" s="67">
        <f>Papers!S5</f>
        <v>100</v>
      </c>
      <c r="N47" s="66"/>
      <c r="O47" s="67">
        <f>'Final Grades'!F5</f>
        <v>83.580674988441984</v>
      </c>
      <c r="P47" s="67">
        <f>'Final Grades'!G5</f>
        <v>3</v>
      </c>
      <c r="Q47" s="67" t="str">
        <f>'Final Grades'!H5</f>
        <v>B</v>
      </c>
      <c r="S47" s="67">
        <f>'Final Grades'!J5</f>
        <v>85.685506241331495</v>
      </c>
      <c r="T47" s="67">
        <f>'Final Grades'!K5</f>
        <v>3</v>
      </c>
      <c r="U47" s="67" t="str">
        <f>'Final Grades'!L5</f>
        <v>B</v>
      </c>
      <c r="W47" s="67">
        <f>'Final Grades'!N5</f>
        <v>87.548404993065191</v>
      </c>
      <c r="X47" s="67">
        <f>'Final Grades'!O5</f>
        <v>3.33</v>
      </c>
      <c r="Y47" s="67" t="str">
        <f>'Final Grades'!P5</f>
        <v>B+</v>
      </c>
      <c r="Z47" s="194"/>
      <c r="AA47" s="67" t="str">
        <f>Papers!Z5</f>
        <v>A+</v>
      </c>
      <c r="AB47" s="67">
        <f>Papers!AA5</f>
        <v>100</v>
      </c>
      <c r="AC47" s="67">
        <f>Papers!AB5</f>
        <v>4.33</v>
      </c>
      <c r="AD47" s="63"/>
      <c r="AE47" s="67">
        <f>'Final Grades'!AG5</f>
        <v>95.6613037447989</v>
      </c>
      <c r="AF47" s="67" t="str">
        <f>'Final Grades'!AI5</f>
        <v>A</v>
      </c>
      <c r="AG47" s="63"/>
      <c r="AH47" s="63"/>
      <c r="AI47" s="63"/>
      <c r="AJ47" s="63"/>
      <c r="AK47" s="63"/>
      <c r="AL47" s="63"/>
      <c r="AM47" s="63"/>
      <c r="AN47" s="63"/>
      <c r="AO47" s="63"/>
      <c r="AP47" s="63"/>
      <c r="AQ47" s="63"/>
      <c r="AR47" s="63"/>
      <c r="AS47" s="63"/>
      <c r="AT47" s="63"/>
      <c r="AU47" s="63"/>
      <c r="AV47" s="63"/>
      <c r="AW47" s="63"/>
      <c r="AX47" s="63"/>
      <c r="AY47" s="63"/>
      <c r="AZ47" s="63"/>
      <c r="BA47" s="63"/>
      <c r="BB47" s="63"/>
      <c r="BC47" s="63"/>
      <c r="BD47" s="63"/>
      <c r="BE47" s="63"/>
      <c r="BF47" s="63"/>
      <c r="BG47" s="63"/>
      <c r="BH47" s="63"/>
      <c r="BI47" s="63"/>
      <c r="BJ47" s="63"/>
      <c r="BK47" s="63"/>
      <c r="BL47" s="63"/>
      <c r="BM47" s="63"/>
      <c r="BN47" s="63"/>
      <c r="BO47" s="63"/>
      <c r="BP47" s="63"/>
      <c r="BQ47" s="63"/>
      <c r="BR47" s="63"/>
      <c r="BS47" s="63"/>
      <c r="BT47" s="63"/>
      <c r="BU47" s="63"/>
      <c r="BV47" s="63"/>
      <c r="BW47" s="63"/>
      <c r="BX47" s="63"/>
      <c r="BY47" s="63"/>
      <c r="BZ47" s="63"/>
      <c r="CA47" s="63"/>
      <c r="CB47" s="63"/>
      <c r="CC47" s="63"/>
      <c r="CD47" s="63"/>
      <c r="CE47" s="63"/>
      <c r="CF47" s="63"/>
      <c r="CG47" s="63"/>
      <c r="CH47" s="63"/>
      <c r="CI47" s="63"/>
      <c r="CJ47" s="63"/>
      <c r="CK47" s="63"/>
      <c r="CL47" s="63"/>
      <c r="CM47" s="63"/>
      <c r="CN47" s="63"/>
      <c r="CO47" s="63"/>
      <c r="CP47" s="63"/>
      <c r="CQ47" s="63"/>
      <c r="CR47" s="63"/>
      <c r="CS47" s="63"/>
      <c r="CT47" s="63"/>
      <c r="CU47" s="63"/>
      <c r="CV47" s="63"/>
      <c r="CW47" s="63"/>
      <c r="CX47" s="63"/>
      <c r="CY47" s="63"/>
      <c r="CZ47" s="63"/>
      <c r="DA47" s="63"/>
      <c r="DB47" s="63"/>
      <c r="DC47" s="63"/>
      <c r="DD47" s="63"/>
      <c r="DE47" s="63"/>
      <c r="DF47" s="63"/>
      <c r="DG47" s="63"/>
      <c r="DH47" s="63"/>
      <c r="DI47" s="63"/>
      <c r="DJ47" s="63"/>
      <c r="DK47" s="63"/>
      <c r="DL47" s="63"/>
      <c r="DM47" s="63"/>
      <c r="DN47" s="63"/>
      <c r="DO47" s="63"/>
      <c r="DP47" s="63"/>
      <c r="DQ47" s="63"/>
      <c r="DR47" s="63"/>
      <c r="DS47" s="63"/>
      <c r="DT47" s="63"/>
      <c r="DU47" s="63"/>
      <c r="DV47" s="63"/>
      <c r="DW47" s="63"/>
      <c r="DX47" s="63"/>
      <c r="DY47" s="63"/>
      <c r="DZ47" s="63"/>
      <c r="EA47" s="63"/>
      <c r="EB47" s="63"/>
      <c r="EC47" s="63"/>
      <c r="ED47" s="63"/>
      <c r="EE47" s="63"/>
      <c r="EF47" s="63"/>
      <c r="EG47" s="63"/>
      <c r="EH47" s="63"/>
      <c r="EI47" s="63"/>
      <c r="EJ47" s="63"/>
      <c r="EK47" s="63"/>
      <c r="EL47" s="63"/>
      <c r="EM47" s="63"/>
      <c r="EN47" s="63"/>
      <c r="EO47" s="63"/>
      <c r="EP47" s="63"/>
      <c r="EQ47" s="63"/>
      <c r="ER47" s="63"/>
      <c r="ES47" s="63"/>
      <c r="ET47" s="63"/>
      <c r="EU47" s="63"/>
      <c r="EV47" s="63"/>
      <c r="EW47" s="63"/>
      <c r="EX47" s="63"/>
      <c r="EY47" s="63"/>
      <c r="EZ47" s="63"/>
      <c r="FA47" s="63"/>
      <c r="FB47" s="63"/>
      <c r="FC47" s="63"/>
      <c r="FD47" s="63"/>
      <c r="FE47" s="63"/>
      <c r="FF47" s="63"/>
      <c r="FG47" s="63"/>
      <c r="FH47" s="63"/>
      <c r="FI47" s="63"/>
      <c r="FJ47" s="63"/>
      <c r="FK47" s="63"/>
      <c r="FL47" s="63"/>
      <c r="FM47" s="63"/>
      <c r="FN47" s="63"/>
      <c r="FO47" s="63"/>
      <c r="FP47" s="63"/>
      <c r="FQ47" s="63"/>
      <c r="FR47" s="63"/>
      <c r="FS47" s="63"/>
      <c r="FT47" s="63"/>
      <c r="FU47" s="63"/>
      <c r="FV47" s="63"/>
      <c r="FW47" s="63"/>
      <c r="FX47" s="63"/>
      <c r="FY47" s="63"/>
      <c r="FZ47" s="63"/>
      <c r="GA47" s="63"/>
    </row>
    <row r="48" spans="1:183" s="48" customFormat="1" x14ac:dyDescent="0.25">
      <c r="A48" s="64" t="str">
        <f>Papers!E20</f>
        <v>9208 005 </v>
      </c>
      <c r="C48" s="66" t="str">
        <f>Papers!F20</f>
        <v>B+</v>
      </c>
      <c r="D48" s="67">
        <f>Papers!G20</f>
        <v>88</v>
      </c>
      <c r="E48" s="66"/>
      <c r="F48" s="66" t="str">
        <f>Papers!J20</f>
        <v>C-</v>
      </c>
      <c r="G48" s="67">
        <f>Papers!K20</f>
        <v>72</v>
      </c>
      <c r="H48" s="66"/>
      <c r="I48" s="66" t="str">
        <f>Papers!N20</f>
        <v>B-</v>
      </c>
      <c r="J48" s="67">
        <f>Papers!O20</f>
        <v>82</v>
      </c>
      <c r="K48" s="66"/>
      <c r="L48" s="66" t="str">
        <f>Papers!R20</f>
        <v>D</v>
      </c>
      <c r="M48" s="67">
        <f>Papers!S20</f>
        <v>65</v>
      </c>
      <c r="N48" s="66"/>
      <c r="O48" s="67">
        <f>'Final Grades'!F20</f>
        <v>58.977232125020691</v>
      </c>
      <c r="P48" s="67">
        <f>'Final Grades'!G20</f>
        <v>0</v>
      </c>
      <c r="Q48" s="67" t="str">
        <f>'Final Grades'!H20</f>
        <v>E</v>
      </c>
      <c r="S48" s="67">
        <f>'Final Grades'!J20</f>
        <v>62.232924093765519</v>
      </c>
      <c r="T48" s="67">
        <f>'Final Grades'!K20</f>
        <v>1</v>
      </c>
      <c r="U48" s="67" t="str">
        <f>'Final Grades'!L20</f>
        <v>D</v>
      </c>
      <c r="W48" s="67">
        <f>'Final Grades'!N20</f>
        <v>66.186339275012415</v>
      </c>
      <c r="X48" s="67">
        <f>'Final Grades'!O20</f>
        <v>1</v>
      </c>
      <c r="Y48" s="67" t="str">
        <f>'Final Grades'!P20</f>
        <v>D</v>
      </c>
      <c r="Z48" s="194"/>
      <c r="AA48" s="67" t="str">
        <f>Papers!Z20</f>
        <v>C</v>
      </c>
      <c r="AB48" s="67">
        <f>Papers!AA20</f>
        <v>75</v>
      </c>
      <c r="AC48" s="67">
        <f>Papers!AB20</f>
        <v>2</v>
      </c>
      <c r="AD48" s="63"/>
      <c r="AE48" s="67">
        <f>'Final Grades'!AG20</f>
        <v>69.639754456259311</v>
      </c>
      <c r="AF48" s="67" t="str">
        <f>'Final Grades'!AI20</f>
        <v>D</v>
      </c>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c r="BT48" s="63"/>
      <c r="BU48" s="63"/>
      <c r="BV48" s="63"/>
      <c r="BW48" s="63"/>
      <c r="BX48" s="63"/>
      <c r="BY48" s="63"/>
      <c r="BZ48" s="63"/>
      <c r="CA48" s="63"/>
      <c r="CB48" s="63"/>
      <c r="CC48" s="63"/>
      <c r="CD48" s="63"/>
      <c r="CE48" s="63"/>
      <c r="CF48" s="63"/>
      <c r="CG48" s="63"/>
      <c r="CH48" s="63"/>
      <c r="CI48" s="63"/>
      <c r="CJ48" s="63"/>
      <c r="CK48" s="63"/>
      <c r="CL48" s="63"/>
      <c r="CM48" s="63"/>
      <c r="CN48" s="63"/>
      <c r="CO48" s="63"/>
      <c r="CP48" s="63"/>
      <c r="CQ48" s="63"/>
      <c r="CR48" s="63"/>
      <c r="CS48" s="63"/>
      <c r="CT48" s="63"/>
      <c r="CU48" s="63"/>
      <c r="CV48" s="63"/>
      <c r="CW48" s="63"/>
      <c r="CX48" s="63"/>
      <c r="CY48" s="63"/>
      <c r="CZ48" s="63"/>
      <c r="DA48" s="63"/>
      <c r="DB48" s="63"/>
      <c r="DC48" s="63"/>
      <c r="DD48" s="63"/>
      <c r="DE48" s="63"/>
      <c r="DF48" s="63"/>
      <c r="DG48" s="63"/>
      <c r="DH48" s="63"/>
      <c r="DI48" s="63"/>
      <c r="DJ48" s="63"/>
      <c r="DK48" s="63"/>
      <c r="DL48" s="63"/>
      <c r="DM48" s="63"/>
      <c r="DN48" s="63"/>
      <c r="DO48" s="63"/>
      <c r="DP48" s="63"/>
      <c r="DQ48" s="63"/>
      <c r="DR48" s="63"/>
      <c r="DS48" s="63"/>
      <c r="DT48" s="63"/>
      <c r="DU48" s="63"/>
      <c r="DV48" s="63"/>
      <c r="DW48" s="63"/>
      <c r="DX48" s="63"/>
      <c r="DY48" s="63"/>
      <c r="DZ48" s="63"/>
      <c r="EA48" s="63"/>
      <c r="EB48" s="63"/>
      <c r="EC48" s="63"/>
      <c r="ED48" s="63"/>
      <c r="EE48" s="63"/>
      <c r="EF48" s="63"/>
      <c r="EG48" s="63"/>
      <c r="EH48" s="63"/>
      <c r="EI48" s="63"/>
      <c r="EJ48" s="63"/>
      <c r="EK48" s="63"/>
      <c r="EL48" s="63"/>
      <c r="EM48" s="63"/>
      <c r="EN48" s="63"/>
      <c r="EO48" s="63"/>
      <c r="EP48" s="63"/>
      <c r="EQ48" s="63"/>
      <c r="ER48" s="63"/>
      <c r="ES48" s="63"/>
      <c r="ET48" s="63"/>
      <c r="EU48" s="63"/>
      <c r="EV48" s="63"/>
      <c r="EW48" s="63"/>
      <c r="EX48" s="63"/>
      <c r="EY48" s="63"/>
      <c r="EZ48" s="63"/>
      <c r="FA48" s="63"/>
      <c r="FB48" s="63"/>
      <c r="FC48" s="63"/>
      <c r="FD48" s="63"/>
      <c r="FE48" s="63"/>
      <c r="FF48" s="63"/>
      <c r="FG48" s="63"/>
      <c r="FH48" s="63"/>
      <c r="FI48" s="63"/>
      <c r="FJ48" s="63"/>
      <c r="FK48" s="63"/>
      <c r="FL48" s="63"/>
      <c r="FM48" s="63"/>
      <c r="FN48" s="63"/>
      <c r="FO48" s="63"/>
      <c r="FP48" s="63"/>
      <c r="FQ48" s="63"/>
      <c r="FR48" s="63"/>
      <c r="FS48" s="63"/>
      <c r="FT48" s="63"/>
      <c r="FU48" s="63"/>
      <c r="FV48" s="63"/>
      <c r="FW48" s="63"/>
      <c r="FX48" s="63"/>
      <c r="FY48" s="63"/>
      <c r="FZ48" s="63"/>
      <c r="GA48" s="63"/>
    </row>
    <row r="49" spans="1:187" s="48" customFormat="1" x14ac:dyDescent="0.25">
      <c r="A49" s="64" t="str">
        <f>Papers!E18</f>
        <v>9632 154 </v>
      </c>
      <c r="C49" s="66" t="str">
        <f>Papers!F18</f>
        <v>B-</v>
      </c>
      <c r="D49" s="67">
        <f>Papers!G18</f>
        <v>82</v>
      </c>
      <c r="E49" s="66"/>
      <c r="F49" s="66" t="str">
        <f>Papers!J18</f>
        <v>E</v>
      </c>
      <c r="G49" s="67">
        <f>Papers!K18</f>
        <v>58</v>
      </c>
      <c r="H49" s="66"/>
      <c r="I49" s="66" t="str">
        <f>Papers!N18</f>
        <v>B+</v>
      </c>
      <c r="J49" s="67">
        <f>Papers!O18</f>
        <v>88</v>
      </c>
      <c r="K49" s="66"/>
      <c r="L49" s="66" t="str">
        <f>Papers!R18</f>
        <v>B</v>
      </c>
      <c r="M49" s="67">
        <f>Papers!S18</f>
        <v>85</v>
      </c>
      <c r="N49" s="66"/>
      <c r="O49" s="67">
        <f>'Final Grades'!F18</f>
        <v>79.251964863615342</v>
      </c>
      <c r="P49" s="67">
        <f>'Final Grades'!G18</f>
        <v>2.33</v>
      </c>
      <c r="Q49" s="67" t="str">
        <f>'Final Grades'!H18</f>
        <v>C+</v>
      </c>
      <c r="S49" s="67">
        <f>'Final Grades'!J18</f>
        <v>73.938973647711506</v>
      </c>
      <c r="T49" s="67">
        <f>'Final Grades'!K18</f>
        <v>2</v>
      </c>
      <c r="U49" s="67" t="str">
        <f>'Final Grades'!L18</f>
        <v>C</v>
      </c>
      <c r="W49" s="67">
        <f>'Final Grades'!N18</f>
        <v>76.751178918169202</v>
      </c>
      <c r="X49" s="67">
        <f>'Final Grades'!O18</f>
        <v>2.33</v>
      </c>
      <c r="Y49" s="67" t="str">
        <f>'Final Grades'!P18</f>
        <v>C+</v>
      </c>
      <c r="Z49" s="194"/>
      <c r="AA49" s="67" t="str">
        <f>Papers!Z18</f>
        <v>B</v>
      </c>
      <c r="AB49" s="67">
        <f>Papers!AA18</f>
        <v>85</v>
      </c>
      <c r="AC49" s="67">
        <f>Papers!AB18</f>
        <v>3</v>
      </c>
      <c r="AD49" s="63"/>
      <c r="AE49" s="67">
        <f>'Final Grades'!AG18</f>
        <v>83.063384188626912</v>
      </c>
      <c r="AF49" s="67" t="str">
        <f>'Final Grades'!AI18</f>
        <v>B</v>
      </c>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63"/>
      <c r="BJ49" s="63"/>
      <c r="BK49" s="63"/>
      <c r="BL49" s="63"/>
      <c r="BM49" s="63"/>
      <c r="BN49" s="63"/>
      <c r="BO49" s="63"/>
      <c r="BP49" s="63"/>
      <c r="BQ49" s="63"/>
      <c r="BR49" s="63"/>
      <c r="BS49" s="63"/>
      <c r="BT49" s="63"/>
      <c r="BU49" s="63"/>
      <c r="BV49" s="63"/>
      <c r="BW49" s="63"/>
      <c r="BX49" s="63"/>
      <c r="BY49" s="63"/>
      <c r="BZ49" s="63"/>
      <c r="CA49" s="63"/>
      <c r="CB49" s="63"/>
      <c r="CC49" s="63"/>
      <c r="CD49" s="63"/>
      <c r="CE49" s="63"/>
      <c r="CF49" s="63"/>
      <c r="CG49" s="63"/>
      <c r="CH49" s="63"/>
      <c r="CI49" s="63"/>
      <c r="CJ49" s="63"/>
      <c r="CK49" s="63"/>
      <c r="CL49" s="63"/>
      <c r="CM49" s="63"/>
      <c r="CN49" s="63"/>
      <c r="CO49" s="63"/>
      <c r="CP49" s="63"/>
      <c r="CQ49" s="63"/>
      <c r="CR49" s="63"/>
      <c r="CS49" s="63"/>
      <c r="CT49" s="63"/>
      <c r="CU49" s="63"/>
      <c r="CV49" s="63"/>
      <c r="CW49" s="63"/>
      <c r="CX49" s="63"/>
      <c r="CY49" s="63"/>
      <c r="CZ49" s="63"/>
      <c r="DA49" s="63"/>
      <c r="DB49" s="63"/>
      <c r="DC49" s="63"/>
      <c r="DD49" s="63"/>
      <c r="DE49" s="63"/>
      <c r="DF49" s="63"/>
      <c r="DG49" s="63"/>
      <c r="DH49" s="63"/>
      <c r="DI49" s="63"/>
      <c r="DJ49" s="63"/>
      <c r="DK49" s="63"/>
      <c r="DL49" s="63"/>
      <c r="DM49" s="63"/>
      <c r="DN49" s="63"/>
      <c r="DO49" s="63"/>
      <c r="DP49" s="63"/>
      <c r="DQ49" s="63"/>
      <c r="DR49" s="63"/>
      <c r="DS49" s="63"/>
      <c r="DT49" s="63"/>
      <c r="DU49" s="63"/>
      <c r="DV49" s="63"/>
      <c r="DW49" s="63"/>
      <c r="DX49" s="63"/>
      <c r="DY49" s="63"/>
      <c r="DZ49" s="63"/>
      <c r="EA49" s="63"/>
      <c r="EB49" s="63"/>
      <c r="EC49" s="63"/>
      <c r="ED49" s="63"/>
      <c r="EE49" s="63"/>
      <c r="EF49" s="63"/>
      <c r="EG49" s="63"/>
      <c r="EH49" s="63"/>
      <c r="EI49" s="63"/>
      <c r="EJ49" s="63"/>
      <c r="EK49" s="63"/>
      <c r="EL49" s="63"/>
      <c r="EM49" s="63"/>
      <c r="EN49" s="63"/>
      <c r="EO49" s="63"/>
      <c r="EP49" s="63"/>
      <c r="EQ49" s="63"/>
      <c r="ER49" s="63"/>
      <c r="ES49" s="63"/>
      <c r="ET49" s="63"/>
      <c r="EU49" s="63"/>
      <c r="EV49" s="63"/>
      <c r="EW49" s="63"/>
      <c r="EX49" s="63"/>
      <c r="EY49" s="63"/>
      <c r="EZ49" s="63"/>
      <c r="FA49" s="63"/>
      <c r="FB49" s="63"/>
      <c r="FC49" s="63"/>
      <c r="FD49" s="63"/>
      <c r="FE49" s="63"/>
      <c r="FF49" s="63"/>
      <c r="FG49" s="63"/>
      <c r="FH49" s="63"/>
      <c r="FI49" s="63"/>
      <c r="FJ49" s="63"/>
      <c r="FK49" s="63"/>
      <c r="FL49" s="63"/>
      <c r="FM49" s="63"/>
      <c r="FN49" s="63"/>
      <c r="FO49" s="63"/>
      <c r="FP49" s="63"/>
      <c r="FQ49" s="63"/>
      <c r="FR49" s="63"/>
      <c r="FS49" s="63"/>
      <c r="FT49" s="63"/>
      <c r="FU49" s="63"/>
      <c r="FV49" s="63"/>
      <c r="FW49" s="63"/>
      <c r="FX49" s="63"/>
      <c r="FY49" s="63"/>
      <c r="FZ49" s="63"/>
      <c r="GA49" s="63"/>
    </row>
    <row r="50" spans="1:187" s="48" customFormat="1" x14ac:dyDescent="0.25">
      <c r="A50" s="64" t="str">
        <f>Papers!E15</f>
        <v>9773 737 </v>
      </c>
      <c r="C50" s="66" t="str">
        <f>Papers!F15</f>
        <v>A-</v>
      </c>
      <c r="D50" s="67">
        <f>Papers!G15</f>
        <v>92</v>
      </c>
      <c r="E50" s="66"/>
      <c r="F50" s="66" t="str">
        <f>Papers!J15</f>
        <v>A</v>
      </c>
      <c r="G50" s="67">
        <f>Papers!K15</f>
        <v>95</v>
      </c>
      <c r="H50" s="66"/>
      <c r="I50" s="66" t="str">
        <f>Papers!N15</f>
        <v>A</v>
      </c>
      <c r="J50" s="67">
        <f>Papers!O15</f>
        <v>95</v>
      </c>
      <c r="K50" s="66"/>
      <c r="L50" s="66" t="str">
        <f>Papers!R15</f>
        <v>A-</v>
      </c>
      <c r="M50" s="67">
        <f>Papers!S15</f>
        <v>92</v>
      </c>
      <c r="N50" s="66"/>
      <c r="O50" s="67">
        <f>'Final Grades'!F15</f>
        <v>84.762772326957872</v>
      </c>
      <c r="P50" s="67">
        <f>'Final Grades'!G15</f>
        <v>3</v>
      </c>
      <c r="Q50" s="67" t="str">
        <f>'Final Grades'!H15</f>
        <v>B</v>
      </c>
      <c r="S50" s="67">
        <f>'Final Grades'!J15</f>
        <v>87.322079245218418</v>
      </c>
      <c r="T50" s="67">
        <f>'Final Grades'!K15</f>
        <v>3.33</v>
      </c>
      <c r="U50" s="67" t="str">
        <f>'Final Grades'!L15</f>
        <v>B+</v>
      </c>
      <c r="W50" s="67">
        <f>'Final Grades'!N15</f>
        <v>88.857663396174729</v>
      </c>
      <c r="X50" s="67">
        <f>'Final Grades'!O15</f>
        <v>3.33</v>
      </c>
      <c r="Y50" s="67" t="str">
        <f>'Final Grades'!P15</f>
        <v>B+</v>
      </c>
      <c r="Z50" s="194"/>
      <c r="AA50" s="67" t="str">
        <f>Papers!Z15</f>
        <v>A-</v>
      </c>
      <c r="AB50" s="67">
        <f>Papers!AA15</f>
        <v>92</v>
      </c>
      <c r="AC50" s="67">
        <f>Papers!AB15</f>
        <v>3.67</v>
      </c>
      <c r="AD50" s="63"/>
      <c r="AE50" s="67">
        <f>'Final Grades'!AG15</f>
        <v>94.243247547131034</v>
      </c>
      <c r="AF50" s="67" t="str">
        <f>'Final Grades'!AI15</f>
        <v>A</v>
      </c>
      <c r="AG50" s="63"/>
      <c r="AH50" s="63"/>
      <c r="AI50" s="63"/>
      <c r="AJ50" s="63"/>
      <c r="AK50" s="63"/>
      <c r="AL50" s="63"/>
      <c r="AM50" s="63"/>
      <c r="AN50" s="63"/>
      <c r="AO50" s="63"/>
      <c r="AP50" s="63"/>
      <c r="AQ50" s="63"/>
      <c r="AR50" s="63"/>
      <c r="AS50" s="63"/>
      <c r="AT50" s="63"/>
      <c r="AU50" s="63"/>
      <c r="AV50" s="63"/>
      <c r="AW50" s="63"/>
      <c r="AX50" s="63"/>
      <c r="AY50" s="63"/>
      <c r="AZ50" s="63"/>
      <c r="BA50" s="63"/>
      <c r="BB50" s="63"/>
      <c r="BC50" s="63"/>
      <c r="BD50" s="63"/>
      <c r="BE50" s="63"/>
      <c r="BF50" s="63"/>
      <c r="BG50" s="63"/>
      <c r="BH50" s="63"/>
      <c r="BI50" s="63"/>
      <c r="BJ50" s="63"/>
      <c r="BK50" s="63"/>
      <c r="BL50" s="63"/>
      <c r="BM50" s="63"/>
      <c r="BN50" s="63"/>
      <c r="BO50" s="63"/>
      <c r="BP50" s="63"/>
      <c r="BQ50" s="63"/>
      <c r="BR50" s="63"/>
      <c r="BS50" s="63"/>
      <c r="BT50" s="63"/>
      <c r="BU50" s="63"/>
      <c r="BV50" s="63"/>
      <c r="BW50" s="63"/>
      <c r="BX50" s="63"/>
      <c r="BY50" s="63"/>
      <c r="BZ50" s="63"/>
      <c r="CA50" s="63"/>
      <c r="CB50" s="63"/>
      <c r="CC50" s="63"/>
      <c r="CD50" s="63"/>
      <c r="CE50" s="63"/>
      <c r="CF50" s="63"/>
      <c r="CG50" s="63"/>
      <c r="CH50" s="63"/>
      <c r="CI50" s="63"/>
      <c r="CJ50" s="63"/>
      <c r="CK50" s="63"/>
      <c r="CL50" s="63"/>
      <c r="CM50" s="63"/>
      <c r="CN50" s="63"/>
      <c r="CO50" s="63"/>
      <c r="CP50" s="63"/>
      <c r="CQ50" s="63"/>
      <c r="CR50" s="63"/>
      <c r="CS50" s="63"/>
      <c r="CT50" s="63"/>
      <c r="CU50" s="63"/>
      <c r="CV50" s="63"/>
      <c r="CW50" s="63"/>
      <c r="CX50" s="63"/>
      <c r="CY50" s="63"/>
      <c r="CZ50" s="63"/>
      <c r="DA50" s="63"/>
      <c r="DB50" s="63"/>
      <c r="DC50" s="63"/>
      <c r="DD50" s="63"/>
      <c r="DE50" s="63"/>
      <c r="DF50" s="63"/>
      <c r="DG50" s="63"/>
      <c r="DH50" s="63"/>
      <c r="DI50" s="63"/>
      <c r="DJ50" s="63"/>
      <c r="DK50" s="63"/>
      <c r="DL50" s="63"/>
      <c r="DM50" s="63"/>
      <c r="DN50" s="63"/>
      <c r="DO50" s="63"/>
      <c r="DP50" s="63"/>
      <c r="DQ50" s="63"/>
      <c r="DR50" s="63"/>
      <c r="DS50" s="63"/>
      <c r="DT50" s="63"/>
      <c r="DU50" s="63"/>
      <c r="DV50" s="63"/>
      <c r="DW50" s="63"/>
      <c r="DX50" s="63"/>
      <c r="DY50" s="63"/>
      <c r="DZ50" s="63"/>
      <c r="EA50" s="63"/>
      <c r="EB50" s="63"/>
      <c r="EC50" s="63"/>
      <c r="ED50" s="63"/>
      <c r="EE50" s="63"/>
      <c r="EF50" s="63"/>
      <c r="EG50" s="63"/>
      <c r="EH50" s="63"/>
      <c r="EI50" s="63"/>
      <c r="EJ50" s="63"/>
      <c r="EK50" s="63"/>
      <c r="EL50" s="63"/>
      <c r="EM50" s="63"/>
      <c r="EN50" s="63"/>
      <c r="EO50" s="63"/>
      <c r="EP50" s="63"/>
      <c r="EQ50" s="63"/>
      <c r="ER50" s="63"/>
      <c r="ES50" s="63"/>
      <c r="ET50" s="63"/>
      <c r="EU50" s="63"/>
      <c r="EV50" s="63"/>
      <c r="EW50" s="63"/>
      <c r="EX50" s="63"/>
      <c r="EY50" s="63"/>
      <c r="EZ50" s="63"/>
      <c r="FA50" s="63"/>
      <c r="FB50" s="63"/>
      <c r="FC50" s="63"/>
      <c r="FD50" s="63"/>
      <c r="FE50" s="63"/>
      <c r="FF50" s="63"/>
      <c r="FG50" s="63"/>
      <c r="FH50" s="63"/>
      <c r="FI50" s="63"/>
      <c r="FJ50" s="63"/>
      <c r="FK50" s="63"/>
      <c r="FL50" s="63"/>
      <c r="FM50" s="63"/>
      <c r="FN50" s="63"/>
      <c r="FO50" s="63"/>
      <c r="FP50" s="63"/>
      <c r="FQ50" s="63"/>
      <c r="FR50" s="63"/>
      <c r="FS50" s="63"/>
      <c r="FT50" s="63"/>
      <c r="FU50" s="63"/>
      <c r="FV50" s="63"/>
      <c r="FW50" s="63"/>
      <c r="FX50" s="63"/>
      <c r="FY50" s="63"/>
      <c r="FZ50" s="63"/>
      <c r="GA50" s="63"/>
    </row>
    <row r="51" spans="1:187" x14ac:dyDescent="0.25">
      <c r="C51" s="68"/>
      <c r="D51" s="69"/>
      <c r="E51" s="68"/>
      <c r="F51" s="68"/>
      <c r="G51" s="69"/>
      <c r="H51" s="68"/>
      <c r="I51" s="68"/>
      <c r="J51" s="69"/>
      <c r="K51" s="68"/>
      <c r="L51" s="68"/>
      <c r="M51" s="69"/>
      <c r="N51" s="68"/>
      <c r="O51" s="49"/>
      <c r="P51" s="49"/>
      <c r="Q51" s="49"/>
      <c r="R51" s="68"/>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49"/>
      <c r="BL51" s="49"/>
      <c r="BM51" s="49"/>
      <c r="BN51" s="49"/>
      <c r="BO51" s="49"/>
      <c r="BP51" s="49"/>
      <c r="BQ51" s="49"/>
      <c r="BR51" s="49"/>
      <c r="BS51" s="49"/>
      <c r="BT51" s="49"/>
      <c r="BU51" s="49"/>
      <c r="BV51" s="49"/>
      <c r="BW51" s="49"/>
      <c r="BX51" s="49"/>
      <c r="BY51" s="49"/>
      <c r="BZ51" s="49"/>
      <c r="CA51" s="49"/>
      <c r="CB51" s="49"/>
      <c r="CC51" s="49"/>
      <c r="CD51" s="49"/>
      <c r="CE51" s="49"/>
      <c r="CF51" s="49"/>
      <c r="CG51" s="49"/>
      <c r="CH51" s="49"/>
      <c r="CI51" s="49"/>
      <c r="CJ51" s="49"/>
      <c r="CK51" s="49"/>
      <c r="CL51" s="49"/>
      <c r="CM51" s="49"/>
      <c r="CN51" s="49"/>
      <c r="CO51" s="49"/>
      <c r="CP51" s="49"/>
      <c r="CQ51" s="49"/>
      <c r="CR51" s="49"/>
      <c r="CS51" s="49"/>
      <c r="CT51" s="49"/>
      <c r="CU51" s="49"/>
      <c r="CV51" s="49"/>
      <c r="CW51" s="49"/>
      <c r="CX51" s="49"/>
      <c r="CY51" s="49"/>
      <c r="CZ51" s="49"/>
      <c r="DA51" s="49"/>
      <c r="DB51" s="49"/>
      <c r="DC51" s="49"/>
      <c r="DD51" s="49"/>
      <c r="DE51" s="49"/>
      <c r="DF51" s="49"/>
      <c r="DG51" s="49"/>
      <c r="DH51" s="49"/>
      <c r="DI51" s="49"/>
      <c r="DJ51" s="49"/>
      <c r="DK51" s="49"/>
      <c r="DL51" s="49"/>
      <c r="DM51" s="49"/>
      <c r="DN51" s="49"/>
      <c r="DO51" s="49"/>
      <c r="DP51" s="49"/>
      <c r="DQ51" s="49"/>
      <c r="DR51" s="49"/>
      <c r="DS51" s="49"/>
      <c r="DT51" s="49"/>
      <c r="DU51" s="49"/>
      <c r="DV51" s="49"/>
      <c r="DW51" s="49"/>
      <c r="DX51" s="49"/>
      <c r="DY51" s="49"/>
      <c r="DZ51" s="49"/>
      <c r="EA51" s="49"/>
      <c r="EB51" s="49"/>
      <c r="EC51" s="49"/>
      <c r="ED51" s="49"/>
      <c r="EE51" s="49"/>
      <c r="EF51" s="49"/>
      <c r="EG51" s="49"/>
      <c r="EH51" s="49"/>
      <c r="EI51" s="49"/>
      <c r="EJ51" s="49"/>
      <c r="EK51" s="49"/>
      <c r="EL51" s="49"/>
      <c r="EM51" s="49"/>
      <c r="EN51" s="49"/>
      <c r="EO51" s="49"/>
      <c r="EP51" s="49"/>
      <c r="EQ51" s="49"/>
      <c r="ER51" s="49"/>
      <c r="ES51" s="49"/>
      <c r="ET51" s="49"/>
      <c r="EU51" s="49"/>
      <c r="EV51" s="49"/>
      <c r="EW51" s="49"/>
      <c r="EX51" s="49"/>
      <c r="EY51" s="49"/>
      <c r="EZ51" s="49"/>
      <c r="FA51" s="49"/>
      <c r="FB51" s="49"/>
      <c r="FC51" s="49"/>
      <c r="FD51" s="49"/>
      <c r="FE51" s="49"/>
      <c r="FF51" s="49"/>
      <c r="FG51" s="49"/>
      <c r="FH51" s="49"/>
      <c r="FI51" s="49"/>
      <c r="FJ51" s="49"/>
      <c r="FK51" s="49"/>
      <c r="FL51" s="49"/>
      <c r="FM51" s="49"/>
      <c r="FN51" s="49"/>
      <c r="FO51" s="49"/>
      <c r="FP51" s="49"/>
      <c r="FQ51" s="49"/>
      <c r="FR51" s="49"/>
      <c r="FS51" s="49"/>
      <c r="FT51" s="49"/>
      <c r="FU51" s="49"/>
      <c r="FV51" s="49"/>
      <c r="FW51" s="49"/>
      <c r="FX51" s="49"/>
      <c r="FY51" s="49"/>
      <c r="FZ51" s="49"/>
      <c r="GA51" s="49"/>
      <c r="GB51" s="49"/>
      <c r="GC51" s="49"/>
      <c r="GD51" s="49"/>
      <c r="GE51" s="49"/>
    </row>
    <row r="52" spans="1:187" x14ac:dyDescent="0.25">
      <c r="C52" s="68"/>
      <c r="D52" s="69"/>
      <c r="E52" s="68"/>
      <c r="F52" s="68"/>
      <c r="G52" s="69"/>
      <c r="H52" s="68"/>
      <c r="I52" s="68"/>
      <c r="J52" s="69"/>
      <c r="K52" s="68"/>
      <c r="L52" s="68"/>
      <c r="M52" s="69"/>
      <c r="N52" s="68"/>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c r="BK52" s="49"/>
      <c r="BL52" s="49"/>
      <c r="BM52" s="49"/>
      <c r="BN52" s="49"/>
      <c r="BO52" s="49"/>
      <c r="BP52" s="49"/>
      <c r="BQ52" s="49"/>
      <c r="BR52" s="49"/>
      <c r="BS52" s="49"/>
      <c r="BT52" s="49"/>
      <c r="BU52" s="49"/>
      <c r="BV52" s="49"/>
      <c r="BW52" s="49"/>
      <c r="BX52" s="49"/>
      <c r="BY52" s="49"/>
      <c r="BZ52" s="49"/>
      <c r="CA52" s="49"/>
      <c r="CB52" s="49"/>
      <c r="CC52" s="49"/>
      <c r="CD52" s="49"/>
      <c r="CE52" s="49"/>
      <c r="CF52" s="49"/>
      <c r="CG52" s="49"/>
      <c r="CH52" s="49"/>
      <c r="CI52" s="49"/>
      <c r="CJ52" s="49"/>
      <c r="CK52" s="49"/>
      <c r="CL52" s="49"/>
      <c r="CM52" s="49"/>
      <c r="CN52" s="49"/>
      <c r="CO52" s="49"/>
      <c r="CP52" s="49"/>
      <c r="CQ52" s="49"/>
      <c r="CR52" s="49"/>
      <c r="CS52" s="49"/>
      <c r="CT52" s="49"/>
      <c r="CU52" s="49"/>
      <c r="CV52" s="49"/>
      <c r="CW52" s="49"/>
      <c r="CX52" s="49"/>
      <c r="CY52" s="49"/>
      <c r="CZ52" s="49"/>
      <c r="DA52" s="49"/>
      <c r="DB52" s="49"/>
      <c r="DC52" s="49"/>
      <c r="DD52" s="49"/>
      <c r="DE52" s="49"/>
      <c r="DF52" s="49"/>
      <c r="DG52" s="49"/>
      <c r="DH52" s="49"/>
      <c r="DI52" s="49"/>
      <c r="DJ52" s="49"/>
      <c r="DK52" s="49"/>
      <c r="DL52" s="49"/>
      <c r="DM52" s="49"/>
      <c r="DN52" s="49"/>
      <c r="DO52" s="49"/>
      <c r="DP52" s="49"/>
      <c r="DQ52" s="49"/>
      <c r="DR52" s="49"/>
      <c r="DS52" s="49"/>
      <c r="DT52" s="49"/>
      <c r="DU52" s="49"/>
      <c r="DV52" s="49"/>
      <c r="DW52" s="49"/>
      <c r="DX52" s="49"/>
      <c r="DY52" s="49"/>
      <c r="DZ52" s="49"/>
      <c r="EA52" s="49"/>
      <c r="EB52" s="49"/>
      <c r="EC52" s="49"/>
      <c r="ED52" s="49"/>
      <c r="EE52" s="49"/>
      <c r="EF52" s="49"/>
      <c r="EG52" s="49"/>
      <c r="EH52" s="49"/>
      <c r="EI52" s="49"/>
      <c r="EJ52" s="49"/>
      <c r="EK52" s="49"/>
      <c r="EL52" s="49"/>
      <c r="EM52" s="49"/>
      <c r="EN52" s="49"/>
      <c r="EO52" s="49"/>
      <c r="EP52" s="49"/>
      <c r="EQ52" s="49"/>
      <c r="ER52" s="49"/>
      <c r="ES52" s="49"/>
      <c r="ET52" s="49"/>
      <c r="EU52" s="49"/>
      <c r="EV52" s="49"/>
      <c r="EW52" s="49"/>
      <c r="EX52" s="49"/>
      <c r="EY52" s="49"/>
      <c r="EZ52" s="49"/>
      <c r="FA52" s="49"/>
      <c r="FB52" s="49"/>
      <c r="FC52" s="49"/>
      <c r="FD52" s="49"/>
      <c r="FE52" s="49"/>
      <c r="FF52" s="49"/>
      <c r="FG52" s="49"/>
      <c r="FH52" s="49"/>
      <c r="FI52" s="49"/>
      <c r="FJ52" s="49"/>
      <c r="FK52" s="49"/>
      <c r="FL52" s="49"/>
      <c r="FM52" s="49"/>
      <c r="FN52" s="49"/>
      <c r="FO52" s="49"/>
      <c r="FP52" s="49"/>
      <c r="FQ52" s="49"/>
      <c r="FR52" s="49"/>
      <c r="FS52" s="49"/>
      <c r="FT52" s="49"/>
      <c r="FU52" s="49"/>
      <c r="FV52" s="49"/>
      <c r="FW52" s="49"/>
      <c r="FX52" s="49"/>
      <c r="FY52" s="49"/>
      <c r="FZ52" s="49"/>
      <c r="GA52" s="49"/>
      <c r="GB52" s="49"/>
      <c r="GC52" s="49"/>
      <c r="GD52" s="49"/>
      <c r="GE52" s="49"/>
    </row>
    <row r="53" spans="1:187" x14ac:dyDescent="0.25">
      <c r="C53" s="68"/>
      <c r="D53" s="69"/>
      <c r="E53" s="68"/>
      <c r="F53" s="68"/>
      <c r="G53" s="69"/>
      <c r="H53" s="68"/>
      <c r="I53" s="68"/>
      <c r="J53" s="69"/>
      <c r="K53" s="68"/>
      <c r="L53" s="68"/>
      <c r="M53" s="69"/>
      <c r="N53" s="68"/>
      <c r="O53" s="49"/>
      <c r="P53" s="49"/>
      <c r="Q53" s="49"/>
      <c r="R53" s="49"/>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c r="BK53" s="49"/>
      <c r="BL53" s="49"/>
      <c r="BM53" s="49"/>
      <c r="BN53" s="49"/>
      <c r="BO53" s="49"/>
      <c r="BP53" s="49"/>
      <c r="BQ53" s="49"/>
      <c r="BR53" s="49"/>
      <c r="BS53" s="49"/>
      <c r="BT53" s="49"/>
      <c r="BU53" s="49"/>
      <c r="BV53" s="49"/>
      <c r="BW53" s="49"/>
      <c r="BX53" s="49"/>
      <c r="BY53" s="49"/>
      <c r="BZ53" s="49"/>
      <c r="CA53" s="49"/>
      <c r="CB53" s="49"/>
      <c r="CC53" s="49"/>
      <c r="CD53" s="49"/>
      <c r="CE53" s="49"/>
      <c r="CF53" s="49"/>
      <c r="CG53" s="49"/>
      <c r="CH53" s="49"/>
      <c r="CI53" s="49"/>
      <c r="CJ53" s="49"/>
      <c r="CK53" s="49"/>
      <c r="CL53" s="49"/>
      <c r="CM53" s="49"/>
      <c r="CN53" s="49"/>
      <c r="CO53" s="49"/>
      <c r="CP53" s="49"/>
      <c r="CQ53" s="49"/>
      <c r="CR53" s="49"/>
      <c r="CS53" s="49"/>
      <c r="CT53" s="49"/>
      <c r="CU53" s="49"/>
      <c r="CV53" s="49"/>
      <c r="CW53" s="49"/>
      <c r="CX53" s="49"/>
      <c r="CY53" s="49"/>
      <c r="CZ53" s="49"/>
      <c r="DA53" s="49"/>
      <c r="DB53" s="49"/>
      <c r="DC53" s="49"/>
      <c r="DD53" s="49"/>
      <c r="DE53" s="49"/>
      <c r="DF53" s="49"/>
      <c r="DG53" s="49"/>
      <c r="DH53" s="49"/>
      <c r="DI53" s="49"/>
      <c r="DJ53" s="49"/>
      <c r="DK53" s="49"/>
      <c r="DL53" s="49"/>
      <c r="DM53" s="49"/>
      <c r="DN53" s="49"/>
      <c r="DO53" s="49"/>
      <c r="DP53" s="49"/>
      <c r="DQ53" s="49"/>
      <c r="DR53" s="49"/>
      <c r="DS53" s="49"/>
      <c r="DT53" s="49"/>
      <c r="DU53" s="49"/>
      <c r="DV53" s="49"/>
      <c r="DW53" s="49"/>
      <c r="DX53" s="49"/>
      <c r="DY53" s="49"/>
      <c r="DZ53" s="49"/>
      <c r="EA53" s="49"/>
      <c r="EB53" s="49"/>
      <c r="EC53" s="49"/>
      <c r="ED53" s="49"/>
      <c r="EE53" s="49"/>
      <c r="EF53" s="49"/>
      <c r="EG53" s="49"/>
      <c r="EH53" s="49"/>
      <c r="EI53" s="49"/>
      <c r="EJ53" s="49"/>
      <c r="EK53" s="49"/>
      <c r="EL53" s="49"/>
      <c r="EM53" s="49"/>
      <c r="EN53" s="49"/>
      <c r="EO53" s="49"/>
      <c r="EP53" s="49"/>
      <c r="EQ53" s="49"/>
      <c r="ER53" s="49"/>
      <c r="ES53" s="49"/>
      <c r="ET53" s="49"/>
      <c r="EU53" s="49"/>
      <c r="EV53" s="49"/>
      <c r="EW53" s="49"/>
      <c r="EX53" s="49"/>
      <c r="EY53" s="49"/>
      <c r="EZ53" s="49"/>
      <c r="FA53" s="49"/>
      <c r="FB53" s="49"/>
      <c r="FC53" s="49"/>
      <c r="FD53" s="49"/>
      <c r="FE53" s="49"/>
      <c r="FF53" s="49"/>
      <c r="FG53" s="49"/>
      <c r="FH53" s="49"/>
      <c r="FI53" s="49"/>
      <c r="FJ53" s="49"/>
      <c r="FK53" s="49"/>
      <c r="FL53" s="49"/>
      <c r="FM53" s="49"/>
      <c r="FN53" s="49"/>
      <c r="FO53" s="49"/>
      <c r="FP53" s="49"/>
      <c r="FQ53" s="49"/>
      <c r="FR53" s="49"/>
      <c r="FS53" s="49"/>
      <c r="FT53" s="49"/>
      <c r="FU53" s="49"/>
      <c r="FV53" s="49"/>
      <c r="FW53" s="49"/>
      <c r="FX53" s="49"/>
      <c r="FY53" s="49"/>
      <c r="FZ53" s="49"/>
      <c r="GA53" s="49"/>
      <c r="GB53" s="49"/>
      <c r="GC53" s="49"/>
      <c r="GD53" s="49"/>
      <c r="GE53" s="49"/>
    </row>
    <row r="54" spans="1:187" x14ac:dyDescent="0.25">
      <c r="C54" s="68"/>
      <c r="D54" s="69"/>
      <c r="E54" s="68"/>
      <c r="F54" s="68"/>
      <c r="G54" s="69"/>
      <c r="H54" s="68"/>
      <c r="I54" s="68"/>
      <c r="J54" s="69"/>
      <c r="K54" s="68"/>
      <c r="L54" s="68"/>
      <c r="M54" s="69"/>
      <c r="N54" s="68"/>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c r="BK54" s="49"/>
      <c r="BL54" s="49"/>
      <c r="BM54" s="49"/>
      <c r="BN54" s="49"/>
      <c r="BO54" s="49"/>
      <c r="BP54" s="49"/>
      <c r="BQ54" s="49"/>
      <c r="BR54" s="49"/>
      <c r="BS54" s="49"/>
      <c r="BT54" s="49"/>
      <c r="BU54" s="49"/>
      <c r="BV54" s="49"/>
      <c r="BW54" s="49"/>
      <c r="BX54" s="49"/>
      <c r="BY54" s="49"/>
      <c r="BZ54" s="49"/>
      <c r="CA54" s="49"/>
      <c r="CB54" s="49"/>
      <c r="CC54" s="49"/>
      <c r="CD54" s="49"/>
      <c r="CE54" s="49"/>
      <c r="CF54" s="49"/>
      <c r="CG54" s="49"/>
      <c r="CH54" s="49"/>
      <c r="CI54" s="49"/>
      <c r="CJ54" s="49"/>
      <c r="CK54" s="49"/>
      <c r="CL54" s="49"/>
      <c r="CM54" s="49"/>
      <c r="CN54" s="49"/>
      <c r="CO54" s="49"/>
      <c r="CP54" s="49"/>
      <c r="CQ54" s="49"/>
      <c r="CR54" s="49"/>
      <c r="CS54" s="49"/>
      <c r="CT54" s="49"/>
      <c r="CU54" s="49"/>
      <c r="CV54" s="49"/>
      <c r="CW54" s="49"/>
      <c r="CX54" s="49"/>
      <c r="CY54" s="49"/>
      <c r="CZ54" s="49"/>
      <c r="DA54" s="49"/>
      <c r="DB54" s="49"/>
      <c r="DC54" s="49"/>
      <c r="DD54" s="49"/>
      <c r="DE54" s="49"/>
      <c r="DF54" s="49"/>
      <c r="DG54" s="49"/>
      <c r="DH54" s="49"/>
      <c r="DI54" s="49"/>
      <c r="DJ54" s="49"/>
      <c r="DK54" s="49"/>
      <c r="DL54" s="49"/>
      <c r="DM54" s="49"/>
      <c r="DN54" s="49"/>
      <c r="DO54" s="49"/>
      <c r="DP54" s="49"/>
      <c r="DQ54" s="49"/>
      <c r="DR54" s="49"/>
      <c r="DS54" s="49"/>
      <c r="DT54" s="49"/>
      <c r="DU54" s="49"/>
      <c r="DV54" s="49"/>
      <c r="DW54" s="49"/>
      <c r="DX54" s="49"/>
      <c r="DY54" s="49"/>
      <c r="DZ54" s="49"/>
      <c r="EA54" s="49"/>
      <c r="EB54" s="49"/>
      <c r="EC54" s="49"/>
      <c r="ED54" s="49"/>
      <c r="EE54" s="49"/>
      <c r="EF54" s="49"/>
      <c r="EG54" s="49"/>
      <c r="EH54" s="49"/>
      <c r="EI54" s="49"/>
      <c r="EJ54" s="49"/>
      <c r="EK54" s="49"/>
      <c r="EL54" s="49"/>
      <c r="EM54" s="49"/>
      <c r="EN54" s="49"/>
      <c r="EO54" s="49"/>
      <c r="EP54" s="49"/>
      <c r="EQ54" s="49"/>
      <c r="ER54" s="49"/>
      <c r="ES54" s="49"/>
      <c r="ET54" s="49"/>
      <c r="EU54" s="49"/>
      <c r="EV54" s="49"/>
      <c r="EW54" s="49"/>
      <c r="EX54" s="49"/>
      <c r="EY54" s="49"/>
      <c r="EZ54" s="49"/>
      <c r="FA54" s="49"/>
      <c r="FB54" s="49"/>
      <c r="FC54" s="49"/>
      <c r="FD54" s="49"/>
      <c r="FE54" s="49"/>
      <c r="FF54" s="49"/>
      <c r="FG54" s="49"/>
      <c r="FH54" s="49"/>
      <c r="FI54" s="49"/>
      <c r="FJ54" s="49"/>
      <c r="FK54" s="49"/>
      <c r="FL54" s="49"/>
      <c r="FM54" s="49"/>
      <c r="FN54" s="49"/>
      <c r="FO54" s="49"/>
      <c r="FP54" s="49"/>
      <c r="FQ54" s="49"/>
      <c r="FR54" s="49"/>
      <c r="FS54" s="49"/>
      <c r="FT54" s="49"/>
      <c r="FU54" s="49"/>
      <c r="FV54" s="49"/>
      <c r="FW54" s="49"/>
      <c r="FX54" s="49"/>
      <c r="FY54" s="49"/>
      <c r="FZ54" s="49"/>
      <c r="GA54" s="49"/>
      <c r="GB54" s="49"/>
      <c r="GC54" s="49"/>
      <c r="GD54" s="49"/>
      <c r="GE54" s="49"/>
    </row>
    <row r="55" spans="1:187" x14ac:dyDescent="0.25">
      <c r="C55" s="68"/>
      <c r="D55" s="69"/>
      <c r="E55" s="68"/>
      <c r="F55" s="68"/>
      <c r="G55" s="69"/>
      <c r="H55" s="68"/>
      <c r="I55" s="68"/>
      <c r="J55" s="69"/>
      <c r="K55" s="68"/>
      <c r="L55" s="68"/>
      <c r="M55" s="69"/>
      <c r="N55" s="68"/>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c r="BK55" s="49"/>
      <c r="BL55" s="49"/>
      <c r="BM55" s="49"/>
      <c r="BN55" s="49"/>
      <c r="BO55" s="49"/>
      <c r="BP55" s="49"/>
      <c r="BQ55" s="49"/>
      <c r="BR55" s="49"/>
      <c r="BS55" s="49"/>
      <c r="BT55" s="49"/>
      <c r="BU55" s="49"/>
      <c r="BV55" s="49"/>
      <c r="BW55" s="49"/>
      <c r="BX55" s="49"/>
      <c r="BY55" s="49"/>
      <c r="BZ55" s="49"/>
      <c r="CA55" s="49"/>
      <c r="CB55" s="49"/>
      <c r="CC55" s="49"/>
      <c r="CD55" s="49"/>
      <c r="CE55" s="49"/>
      <c r="CF55" s="49"/>
      <c r="CG55" s="49"/>
      <c r="CH55" s="49"/>
      <c r="CI55" s="49"/>
      <c r="CJ55" s="49"/>
      <c r="CK55" s="49"/>
      <c r="CL55" s="49"/>
      <c r="CM55" s="49"/>
      <c r="CN55" s="49"/>
      <c r="CO55" s="49"/>
      <c r="CP55" s="49"/>
      <c r="CQ55" s="49"/>
      <c r="CR55" s="49"/>
      <c r="CS55" s="49"/>
      <c r="CT55" s="49"/>
      <c r="CU55" s="49"/>
      <c r="CV55" s="49"/>
      <c r="CW55" s="49"/>
      <c r="CX55" s="49"/>
      <c r="CY55" s="49"/>
      <c r="CZ55" s="49"/>
      <c r="DA55" s="49"/>
      <c r="DB55" s="49"/>
      <c r="DC55" s="49"/>
      <c r="DD55" s="49"/>
      <c r="DE55" s="49"/>
      <c r="DF55" s="49"/>
      <c r="DG55" s="49"/>
      <c r="DH55" s="49"/>
      <c r="DI55" s="49"/>
      <c r="DJ55" s="49"/>
      <c r="DK55" s="49"/>
      <c r="DL55" s="49"/>
      <c r="DM55" s="49"/>
      <c r="DN55" s="49"/>
      <c r="DO55" s="49"/>
      <c r="DP55" s="49"/>
      <c r="DQ55" s="49"/>
      <c r="DR55" s="49"/>
      <c r="DS55" s="49"/>
      <c r="DT55" s="49"/>
      <c r="DU55" s="49"/>
      <c r="DV55" s="49"/>
      <c r="DW55" s="49"/>
      <c r="DX55" s="49"/>
      <c r="DY55" s="49"/>
      <c r="DZ55" s="49"/>
      <c r="EA55" s="49"/>
      <c r="EB55" s="49"/>
      <c r="EC55" s="49"/>
      <c r="ED55" s="49"/>
      <c r="EE55" s="49"/>
      <c r="EF55" s="49"/>
      <c r="EG55" s="49"/>
      <c r="EH55" s="49"/>
      <c r="EI55" s="49"/>
      <c r="EJ55" s="49"/>
      <c r="EK55" s="49"/>
      <c r="EL55" s="49"/>
      <c r="EM55" s="49"/>
      <c r="EN55" s="49"/>
      <c r="EO55" s="49"/>
      <c r="EP55" s="49"/>
      <c r="EQ55" s="49"/>
      <c r="ER55" s="49"/>
      <c r="ES55" s="49"/>
      <c r="ET55" s="49"/>
      <c r="EU55" s="49"/>
      <c r="EV55" s="49"/>
      <c r="EW55" s="49"/>
      <c r="EX55" s="49"/>
      <c r="EY55" s="49"/>
      <c r="EZ55" s="49"/>
      <c r="FA55" s="49"/>
      <c r="FB55" s="49"/>
      <c r="FC55" s="49"/>
      <c r="FD55" s="49"/>
      <c r="FE55" s="49"/>
      <c r="FF55" s="49"/>
      <c r="FG55" s="49"/>
      <c r="FH55" s="49"/>
      <c r="FI55" s="49"/>
      <c r="FJ55" s="49"/>
      <c r="FK55" s="49"/>
      <c r="FL55" s="49"/>
      <c r="FM55" s="49"/>
      <c r="FN55" s="49"/>
      <c r="FO55" s="49"/>
      <c r="FP55" s="49"/>
      <c r="FQ55" s="49"/>
      <c r="FR55" s="49"/>
      <c r="FS55" s="49"/>
      <c r="FT55" s="49"/>
      <c r="FU55" s="49"/>
      <c r="FV55" s="49"/>
      <c r="FW55" s="49"/>
      <c r="FX55" s="49"/>
      <c r="FY55" s="49"/>
      <c r="FZ55" s="49"/>
      <c r="GA55" s="49"/>
      <c r="GB55" s="49"/>
      <c r="GC55" s="49"/>
      <c r="GD55" s="49"/>
      <c r="GE55" s="49"/>
    </row>
    <row r="56" spans="1:187" x14ac:dyDescent="0.25">
      <c r="C56" s="68"/>
      <c r="D56" s="69"/>
      <c r="E56" s="68"/>
      <c r="F56" s="68"/>
      <c r="G56" s="69"/>
      <c r="H56" s="68"/>
      <c r="I56" s="68"/>
      <c r="J56" s="69"/>
      <c r="K56" s="68"/>
      <c r="L56" s="68"/>
      <c r="M56" s="69"/>
      <c r="N56" s="68"/>
      <c r="O56" s="49"/>
      <c r="P56" s="49"/>
      <c r="Q56" s="49"/>
      <c r="R56" s="49"/>
      <c r="S56" s="49"/>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49"/>
      <c r="BF56" s="49"/>
      <c r="BG56" s="49"/>
      <c r="BH56" s="49"/>
      <c r="BI56" s="49"/>
      <c r="BJ56" s="49"/>
      <c r="BK56" s="49"/>
      <c r="BL56" s="49"/>
      <c r="BM56" s="49"/>
      <c r="BN56" s="49"/>
      <c r="BO56" s="49"/>
      <c r="BP56" s="49"/>
      <c r="BQ56" s="49"/>
      <c r="BR56" s="49"/>
      <c r="BS56" s="49"/>
      <c r="BT56" s="49"/>
      <c r="BU56" s="49"/>
      <c r="BV56" s="49"/>
      <c r="BW56" s="49"/>
      <c r="BX56" s="49"/>
      <c r="BY56" s="49"/>
      <c r="BZ56" s="49"/>
      <c r="CA56" s="49"/>
      <c r="CB56" s="49"/>
      <c r="CC56" s="49"/>
      <c r="CD56" s="49"/>
      <c r="CE56" s="49"/>
      <c r="CF56" s="49"/>
      <c r="CG56" s="49"/>
      <c r="CH56" s="49"/>
      <c r="CI56" s="49"/>
      <c r="CJ56" s="49"/>
      <c r="CK56" s="49"/>
      <c r="CL56" s="49"/>
      <c r="CM56" s="49"/>
      <c r="CN56" s="49"/>
      <c r="CO56" s="49"/>
      <c r="CP56" s="49"/>
      <c r="CQ56" s="49"/>
      <c r="CR56" s="49"/>
      <c r="CS56" s="49"/>
      <c r="CT56" s="49"/>
      <c r="CU56" s="49"/>
      <c r="CV56" s="49"/>
      <c r="CW56" s="49"/>
      <c r="CX56" s="49"/>
      <c r="CY56" s="49"/>
      <c r="CZ56" s="49"/>
      <c r="DA56" s="49"/>
      <c r="DB56" s="49"/>
      <c r="DC56" s="49"/>
      <c r="DD56" s="49"/>
      <c r="DE56" s="49"/>
      <c r="DF56" s="49"/>
      <c r="DG56" s="49"/>
      <c r="DH56" s="49"/>
      <c r="DI56" s="49"/>
      <c r="DJ56" s="49"/>
      <c r="DK56" s="49"/>
      <c r="DL56" s="49"/>
      <c r="DM56" s="49"/>
      <c r="DN56" s="49"/>
      <c r="DO56" s="49"/>
      <c r="DP56" s="49"/>
      <c r="DQ56" s="49"/>
      <c r="DR56" s="49"/>
      <c r="DS56" s="49"/>
      <c r="DT56" s="49"/>
      <c r="DU56" s="49"/>
      <c r="DV56" s="49"/>
      <c r="DW56" s="49"/>
      <c r="DX56" s="49"/>
      <c r="DY56" s="49"/>
      <c r="DZ56" s="49"/>
      <c r="EA56" s="49"/>
      <c r="EB56" s="49"/>
      <c r="EC56" s="49"/>
      <c r="ED56" s="49"/>
      <c r="EE56" s="49"/>
      <c r="EF56" s="49"/>
      <c r="EG56" s="49"/>
      <c r="EH56" s="49"/>
      <c r="EI56" s="49"/>
      <c r="EJ56" s="49"/>
      <c r="EK56" s="49"/>
      <c r="EL56" s="49"/>
      <c r="EM56" s="49"/>
      <c r="EN56" s="49"/>
      <c r="EO56" s="49"/>
      <c r="EP56" s="49"/>
      <c r="EQ56" s="49"/>
      <c r="ER56" s="49"/>
      <c r="ES56" s="49"/>
      <c r="ET56" s="49"/>
      <c r="EU56" s="49"/>
      <c r="EV56" s="49"/>
      <c r="EW56" s="49"/>
      <c r="EX56" s="49"/>
      <c r="EY56" s="49"/>
      <c r="EZ56" s="49"/>
      <c r="FA56" s="49"/>
      <c r="FB56" s="49"/>
      <c r="FC56" s="49"/>
      <c r="FD56" s="49"/>
      <c r="FE56" s="49"/>
      <c r="FF56" s="49"/>
      <c r="FG56" s="49"/>
      <c r="FH56" s="49"/>
      <c r="FI56" s="49"/>
      <c r="FJ56" s="49"/>
      <c r="FK56" s="49"/>
      <c r="FL56" s="49"/>
      <c r="FM56" s="49"/>
      <c r="FN56" s="49"/>
      <c r="FO56" s="49"/>
      <c r="FP56" s="49"/>
      <c r="FQ56" s="49"/>
      <c r="FR56" s="49"/>
      <c r="FS56" s="49"/>
      <c r="FT56" s="49"/>
      <c r="FU56" s="49"/>
      <c r="FV56" s="49"/>
      <c r="FW56" s="49"/>
      <c r="FX56" s="49"/>
      <c r="FY56" s="49"/>
      <c r="FZ56" s="49"/>
      <c r="GA56" s="49"/>
      <c r="GB56" s="49"/>
      <c r="GC56" s="49"/>
      <c r="GD56" s="49"/>
      <c r="GE56" s="49"/>
    </row>
    <row r="57" spans="1:187" x14ac:dyDescent="0.25">
      <c r="C57" s="68"/>
      <c r="D57" s="69"/>
      <c r="E57" s="68"/>
      <c r="F57" s="68"/>
      <c r="G57" s="69"/>
      <c r="H57" s="68"/>
      <c r="I57" s="68"/>
      <c r="J57" s="69"/>
      <c r="K57" s="68"/>
      <c r="L57" s="68"/>
      <c r="M57" s="69"/>
      <c r="N57" s="68"/>
      <c r="O57" s="49"/>
      <c r="P57" s="49"/>
      <c r="Q57" s="49"/>
      <c r="R57" s="49"/>
      <c r="S57" s="49"/>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49"/>
      <c r="BF57" s="49"/>
      <c r="BG57" s="49"/>
      <c r="BH57" s="49"/>
      <c r="BI57" s="49"/>
      <c r="BJ57" s="49"/>
      <c r="BK57" s="49"/>
      <c r="BL57" s="49"/>
      <c r="BM57" s="49"/>
      <c r="BN57" s="49"/>
      <c r="BO57" s="49"/>
      <c r="BP57" s="49"/>
      <c r="BQ57" s="49"/>
      <c r="BR57" s="49"/>
      <c r="BS57" s="49"/>
      <c r="BT57" s="49"/>
      <c r="BU57" s="49"/>
      <c r="BV57" s="49"/>
      <c r="BW57" s="49"/>
      <c r="BX57" s="49"/>
      <c r="BY57" s="49"/>
      <c r="BZ57" s="49"/>
      <c r="CA57" s="49"/>
      <c r="CB57" s="49"/>
      <c r="CC57" s="49"/>
      <c r="CD57" s="49"/>
      <c r="CE57" s="49"/>
      <c r="CF57" s="49"/>
      <c r="CG57" s="49"/>
      <c r="CH57" s="49"/>
      <c r="CI57" s="49"/>
      <c r="CJ57" s="49"/>
      <c r="CK57" s="49"/>
      <c r="CL57" s="49"/>
      <c r="CM57" s="49"/>
      <c r="CN57" s="49"/>
      <c r="CO57" s="49"/>
      <c r="CP57" s="49"/>
      <c r="CQ57" s="49"/>
      <c r="CR57" s="49"/>
      <c r="CS57" s="49"/>
      <c r="CT57" s="49"/>
      <c r="CU57" s="49"/>
      <c r="CV57" s="49"/>
      <c r="CW57" s="49"/>
      <c r="CX57" s="49"/>
      <c r="CY57" s="49"/>
      <c r="CZ57" s="49"/>
      <c r="DA57" s="49"/>
      <c r="DB57" s="49"/>
      <c r="DC57" s="49"/>
      <c r="DD57" s="49"/>
      <c r="DE57" s="49"/>
      <c r="DF57" s="49"/>
      <c r="DG57" s="49"/>
      <c r="DH57" s="49"/>
      <c r="DI57" s="49"/>
      <c r="DJ57" s="49"/>
      <c r="DK57" s="49"/>
      <c r="DL57" s="49"/>
      <c r="DM57" s="49"/>
      <c r="DN57" s="49"/>
      <c r="DO57" s="49"/>
      <c r="DP57" s="49"/>
      <c r="DQ57" s="49"/>
      <c r="DR57" s="49"/>
      <c r="DS57" s="49"/>
      <c r="DT57" s="49"/>
      <c r="DU57" s="49"/>
      <c r="DV57" s="49"/>
      <c r="DW57" s="49"/>
      <c r="DX57" s="49"/>
      <c r="DY57" s="49"/>
      <c r="DZ57" s="49"/>
      <c r="EA57" s="49"/>
      <c r="EB57" s="49"/>
      <c r="EC57" s="49"/>
      <c r="ED57" s="49"/>
      <c r="EE57" s="49"/>
      <c r="EF57" s="49"/>
      <c r="EG57" s="49"/>
      <c r="EH57" s="49"/>
      <c r="EI57" s="49"/>
      <c r="EJ57" s="49"/>
      <c r="EK57" s="49"/>
      <c r="EL57" s="49"/>
      <c r="EM57" s="49"/>
      <c r="EN57" s="49"/>
      <c r="EO57" s="49"/>
      <c r="EP57" s="49"/>
      <c r="EQ57" s="49"/>
      <c r="ER57" s="49"/>
      <c r="ES57" s="49"/>
      <c r="ET57" s="49"/>
      <c r="EU57" s="49"/>
      <c r="EV57" s="49"/>
      <c r="EW57" s="49"/>
      <c r="EX57" s="49"/>
      <c r="EY57" s="49"/>
      <c r="EZ57" s="49"/>
      <c r="FA57" s="49"/>
      <c r="FB57" s="49"/>
      <c r="FC57" s="49"/>
      <c r="FD57" s="49"/>
      <c r="FE57" s="49"/>
      <c r="FF57" s="49"/>
      <c r="FG57" s="49"/>
      <c r="FH57" s="49"/>
      <c r="FI57" s="49"/>
      <c r="FJ57" s="49"/>
      <c r="FK57" s="49"/>
      <c r="FL57" s="49"/>
      <c r="FM57" s="49"/>
      <c r="FN57" s="49"/>
      <c r="FO57" s="49"/>
      <c r="FP57" s="49"/>
      <c r="FQ57" s="49"/>
      <c r="FR57" s="49"/>
      <c r="FS57" s="49"/>
      <c r="FT57" s="49"/>
      <c r="FU57" s="49"/>
      <c r="FV57" s="49"/>
      <c r="FW57" s="49"/>
      <c r="FX57" s="49"/>
      <c r="FY57" s="49"/>
      <c r="FZ57" s="49"/>
      <c r="GA57" s="49"/>
      <c r="GB57" s="49"/>
      <c r="GC57" s="49"/>
      <c r="GD57" s="49"/>
      <c r="GE57" s="49"/>
    </row>
    <row r="58" spans="1:187" x14ac:dyDescent="0.25">
      <c r="C58" s="68"/>
      <c r="D58" s="69"/>
      <c r="E58" s="68"/>
      <c r="F58" s="68"/>
      <c r="G58" s="69"/>
      <c r="H58" s="68"/>
      <c r="I58" s="68"/>
      <c r="J58" s="69"/>
      <c r="K58" s="68"/>
      <c r="L58" s="68"/>
      <c r="M58" s="69"/>
      <c r="N58" s="68"/>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c r="BE58" s="49"/>
      <c r="BF58" s="49"/>
      <c r="BG58" s="49"/>
      <c r="BH58" s="49"/>
      <c r="BI58" s="49"/>
      <c r="BJ58" s="49"/>
      <c r="BK58" s="49"/>
      <c r="BL58" s="49"/>
      <c r="BM58" s="49"/>
      <c r="BN58" s="49"/>
      <c r="BO58" s="49"/>
      <c r="BP58" s="49"/>
      <c r="BQ58" s="49"/>
      <c r="BR58" s="49"/>
      <c r="BS58" s="49"/>
      <c r="BT58" s="49"/>
      <c r="BU58" s="49"/>
      <c r="BV58" s="49"/>
      <c r="BW58" s="49"/>
      <c r="BX58" s="49"/>
      <c r="BY58" s="49"/>
      <c r="BZ58" s="49"/>
      <c r="CA58" s="49"/>
      <c r="CB58" s="49"/>
      <c r="CC58" s="49"/>
      <c r="CD58" s="49"/>
      <c r="CE58" s="49"/>
      <c r="CF58" s="49"/>
      <c r="CG58" s="49"/>
      <c r="CH58" s="49"/>
      <c r="CI58" s="49"/>
      <c r="CJ58" s="49"/>
      <c r="CK58" s="49"/>
      <c r="CL58" s="49"/>
      <c r="CM58" s="49"/>
      <c r="CN58" s="49"/>
      <c r="CO58" s="49"/>
      <c r="CP58" s="49"/>
      <c r="CQ58" s="49"/>
      <c r="CR58" s="49"/>
      <c r="CS58" s="49"/>
      <c r="CT58" s="49"/>
      <c r="CU58" s="49"/>
      <c r="CV58" s="49"/>
      <c r="CW58" s="49"/>
      <c r="CX58" s="49"/>
      <c r="CY58" s="49"/>
      <c r="CZ58" s="49"/>
      <c r="DA58" s="49"/>
      <c r="DB58" s="49"/>
      <c r="DC58" s="49"/>
      <c r="DD58" s="49"/>
      <c r="DE58" s="49"/>
      <c r="DF58" s="49"/>
      <c r="DG58" s="49"/>
      <c r="DH58" s="49"/>
      <c r="DI58" s="49"/>
      <c r="DJ58" s="49"/>
      <c r="DK58" s="49"/>
      <c r="DL58" s="49"/>
      <c r="DM58" s="49"/>
      <c r="DN58" s="49"/>
      <c r="DO58" s="49"/>
      <c r="DP58" s="49"/>
      <c r="DQ58" s="49"/>
      <c r="DR58" s="49"/>
      <c r="DS58" s="49"/>
      <c r="DT58" s="49"/>
      <c r="DU58" s="49"/>
      <c r="DV58" s="49"/>
      <c r="DW58" s="49"/>
      <c r="DX58" s="49"/>
      <c r="DY58" s="49"/>
      <c r="DZ58" s="49"/>
      <c r="EA58" s="49"/>
      <c r="EB58" s="49"/>
      <c r="EC58" s="49"/>
      <c r="ED58" s="49"/>
      <c r="EE58" s="49"/>
      <c r="EF58" s="49"/>
      <c r="EG58" s="49"/>
      <c r="EH58" s="49"/>
      <c r="EI58" s="49"/>
      <c r="EJ58" s="49"/>
      <c r="EK58" s="49"/>
      <c r="EL58" s="49"/>
      <c r="EM58" s="49"/>
      <c r="EN58" s="49"/>
      <c r="EO58" s="49"/>
      <c r="EP58" s="49"/>
      <c r="EQ58" s="49"/>
      <c r="ER58" s="49"/>
      <c r="ES58" s="49"/>
      <c r="ET58" s="49"/>
      <c r="EU58" s="49"/>
      <c r="EV58" s="49"/>
      <c r="EW58" s="49"/>
      <c r="EX58" s="49"/>
      <c r="EY58" s="49"/>
      <c r="EZ58" s="49"/>
      <c r="FA58" s="49"/>
      <c r="FB58" s="49"/>
      <c r="FC58" s="49"/>
      <c r="FD58" s="49"/>
      <c r="FE58" s="49"/>
      <c r="FF58" s="49"/>
      <c r="FG58" s="49"/>
      <c r="FH58" s="49"/>
      <c r="FI58" s="49"/>
      <c r="FJ58" s="49"/>
      <c r="FK58" s="49"/>
      <c r="FL58" s="49"/>
      <c r="FM58" s="49"/>
      <c r="FN58" s="49"/>
      <c r="FO58" s="49"/>
      <c r="FP58" s="49"/>
      <c r="FQ58" s="49"/>
      <c r="FR58" s="49"/>
      <c r="FS58" s="49"/>
      <c r="FT58" s="49"/>
      <c r="FU58" s="49"/>
      <c r="FV58" s="49"/>
      <c r="FW58" s="49"/>
      <c r="FX58" s="49"/>
      <c r="FY58" s="49"/>
      <c r="FZ58" s="49"/>
      <c r="GA58" s="49"/>
      <c r="GB58" s="49"/>
      <c r="GC58" s="49"/>
      <c r="GD58" s="49"/>
      <c r="GE58" s="49"/>
    </row>
    <row r="59" spans="1:187" x14ac:dyDescent="0.25">
      <c r="C59" s="49"/>
      <c r="D59" s="7"/>
      <c r="E59" s="49"/>
      <c r="F59" s="49"/>
      <c r="G59" s="7"/>
      <c r="H59" s="49"/>
      <c r="I59" s="49"/>
      <c r="J59" s="7"/>
      <c r="K59" s="49"/>
      <c r="L59" s="49"/>
      <c r="M59" s="7"/>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49"/>
      <c r="BP59" s="49"/>
      <c r="BQ59" s="49"/>
      <c r="BR59" s="49"/>
      <c r="BS59" s="49"/>
      <c r="BT59" s="49"/>
      <c r="BU59" s="49"/>
      <c r="BV59" s="49"/>
      <c r="BW59" s="49"/>
      <c r="BX59" s="49"/>
      <c r="BY59" s="49"/>
      <c r="BZ59" s="49"/>
      <c r="CA59" s="49"/>
      <c r="CB59" s="49"/>
      <c r="CC59" s="49"/>
      <c r="CD59" s="49"/>
      <c r="CE59" s="49"/>
      <c r="CF59" s="49"/>
      <c r="CG59" s="49"/>
      <c r="CH59" s="49"/>
      <c r="CI59" s="49"/>
      <c r="CJ59" s="49"/>
      <c r="CK59" s="49"/>
      <c r="CL59" s="49"/>
      <c r="CM59" s="49"/>
      <c r="CN59" s="49"/>
      <c r="CO59" s="49"/>
      <c r="CP59" s="49"/>
      <c r="CQ59" s="49"/>
      <c r="CR59" s="49"/>
      <c r="CS59" s="49"/>
      <c r="CT59" s="49"/>
      <c r="CU59" s="49"/>
      <c r="CV59" s="49"/>
      <c r="CW59" s="49"/>
      <c r="CX59" s="49"/>
      <c r="CY59" s="49"/>
      <c r="CZ59" s="49"/>
      <c r="DA59" s="49"/>
      <c r="DB59" s="49"/>
      <c r="DC59" s="49"/>
      <c r="DD59" s="49"/>
      <c r="DE59" s="49"/>
      <c r="DF59" s="49"/>
      <c r="DG59" s="49"/>
      <c r="DH59" s="49"/>
      <c r="DI59" s="49"/>
      <c r="DJ59" s="49"/>
      <c r="DK59" s="49"/>
      <c r="DL59" s="49"/>
      <c r="DM59" s="49"/>
      <c r="DN59" s="49"/>
      <c r="DO59" s="49"/>
      <c r="DP59" s="49"/>
      <c r="DQ59" s="49"/>
      <c r="DR59" s="49"/>
      <c r="DS59" s="49"/>
      <c r="DT59" s="49"/>
      <c r="DU59" s="49"/>
      <c r="DV59" s="49"/>
      <c r="DW59" s="49"/>
      <c r="DX59" s="49"/>
      <c r="DY59" s="49"/>
      <c r="DZ59" s="49"/>
      <c r="EA59" s="49"/>
      <c r="EB59" s="49"/>
      <c r="EC59" s="49"/>
      <c r="ED59" s="49"/>
      <c r="EE59" s="49"/>
      <c r="EF59" s="49"/>
      <c r="EG59" s="49"/>
      <c r="EH59" s="49"/>
      <c r="EI59" s="49"/>
      <c r="EJ59" s="49"/>
      <c r="EK59" s="49"/>
      <c r="EL59" s="49"/>
      <c r="EM59" s="49"/>
      <c r="EN59" s="49"/>
      <c r="EO59" s="49"/>
      <c r="EP59" s="49"/>
      <c r="EQ59" s="49"/>
      <c r="ER59" s="49"/>
      <c r="ES59" s="49"/>
      <c r="ET59" s="49"/>
      <c r="EU59" s="49"/>
      <c r="EV59" s="49"/>
      <c r="EW59" s="49"/>
      <c r="EX59" s="49"/>
      <c r="EY59" s="49"/>
      <c r="EZ59" s="49"/>
      <c r="FA59" s="49"/>
      <c r="FB59" s="49"/>
      <c r="FC59" s="49"/>
      <c r="FD59" s="49"/>
      <c r="FE59" s="49"/>
      <c r="FF59" s="49"/>
      <c r="FG59" s="49"/>
      <c r="FH59" s="49"/>
      <c r="FI59" s="49"/>
      <c r="FJ59" s="49"/>
      <c r="FK59" s="49"/>
      <c r="FL59" s="49"/>
      <c r="FM59" s="49"/>
      <c r="FN59" s="49"/>
      <c r="FO59" s="49"/>
      <c r="FP59" s="49"/>
      <c r="FQ59" s="49"/>
      <c r="FR59" s="49"/>
      <c r="FS59" s="49"/>
      <c r="FT59" s="49"/>
      <c r="FU59" s="49"/>
      <c r="FV59" s="49"/>
      <c r="FW59" s="49"/>
      <c r="FX59" s="49"/>
      <c r="FY59" s="49"/>
      <c r="FZ59" s="49"/>
      <c r="GA59" s="49"/>
      <c r="GB59" s="49"/>
      <c r="GC59" s="49"/>
      <c r="GD59" s="49"/>
      <c r="GE59" s="49"/>
    </row>
    <row r="60" spans="1:187" x14ac:dyDescent="0.25">
      <c r="C60" s="49"/>
      <c r="D60" s="7"/>
      <c r="E60" s="49"/>
      <c r="F60" s="49"/>
      <c r="G60" s="7"/>
      <c r="H60" s="49"/>
      <c r="I60" s="49"/>
      <c r="J60" s="7"/>
      <c r="K60" s="49"/>
      <c r="L60" s="49"/>
      <c r="M60" s="7"/>
      <c r="N60" s="49"/>
      <c r="O60" s="49"/>
      <c r="P60" s="49"/>
      <c r="Q60" s="49"/>
      <c r="R60" s="49"/>
      <c r="S60" s="49"/>
      <c r="T60" s="49"/>
      <c r="U60" s="49"/>
      <c r="V60" s="49"/>
      <c r="W60" s="49"/>
      <c r="X60" s="49"/>
      <c r="Y60" s="49"/>
      <c r="Z60" s="49"/>
      <c r="AA60" s="49"/>
      <c r="AB60" s="49"/>
      <c r="AC60" s="49"/>
      <c r="AD60" s="49"/>
      <c r="AE60" s="49"/>
      <c r="AF60" s="49"/>
      <c r="AG60" s="49"/>
      <c r="AH60" s="49"/>
      <c r="AI60" s="49"/>
      <c r="AJ60" s="49"/>
      <c r="AK60" s="49"/>
      <c r="AL60" s="49"/>
      <c r="AM60" s="49"/>
      <c r="AN60" s="49"/>
      <c r="AO60" s="49"/>
      <c r="AP60" s="49"/>
      <c r="AQ60" s="49"/>
      <c r="AR60" s="49"/>
      <c r="AS60" s="49"/>
      <c r="AT60" s="49"/>
      <c r="AU60" s="49"/>
      <c r="AV60" s="49"/>
      <c r="AW60" s="49"/>
      <c r="AX60" s="49"/>
      <c r="AY60" s="49"/>
      <c r="AZ60" s="49"/>
      <c r="BA60" s="49"/>
      <c r="BB60" s="49"/>
      <c r="BC60" s="49"/>
      <c r="BD60" s="49"/>
      <c r="BE60" s="49"/>
      <c r="BF60" s="49"/>
      <c r="BG60" s="49"/>
      <c r="BH60" s="49"/>
      <c r="BI60" s="49"/>
      <c r="BJ60" s="49"/>
      <c r="BK60" s="49"/>
      <c r="BL60" s="49"/>
      <c r="BM60" s="49"/>
      <c r="BN60" s="49"/>
      <c r="BO60" s="49"/>
      <c r="BP60" s="49"/>
      <c r="BQ60" s="49"/>
      <c r="BR60" s="49"/>
      <c r="BS60" s="49"/>
      <c r="BT60" s="49"/>
      <c r="BU60" s="49"/>
      <c r="BV60" s="49"/>
      <c r="BW60" s="49"/>
      <c r="BX60" s="49"/>
      <c r="BY60" s="49"/>
      <c r="BZ60" s="49"/>
      <c r="CA60" s="49"/>
      <c r="CB60" s="49"/>
      <c r="CC60" s="49"/>
      <c r="CD60" s="49"/>
      <c r="CE60" s="49"/>
      <c r="CF60" s="49"/>
      <c r="CG60" s="49"/>
      <c r="CH60" s="49"/>
      <c r="CI60" s="49"/>
      <c r="CJ60" s="49"/>
      <c r="CK60" s="49"/>
      <c r="CL60" s="49"/>
      <c r="CM60" s="49"/>
      <c r="CN60" s="49"/>
      <c r="CO60" s="49"/>
      <c r="CP60" s="49"/>
      <c r="CQ60" s="49"/>
      <c r="CR60" s="49"/>
      <c r="CS60" s="49"/>
      <c r="CT60" s="49"/>
      <c r="CU60" s="49"/>
      <c r="CV60" s="49"/>
      <c r="CW60" s="49"/>
      <c r="CX60" s="49"/>
      <c r="CY60" s="49"/>
      <c r="CZ60" s="49"/>
      <c r="DA60" s="49"/>
      <c r="DB60" s="49"/>
      <c r="DC60" s="49"/>
      <c r="DD60" s="49"/>
      <c r="DE60" s="49"/>
      <c r="DF60" s="49"/>
      <c r="DG60" s="49"/>
      <c r="DH60" s="49"/>
      <c r="DI60" s="49"/>
      <c r="DJ60" s="49"/>
      <c r="DK60" s="49"/>
      <c r="DL60" s="49"/>
      <c r="DM60" s="49"/>
      <c r="DN60" s="49"/>
      <c r="DO60" s="49"/>
      <c r="DP60" s="49"/>
      <c r="DQ60" s="49"/>
      <c r="DR60" s="49"/>
      <c r="DS60" s="49"/>
      <c r="DT60" s="49"/>
      <c r="DU60" s="49"/>
      <c r="DV60" s="49"/>
      <c r="DW60" s="49"/>
      <c r="DX60" s="49"/>
      <c r="DY60" s="49"/>
      <c r="DZ60" s="49"/>
      <c r="EA60" s="49"/>
      <c r="EB60" s="49"/>
      <c r="EC60" s="49"/>
      <c r="ED60" s="49"/>
      <c r="EE60" s="49"/>
      <c r="EF60" s="49"/>
      <c r="EG60" s="49"/>
      <c r="EH60" s="49"/>
      <c r="EI60" s="49"/>
      <c r="EJ60" s="49"/>
      <c r="EK60" s="49"/>
      <c r="EL60" s="49"/>
      <c r="EM60" s="49"/>
      <c r="EN60" s="49"/>
      <c r="EO60" s="49"/>
      <c r="EP60" s="49"/>
      <c r="EQ60" s="49"/>
      <c r="ER60" s="49"/>
      <c r="ES60" s="49"/>
      <c r="ET60" s="49"/>
      <c r="EU60" s="49"/>
      <c r="EV60" s="49"/>
      <c r="EW60" s="49"/>
      <c r="EX60" s="49"/>
      <c r="EY60" s="49"/>
      <c r="EZ60" s="49"/>
      <c r="FA60" s="49"/>
      <c r="FB60" s="49"/>
      <c r="FC60" s="49"/>
      <c r="FD60" s="49"/>
      <c r="FE60" s="49"/>
      <c r="FF60" s="49"/>
      <c r="FG60" s="49"/>
      <c r="FH60" s="49"/>
      <c r="FI60" s="49"/>
      <c r="FJ60" s="49"/>
      <c r="FK60" s="49"/>
      <c r="FL60" s="49"/>
      <c r="FM60" s="49"/>
      <c r="FN60" s="49"/>
      <c r="FO60" s="49"/>
      <c r="FP60" s="49"/>
      <c r="FQ60" s="49"/>
      <c r="FR60" s="49"/>
      <c r="FS60" s="49"/>
      <c r="FT60" s="49"/>
      <c r="FU60" s="49"/>
      <c r="FV60" s="49"/>
      <c r="FW60" s="49"/>
      <c r="FX60" s="49"/>
      <c r="FY60" s="49"/>
      <c r="FZ60" s="49"/>
      <c r="GA60" s="49"/>
      <c r="GB60" s="49"/>
      <c r="GC60" s="49"/>
      <c r="GD60" s="49"/>
      <c r="GE60" s="49"/>
    </row>
    <row r="61" spans="1:187" x14ac:dyDescent="0.25">
      <c r="C61" s="49"/>
      <c r="D61" s="7"/>
      <c r="E61" s="49"/>
      <c r="F61" s="49"/>
      <c r="G61" s="7"/>
      <c r="H61" s="49"/>
      <c r="I61" s="49"/>
      <c r="J61" s="7"/>
      <c r="K61" s="49"/>
      <c r="L61" s="49"/>
      <c r="M61" s="7"/>
      <c r="N61" s="49"/>
      <c r="O61" s="49"/>
      <c r="P61" s="49"/>
      <c r="Q61" s="49"/>
      <c r="R61" s="49"/>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49"/>
      <c r="AY61" s="49"/>
      <c r="AZ61" s="49"/>
      <c r="BA61" s="49"/>
      <c r="BB61" s="49"/>
      <c r="BC61" s="49"/>
      <c r="BD61" s="49"/>
      <c r="BE61" s="49"/>
      <c r="BF61" s="49"/>
      <c r="BG61" s="49"/>
      <c r="BH61" s="49"/>
      <c r="BI61" s="49"/>
      <c r="BJ61" s="49"/>
      <c r="BK61" s="49"/>
      <c r="BL61" s="49"/>
      <c r="BM61" s="49"/>
      <c r="BN61" s="49"/>
      <c r="BO61" s="49"/>
      <c r="BP61" s="49"/>
      <c r="BQ61" s="49"/>
      <c r="BR61" s="49"/>
      <c r="BS61" s="49"/>
      <c r="BT61" s="49"/>
      <c r="BU61" s="49"/>
      <c r="BV61" s="49"/>
      <c r="BW61" s="49"/>
      <c r="BX61" s="49"/>
      <c r="BY61" s="49"/>
      <c r="BZ61" s="49"/>
      <c r="CA61" s="49"/>
      <c r="CB61" s="49"/>
      <c r="CC61" s="49"/>
      <c r="CD61" s="49"/>
      <c r="CE61" s="49"/>
      <c r="CF61" s="49"/>
      <c r="CG61" s="49"/>
      <c r="CH61" s="49"/>
      <c r="CI61" s="49"/>
      <c r="CJ61" s="49"/>
      <c r="CK61" s="49"/>
      <c r="CL61" s="49"/>
      <c r="CM61" s="49"/>
      <c r="CN61" s="49"/>
      <c r="CO61" s="49"/>
      <c r="CP61" s="49"/>
      <c r="CQ61" s="49"/>
      <c r="CR61" s="49"/>
      <c r="CS61" s="49"/>
      <c r="CT61" s="49"/>
      <c r="CU61" s="49"/>
      <c r="CV61" s="49"/>
      <c r="CW61" s="49"/>
      <c r="CX61" s="49"/>
      <c r="CY61" s="49"/>
      <c r="CZ61" s="49"/>
      <c r="DA61" s="49"/>
      <c r="DB61" s="49"/>
      <c r="DC61" s="49"/>
      <c r="DD61" s="49"/>
      <c r="DE61" s="49"/>
      <c r="DF61" s="49"/>
      <c r="DG61" s="49"/>
      <c r="DH61" s="49"/>
      <c r="DI61" s="49"/>
      <c r="DJ61" s="49"/>
      <c r="DK61" s="49"/>
      <c r="DL61" s="49"/>
      <c r="DM61" s="49"/>
      <c r="DN61" s="49"/>
      <c r="DO61" s="49"/>
      <c r="DP61" s="49"/>
      <c r="DQ61" s="49"/>
      <c r="DR61" s="49"/>
      <c r="DS61" s="49"/>
      <c r="DT61" s="49"/>
      <c r="DU61" s="49"/>
      <c r="DV61" s="49"/>
      <c r="DW61" s="49"/>
      <c r="DX61" s="49"/>
      <c r="DY61" s="49"/>
      <c r="DZ61" s="49"/>
      <c r="EA61" s="49"/>
      <c r="EB61" s="49"/>
      <c r="EC61" s="49"/>
      <c r="ED61" s="49"/>
      <c r="EE61" s="49"/>
      <c r="EF61" s="49"/>
      <c r="EG61" s="49"/>
      <c r="EH61" s="49"/>
      <c r="EI61" s="49"/>
      <c r="EJ61" s="49"/>
      <c r="EK61" s="49"/>
      <c r="EL61" s="49"/>
      <c r="EM61" s="49"/>
      <c r="EN61" s="49"/>
      <c r="EO61" s="49"/>
      <c r="EP61" s="49"/>
      <c r="EQ61" s="49"/>
      <c r="ER61" s="49"/>
      <c r="ES61" s="49"/>
      <c r="ET61" s="49"/>
      <c r="EU61" s="49"/>
      <c r="EV61" s="49"/>
      <c r="EW61" s="49"/>
      <c r="EX61" s="49"/>
      <c r="EY61" s="49"/>
      <c r="EZ61" s="49"/>
      <c r="FA61" s="49"/>
      <c r="FB61" s="49"/>
      <c r="FC61" s="49"/>
      <c r="FD61" s="49"/>
      <c r="FE61" s="49"/>
      <c r="FF61" s="49"/>
      <c r="FG61" s="49"/>
      <c r="FH61" s="49"/>
      <c r="FI61" s="49"/>
      <c r="FJ61" s="49"/>
      <c r="FK61" s="49"/>
      <c r="FL61" s="49"/>
      <c r="FM61" s="49"/>
      <c r="FN61" s="49"/>
      <c r="FO61" s="49"/>
      <c r="FP61" s="49"/>
      <c r="FQ61" s="49"/>
      <c r="FR61" s="49"/>
      <c r="FS61" s="49"/>
      <c r="FT61" s="49"/>
      <c r="FU61" s="49"/>
      <c r="FV61" s="49"/>
      <c r="FW61" s="49"/>
      <c r="FX61" s="49"/>
      <c r="FY61" s="49"/>
      <c r="FZ61" s="49"/>
      <c r="GA61" s="49"/>
      <c r="GB61" s="49"/>
      <c r="GC61" s="49"/>
      <c r="GD61" s="49"/>
      <c r="GE61" s="49"/>
    </row>
    <row r="62" spans="1:187" x14ac:dyDescent="0.25">
      <c r="C62" s="49"/>
      <c r="D62" s="7"/>
      <c r="E62" s="49"/>
      <c r="F62" s="49"/>
      <c r="G62" s="7"/>
      <c r="H62" s="49"/>
      <c r="I62" s="49"/>
      <c r="J62" s="7"/>
      <c r="K62" s="49"/>
      <c r="L62" s="49"/>
      <c r="M62" s="7"/>
      <c r="N62" s="49"/>
      <c r="O62" s="49"/>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49"/>
      <c r="AT62" s="49"/>
      <c r="AU62" s="49"/>
      <c r="AV62" s="49"/>
      <c r="AW62" s="49"/>
      <c r="AX62" s="49"/>
      <c r="AY62" s="49"/>
      <c r="AZ62" s="49"/>
      <c r="BA62" s="49"/>
      <c r="BB62" s="49"/>
      <c r="BC62" s="49"/>
      <c r="BD62" s="49"/>
      <c r="BE62" s="49"/>
      <c r="BF62" s="49"/>
      <c r="BG62" s="49"/>
      <c r="BH62" s="49"/>
      <c r="BI62" s="49"/>
      <c r="BJ62" s="49"/>
      <c r="BK62" s="49"/>
      <c r="BL62" s="49"/>
      <c r="BM62" s="49"/>
      <c r="BN62" s="49"/>
      <c r="BO62" s="49"/>
      <c r="BP62" s="49"/>
      <c r="BQ62" s="49"/>
      <c r="BR62" s="49"/>
      <c r="BS62" s="49"/>
      <c r="BT62" s="49"/>
      <c r="BU62" s="49"/>
      <c r="BV62" s="49"/>
      <c r="BW62" s="49"/>
      <c r="BX62" s="49"/>
      <c r="BY62" s="49"/>
      <c r="BZ62" s="49"/>
      <c r="CA62" s="49"/>
      <c r="CB62" s="49"/>
      <c r="CC62" s="49"/>
      <c r="CD62" s="49"/>
      <c r="CE62" s="49"/>
      <c r="CF62" s="49"/>
      <c r="CG62" s="49"/>
      <c r="CH62" s="49"/>
      <c r="CI62" s="49"/>
      <c r="CJ62" s="49"/>
      <c r="CK62" s="49"/>
      <c r="CL62" s="49"/>
      <c r="CM62" s="49"/>
      <c r="CN62" s="49"/>
      <c r="CO62" s="49"/>
      <c r="CP62" s="49"/>
      <c r="CQ62" s="49"/>
      <c r="CR62" s="49"/>
      <c r="CS62" s="49"/>
      <c r="CT62" s="49"/>
      <c r="CU62" s="49"/>
      <c r="CV62" s="49"/>
      <c r="CW62" s="49"/>
      <c r="CX62" s="49"/>
      <c r="CY62" s="49"/>
      <c r="CZ62" s="49"/>
      <c r="DA62" s="49"/>
      <c r="DB62" s="49"/>
      <c r="DC62" s="49"/>
      <c r="DD62" s="49"/>
      <c r="DE62" s="49"/>
      <c r="DF62" s="49"/>
      <c r="DG62" s="49"/>
      <c r="DH62" s="49"/>
      <c r="DI62" s="49"/>
      <c r="DJ62" s="49"/>
      <c r="DK62" s="49"/>
      <c r="DL62" s="49"/>
      <c r="DM62" s="49"/>
      <c r="DN62" s="49"/>
      <c r="DO62" s="49"/>
      <c r="DP62" s="49"/>
      <c r="DQ62" s="49"/>
      <c r="DR62" s="49"/>
      <c r="DS62" s="49"/>
      <c r="DT62" s="49"/>
      <c r="DU62" s="49"/>
      <c r="DV62" s="49"/>
      <c r="DW62" s="49"/>
      <c r="DX62" s="49"/>
      <c r="DY62" s="49"/>
      <c r="DZ62" s="49"/>
      <c r="EA62" s="49"/>
      <c r="EB62" s="49"/>
      <c r="EC62" s="49"/>
      <c r="ED62" s="49"/>
      <c r="EE62" s="49"/>
      <c r="EF62" s="49"/>
      <c r="EG62" s="49"/>
      <c r="EH62" s="49"/>
      <c r="EI62" s="49"/>
      <c r="EJ62" s="49"/>
      <c r="EK62" s="49"/>
      <c r="EL62" s="49"/>
      <c r="EM62" s="49"/>
      <c r="EN62" s="49"/>
      <c r="EO62" s="49"/>
      <c r="EP62" s="49"/>
      <c r="EQ62" s="49"/>
      <c r="ER62" s="49"/>
      <c r="ES62" s="49"/>
      <c r="ET62" s="49"/>
      <c r="EU62" s="49"/>
      <c r="EV62" s="49"/>
      <c r="EW62" s="49"/>
      <c r="EX62" s="49"/>
      <c r="EY62" s="49"/>
      <c r="EZ62" s="49"/>
      <c r="FA62" s="49"/>
      <c r="FB62" s="49"/>
      <c r="FC62" s="49"/>
      <c r="FD62" s="49"/>
      <c r="FE62" s="49"/>
      <c r="FF62" s="49"/>
      <c r="FG62" s="49"/>
      <c r="FH62" s="49"/>
      <c r="FI62" s="49"/>
      <c r="FJ62" s="49"/>
      <c r="FK62" s="49"/>
      <c r="FL62" s="49"/>
      <c r="FM62" s="49"/>
      <c r="FN62" s="49"/>
      <c r="FO62" s="49"/>
      <c r="FP62" s="49"/>
      <c r="FQ62" s="49"/>
      <c r="FR62" s="49"/>
      <c r="FS62" s="49"/>
      <c r="FT62" s="49"/>
      <c r="FU62" s="49"/>
      <c r="FV62" s="49"/>
      <c r="FW62" s="49"/>
      <c r="FX62" s="49"/>
      <c r="FY62" s="49"/>
      <c r="FZ62" s="49"/>
      <c r="GA62" s="49"/>
      <c r="GB62" s="49"/>
      <c r="GC62" s="49"/>
      <c r="GD62" s="49"/>
      <c r="GE62" s="49"/>
    </row>
    <row r="63" spans="1:187" x14ac:dyDescent="0.25">
      <c r="C63" s="49"/>
      <c r="D63" s="7"/>
      <c r="E63" s="49"/>
      <c r="F63" s="49"/>
      <c r="G63" s="7"/>
      <c r="H63" s="49"/>
      <c r="I63" s="49"/>
      <c r="J63" s="7"/>
      <c r="K63" s="49"/>
      <c r="L63" s="49"/>
      <c r="M63" s="7"/>
      <c r="N63" s="49"/>
      <c r="O63" s="49"/>
      <c r="P63" s="49"/>
      <c r="Q63" s="49"/>
      <c r="R63" s="49"/>
      <c r="S63" s="49"/>
      <c r="T63" s="49"/>
      <c r="U63" s="49"/>
      <c r="V63" s="49"/>
      <c r="W63" s="49"/>
      <c r="X63" s="49"/>
      <c r="Y63" s="49"/>
      <c r="Z63" s="49"/>
      <c r="AA63" s="49"/>
      <c r="AB63" s="49"/>
      <c r="AC63" s="49"/>
      <c r="AD63" s="49"/>
      <c r="AE63" s="49"/>
      <c r="AF63" s="49"/>
      <c r="AG63" s="49"/>
      <c r="AH63" s="49"/>
      <c r="AI63" s="49"/>
      <c r="AJ63" s="49"/>
      <c r="AK63" s="49"/>
      <c r="AL63" s="49"/>
      <c r="AM63" s="49"/>
      <c r="AN63" s="49"/>
      <c r="AO63" s="49"/>
      <c r="AP63" s="49"/>
      <c r="AQ63" s="49"/>
      <c r="AR63" s="49"/>
      <c r="AS63" s="49"/>
      <c r="AT63" s="49"/>
      <c r="AU63" s="49"/>
      <c r="AV63" s="49"/>
      <c r="AW63" s="49"/>
      <c r="AX63" s="49"/>
      <c r="AY63" s="49"/>
      <c r="AZ63" s="49"/>
      <c r="BA63" s="49"/>
      <c r="BB63" s="49"/>
      <c r="BC63" s="49"/>
      <c r="BD63" s="49"/>
      <c r="BE63" s="49"/>
      <c r="BF63" s="49"/>
      <c r="BG63" s="49"/>
      <c r="BH63" s="49"/>
      <c r="BI63" s="49"/>
      <c r="BJ63" s="49"/>
      <c r="BK63" s="49"/>
      <c r="BL63" s="49"/>
      <c r="BM63" s="49"/>
      <c r="BN63" s="49"/>
      <c r="BO63" s="49"/>
      <c r="BP63" s="49"/>
      <c r="BQ63" s="49"/>
      <c r="BR63" s="49"/>
      <c r="BS63" s="49"/>
      <c r="BT63" s="49"/>
      <c r="BU63" s="49"/>
      <c r="BV63" s="49"/>
      <c r="BW63" s="49"/>
      <c r="BX63" s="49"/>
      <c r="BY63" s="49"/>
      <c r="BZ63" s="49"/>
      <c r="CA63" s="49"/>
      <c r="CB63" s="49"/>
      <c r="CC63" s="49"/>
      <c r="CD63" s="49"/>
      <c r="CE63" s="49"/>
      <c r="CF63" s="49"/>
      <c r="CG63" s="49"/>
      <c r="CH63" s="49"/>
      <c r="CI63" s="49"/>
      <c r="CJ63" s="49"/>
      <c r="CK63" s="49"/>
      <c r="CL63" s="49"/>
      <c r="CM63" s="49"/>
      <c r="CN63" s="49"/>
      <c r="CO63" s="49"/>
      <c r="CP63" s="49"/>
      <c r="CQ63" s="49"/>
      <c r="CR63" s="49"/>
      <c r="CS63" s="49"/>
      <c r="CT63" s="49"/>
      <c r="CU63" s="49"/>
      <c r="CV63" s="49"/>
      <c r="CW63" s="49"/>
      <c r="CX63" s="49"/>
      <c r="CY63" s="49"/>
      <c r="CZ63" s="49"/>
      <c r="DA63" s="49"/>
      <c r="DB63" s="49"/>
      <c r="DC63" s="49"/>
      <c r="DD63" s="49"/>
      <c r="DE63" s="49"/>
      <c r="DF63" s="49"/>
      <c r="DG63" s="49"/>
      <c r="DH63" s="49"/>
      <c r="DI63" s="49"/>
      <c r="DJ63" s="49"/>
      <c r="DK63" s="49"/>
      <c r="DL63" s="49"/>
      <c r="DM63" s="49"/>
      <c r="DN63" s="49"/>
      <c r="DO63" s="49"/>
      <c r="DP63" s="49"/>
      <c r="DQ63" s="49"/>
      <c r="DR63" s="49"/>
      <c r="DS63" s="49"/>
      <c r="DT63" s="49"/>
      <c r="DU63" s="49"/>
      <c r="DV63" s="49"/>
      <c r="DW63" s="49"/>
      <c r="DX63" s="49"/>
      <c r="DY63" s="49"/>
      <c r="DZ63" s="49"/>
      <c r="EA63" s="49"/>
      <c r="EB63" s="49"/>
      <c r="EC63" s="49"/>
      <c r="ED63" s="49"/>
      <c r="EE63" s="49"/>
      <c r="EF63" s="49"/>
      <c r="EG63" s="49"/>
      <c r="EH63" s="49"/>
      <c r="EI63" s="49"/>
      <c r="EJ63" s="49"/>
      <c r="EK63" s="49"/>
      <c r="EL63" s="49"/>
      <c r="EM63" s="49"/>
      <c r="EN63" s="49"/>
      <c r="EO63" s="49"/>
      <c r="EP63" s="49"/>
      <c r="EQ63" s="49"/>
      <c r="ER63" s="49"/>
      <c r="ES63" s="49"/>
      <c r="ET63" s="49"/>
      <c r="EU63" s="49"/>
      <c r="EV63" s="49"/>
      <c r="EW63" s="49"/>
      <c r="EX63" s="49"/>
      <c r="EY63" s="49"/>
      <c r="EZ63" s="49"/>
      <c r="FA63" s="49"/>
      <c r="FB63" s="49"/>
      <c r="FC63" s="49"/>
      <c r="FD63" s="49"/>
      <c r="FE63" s="49"/>
      <c r="FF63" s="49"/>
      <c r="FG63" s="49"/>
      <c r="FH63" s="49"/>
      <c r="FI63" s="49"/>
      <c r="FJ63" s="49"/>
      <c r="FK63" s="49"/>
      <c r="FL63" s="49"/>
      <c r="FM63" s="49"/>
      <c r="FN63" s="49"/>
      <c r="FO63" s="49"/>
      <c r="FP63" s="49"/>
      <c r="FQ63" s="49"/>
      <c r="FR63" s="49"/>
      <c r="FS63" s="49"/>
      <c r="FT63" s="49"/>
      <c r="FU63" s="49"/>
      <c r="FV63" s="49"/>
      <c r="FW63" s="49"/>
      <c r="FX63" s="49"/>
      <c r="FY63" s="49"/>
      <c r="FZ63" s="49"/>
      <c r="GA63" s="49"/>
      <c r="GB63" s="49"/>
      <c r="GC63" s="49"/>
      <c r="GD63" s="49"/>
      <c r="GE63" s="49"/>
    </row>
    <row r="64" spans="1:187" x14ac:dyDescent="0.25">
      <c r="C64" s="49"/>
      <c r="D64" s="7"/>
      <c r="E64" s="49"/>
      <c r="F64" s="49"/>
      <c r="G64" s="7"/>
      <c r="H64" s="49"/>
      <c r="I64" s="49"/>
      <c r="J64" s="7"/>
      <c r="K64" s="49"/>
      <c r="L64" s="49"/>
      <c r="M64" s="7"/>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c r="AY64" s="49"/>
      <c r="AZ64" s="49"/>
      <c r="BA64" s="49"/>
      <c r="BB64" s="49"/>
      <c r="BC64" s="49"/>
      <c r="BD64" s="49"/>
      <c r="BE64" s="49"/>
      <c r="BF64" s="49"/>
      <c r="BG64" s="49"/>
      <c r="BH64" s="49"/>
      <c r="BI64" s="49"/>
      <c r="BJ64" s="49"/>
      <c r="BK64" s="49"/>
      <c r="BL64" s="49"/>
      <c r="BM64" s="49"/>
      <c r="BN64" s="49"/>
      <c r="BO64" s="49"/>
      <c r="BP64" s="49"/>
      <c r="BQ64" s="49"/>
      <c r="BR64" s="49"/>
      <c r="BS64" s="49"/>
      <c r="BT64" s="49"/>
      <c r="BU64" s="49"/>
      <c r="BV64" s="49"/>
      <c r="BW64" s="49"/>
      <c r="BX64" s="49"/>
      <c r="BY64" s="49"/>
      <c r="BZ64" s="49"/>
      <c r="CA64" s="49"/>
      <c r="CB64" s="49"/>
      <c r="CC64" s="49"/>
      <c r="CD64" s="49"/>
      <c r="CE64" s="49"/>
      <c r="CF64" s="49"/>
      <c r="CG64" s="49"/>
      <c r="CH64" s="49"/>
      <c r="CI64" s="49"/>
      <c r="CJ64" s="49"/>
      <c r="CK64" s="49"/>
      <c r="CL64" s="49"/>
      <c r="CM64" s="49"/>
      <c r="CN64" s="49"/>
      <c r="CO64" s="49"/>
      <c r="CP64" s="49"/>
      <c r="CQ64" s="49"/>
      <c r="CR64" s="49"/>
      <c r="CS64" s="49"/>
      <c r="CT64" s="49"/>
      <c r="CU64" s="49"/>
      <c r="CV64" s="49"/>
      <c r="CW64" s="49"/>
      <c r="CX64" s="49"/>
      <c r="CY64" s="49"/>
      <c r="CZ64" s="49"/>
      <c r="DA64" s="49"/>
      <c r="DB64" s="49"/>
      <c r="DC64" s="49"/>
      <c r="DD64" s="49"/>
      <c r="DE64" s="49"/>
      <c r="DF64" s="49"/>
      <c r="DG64" s="49"/>
      <c r="DH64" s="49"/>
      <c r="DI64" s="49"/>
      <c r="DJ64" s="49"/>
      <c r="DK64" s="49"/>
      <c r="DL64" s="49"/>
      <c r="DM64" s="49"/>
      <c r="DN64" s="49"/>
      <c r="DO64" s="49"/>
      <c r="DP64" s="49"/>
      <c r="DQ64" s="49"/>
      <c r="DR64" s="49"/>
      <c r="DS64" s="49"/>
      <c r="DT64" s="49"/>
      <c r="DU64" s="49"/>
      <c r="DV64" s="49"/>
      <c r="DW64" s="49"/>
      <c r="DX64" s="49"/>
      <c r="DY64" s="49"/>
      <c r="DZ64" s="49"/>
      <c r="EA64" s="49"/>
      <c r="EB64" s="49"/>
      <c r="EC64" s="49"/>
      <c r="ED64" s="49"/>
      <c r="EE64" s="49"/>
      <c r="EF64" s="49"/>
      <c r="EG64" s="49"/>
      <c r="EH64" s="49"/>
      <c r="EI64" s="49"/>
      <c r="EJ64" s="49"/>
      <c r="EK64" s="49"/>
      <c r="EL64" s="49"/>
      <c r="EM64" s="49"/>
      <c r="EN64" s="49"/>
      <c r="EO64" s="49"/>
      <c r="EP64" s="49"/>
      <c r="EQ64" s="49"/>
      <c r="ER64" s="49"/>
      <c r="ES64" s="49"/>
      <c r="ET64" s="49"/>
      <c r="EU64" s="49"/>
      <c r="EV64" s="49"/>
      <c r="EW64" s="49"/>
      <c r="EX64" s="49"/>
      <c r="EY64" s="49"/>
      <c r="EZ64" s="49"/>
      <c r="FA64" s="49"/>
      <c r="FB64" s="49"/>
      <c r="FC64" s="49"/>
      <c r="FD64" s="49"/>
      <c r="FE64" s="49"/>
      <c r="FF64" s="49"/>
      <c r="FG64" s="49"/>
      <c r="FH64" s="49"/>
      <c r="FI64" s="49"/>
      <c r="FJ64" s="49"/>
      <c r="FK64" s="49"/>
      <c r="FL64" s="49"/>
      <c r="FM64" s="49"/>
      <c r="FN64" s="49"/>
      <c r="FO64" s="49"/>
      <c r="FP64" s="49"/>
      <c r="FQ64" s="49"/>
      <c r="FR64" s="49"/>
      <c r="FS64" s="49"/>
      <c r="FT64" s="49"/>
      <c r="FU64" s="49"/>
      <c r="FV64" s="49"/>
      <c r="FW64" s="49"/>
      <c r="FX64" s="49"/>
      <c r="FY64" s="49"/>
      <c r="FZ64" s="49"/>
      <c r="GA64" s="49"/>
      <c r="GB64" s="49"/>
      <c r="GC64" s="49"/>
      <c r="GD64" s="49"/>
      <c r="GE64" s="49"/>
    </row>
    <row r="65" spans="3:187" x14ac:dyDescent="0.25">
      <c r="C65" s="49"/>
      <c r="D65" s="7"/>
      <c r="E65" s="49"/>
      <c r="F65" s="49"/>
      <c r="G65" s="7"/>
      <c r="H65" s="49"/>
      <c r="I65" s="49"/>
      <c r="J65" s="7"/>
      <c r="K65" s="49"/>
      <c r="L65" s="49"/>
      <c r="M65" s="7"/>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c r="AO65" s="49"/>
      <c r="AP65" s="49"/>
      <c r="AQ65" s="49"/>
      <c r="AR65" s="49"/>
      <c r="AS65" s="49"/>
      <c r="AT65" s="49"/>
      <c r="AU65" s="49"/>
      <c r="AV65" s="49"/>
      <c r="AW65" s="49"/>
      <c r="AX65" s="49"/>
      <c r="AY65" s="49"/>
      <c r="AZ65" s="49"/>
      <c r="BA65" s="49"/>
      <c r="BB65" s="49"/>
      <c r="BC65" s="49"/>
      <c r="BD65" s="49"/>
      <c r="BE65" s="49"/>
      <c r="BF65" s="49"/>
      <c r="BG65" s="49"/>
      <c r="BH65" s="49"/>
      <c r="BI65" s="49"/>
      <c r="BJ65" s="49"/>
      <c r="BK65" s="49"/>
      <c r="BL65" s="49"/>
      <c r="BM65" s="49"/>
      <c r="BN65" s="49"/>
      <c r="BO65" s="49"/>
      <c r="BP65" s="49"/>
      <c r="BQ65" s="49"/>
      <c r="BR65" s="49"/>
      <c r="BS65" s="49"/>
      <c r="BT65" s="49"/>
      <c r="BU65" s="49"/>
      <c r="BV65" s="49"/>
      <c r="BW65" s="49"/>
      <c r="BX65" s="49"/>
      <c r="BY65" s="49"/>
      <c r="BZ65" s="49"/>
      <c r="CA65" s="49"/>
      <c r="CB65" s="49"/>
      <c r="CC65" s="49"/>
      <c r="CD65" s="49"/>
      <c r="CE65" s="49"/>
      <c r="CF65" s="49"/>
      <c r="CG65" s="49"/>
      <c r="CH65" s="49"/>
      <c r="CI65" s="49"/>
      <c r="CJ65" s="49"/>
      <c r="CK65" s="49"/>
      <c r="CL65" s="49"/>
      <c r="CM65" s="49"/>
      <c r="CN65" s="49"/>
      <c r="CO65" s="49"/>
      <c r="CP65" s="49"/>
      <c r="CQ65" s="49"/>
      <c r="CR65" s="49"/>
      <c r="CS65" s="49"/>
      <c r="CT65" s="49"/>
      <c r="CU65" s="49"/>
      <c r="CV65" s="49"/>
      <c r="CW65" s="49"/>
      <c r="CX65" s="49"/>
      <c r="CY65" s="49"/>
      <c r="CZ65" s="49"/>
      <c r="DA65" s="49"/>
      <c r="DB65" s="49"/>
      <c r="DC65" s="49"/>
      <c r="DD65" s="49"/>
      <c r="DE65" s="49"/>
      <c r="DF65" s="49"/>
      <c r="DG65" s="49"/>
      <c r="DH65" s="49"/>
      <c r="DI65" s="49"/>
      <c r="DJ65" s="49"/>
      <c r="DK65" s="49"/>
      <c r="DL65" s="49"/>
      <c r="DM65" s="49"/>
      <c r="DN65" s="49"/>
      <c r="DO65" s="49"/>
      <c r="DP65" s="49"/>
      <c r="DQ65" s="49"/>
      <c r="DR65" s="49"/>
      <c r="DS65" s="49"/>
      <c r="DT65" s="49"/>
      <c r="DU65" s="49"/>
      <c r="DV65" s="49"/>
      <c r="DW65" s="49"/>
      <c r="DX65" s="49"/>
      <c r="DY65" s="49"/>
      <c r="DZ65" s="49"/>
      <c r="EA65" s="49"/>
      <c r="EB65" s="49"/>
      <c r="EC65" s="49"/>
      <c r="ED65" s="49"/>
      <c r="EE65" s="49"/>
      <c r="EF65" s="49"/>
      <c r="EG65" s="49"/>
      <c r="EH65" s="49"/>
      <c r="EI65" s="49"/>
      <c r="EJ65" s="49"/>
      <c r="EK65" s="49"/>
      <c r="EL65" s="49"/>
      <c r="EM65" s="49"/>
      <c r="EN65" s="49"/>
      <c r="EO65" s="49"/>
      <c r="EP65" s="49"/>
      <c r="EQ65" s="49"/>
      <c r="ER65" s="49"/>
      <c r="ES65" s="49"/>
      <c r="ET65" s="49"/>
      <c r="EU65" s="49"/>
      <c r="EV65" s="49"/>
      <c r="EW65" s="49"/>
      <c r="EX65" s="49"/>
      <c r="EY65" s="49"/>
      <c r="EZ65" s="49"/>
      <c r="FA65" s="49"/>
      <c r="FB65" s="49"/>
      <c r="FC65" s="49"/>
      <c r="FD65" s="49"/>
      <c r="FE65" s="49"/>
      <c r="FF65" s="49"/>
      <c r="FG65" s="49"/>
      <c r="FH65" s="49"/>
      <c r="FI65" s="49"/>
      <c r="FJ65" s="49"/>
      <c r="FK65" s="49"/>
      <c r="FL65" s="49"/>
      <c r="FM65" s="49"/>
      <c r="FN65" s="49"/>
      <c r="FO65" s="49"/>
      <c r="FP65" s="49"/>
      <c r="FQ65" s="49"/>
      <c r="FR65" s="49"/>
      <c r="FS65" s="49"/>
      <c r="FT65" s="49"/>
      <c r="FU65" s="49"/>
      <c r="FV65" s="49"/>
      <c r="FW65" s="49"/>
      <c r="FX65" s="49"/>
      <c r="FY65" s="49"/>
      <c r="FZ65" s="49"/>
      <c r="GA65" s="49"/>
      <c r="GB65" s="49"/>
      <c r="GC65" s="49"/>
      <c r="GD65" s="49"/>
      <c r="GE65" s="49"/>
    </row>
    <row r="66" spans="3:187" x14ac:dyDescent="0.25">
      <c r="C66" s="49"/>
      <c r="D66" s="7"/>
      <c r="E66" s="49"/>
      <c r="F66" s="49"/>
      <c r="G66" s="7"/>
      <c r="H66" s="49"/>
      <c r="I66" s="49"/>
      <c r="J66" s="7"/>
      <c r="K66" s="49"/>
      <c r="L66" s="49"/>
      <c r="M66" s="7"/>
      <c r="N66" s="49"/>
      <c r="O66" s="49"/>
      <c r="P66" s="49"/>
      <c r="Q66" s="49"/>
      <c r="R66" s="49"/>
      <c r="S66" s="49"/>
      <c r="T66" s="49"/>
      <c r="U66" s="49"/>
      <c r="V66" s="49"/>
      <c r="W66" s="49"/>
      <c r="X66" s="49"/>
      <c r="Y66" s="49"/>
      <c r="Z66" s="49"/>
      <c r="AA66" s="49"/>
      <c r="AB66" s="49"/>
      <c r="AC66" s="49"/>
      <c r="AD66" s="49"/>
      <c r="AE66" s="49"/>
      <c r="AF66" s="49"/>
      <c r="AG66" s="49"/>
      <c r="AH66" s="49"/>
      <c r="AI66" s="49"/>
      <c r="AJ66" s="49"/>
      <c r="AK66" s="49"/>
      <c r="AL66" s="49"/>
      <c r="AM66" s="49"/>
      <c r="AN66" s="49"/>
      <c r="AO66" s="49"/>
      <c r="AP66" s="49"/>
      <c r="AQ66" s="49"/>
      <c r="AR66" s="49"/>
      <c r="AS66" s="49"/>
      <c r="AT66" s="49"/>
      <c r="AU66" s="49"/>
      <c r="AV66" s="49"/>
      <c r="AW66" s="49"/>
      <c r="AX66" s="49"/>
      <c r="AY66" s="49"/>
      <c r="AZ66" s="49"/>
      <c r="BA66" s="49"/>
      <c r="BB66" s="49"/>
      <c r="BC66" s="49"/>
      <c r="BD66" s="49"/>
      <c r="BE66" s="49"/>
      <c r="BF66" s="49"/>
      <c r="BG66" s="49"/>
      <c r="BH66" s="49"/>
      <c r="BI66" s="49"/>
      <c r="BJ66" s="49"/>
      <c r="BK66" s="49"/>
      <c r="BL66" s="49"/>
      <c r="BM66" s="49"/>
      <c r="BN66" s="49"/>
      <c r="BO66" s="49"/>
      <c r="BP66" s="49"/>
      <c r="BQ66" s="49"/>
      <c r="BR66" s="49"/>
      <c r="BS66" s="49"/>
      <c r="BT66" s="49"/>
      <c r="BU66" s="49"/>
      <c r="BV66" s="49"/>
      <c r="BW66" s="49"/>
      <c r="BX66" s="49"/>
      <c r="BY66" s="49"/>
      <c r="BZ66" s="49"/>
      <c r="CA66" s="49"/>
      <c r="CB66" s="49"/>
      <c r="CC66" s="49"/>
      <c r="CD66" s="49"/>
      <c r="CE66" s="49"/>
      <c r="CF66" s="49"/>
      <c r="CG66" s="49"/>
      <c r="CH66" s="49"/>
      <c r="CI66" s="49"/>
      <c r="CJ66" s="49"/>
      <c r="CK66" s="49"/>
      <c r="CL66" s="49"/>
      <c r="CM66" s="49"/>
      <c r="CN66" s="49"/>
      <c r="CO66" s="49"/>
      <c r="CP66" s="49"/>
      <c r="CQ66" s="49"/>
      <c r="CR66" s="49"/>
      <c r="CS66" s="49"/>
      <c r="CT66" s="49"/>
      <c r="CU66" s="49"/>
      <c r="CV66" s="49"/>
      <c r="CW66" s="49"/>
      <c r="CX66" s="49"/>
      <c r="CY66" s="49"/>
      <c r="CZ66" s="49"/>
      <c r="DA66" s="49"/>
      <c r="DB66" s="49"/>
      <c r="DC66" s="49"/>
      <c r="DD66" s="49"/>
      <c r="DE66" s="49"/>
      <c r="DF66" s="49"/>
      <c r="DG66" s="49"/>
      <c r="DH66" s="49"/>
      <c r="DI66" s="49"/>
      <c r="DJ66" s="49"/>
      <c r="DK66" s="49"/>
      <c r="DL66" s="49"/>
      <c r="DM66" s="49"/>
      <c r="DN66" s="49"/>
      <c r="DO66" s="49"/>
      <c r="DP66" s="49"/>
      <c r="DQ66" s="49"/>
      <c r="DR66" s="49"/>
      <c r="DS66" s="49"/>
      <c r="DT66" s="49"/>
      <c r="DU66" s="49"/>
      <c r="DV66" s="49"/>
      <c r="DW66" s="49"/>
      <c r="DX66" s="49"/>
      <c r="DY66" s="49"/>
      <c r="DZ66" s="49"/>
      <c r="EA66" s="49"/>
      <c r="EB66" s="49"/>
      <c r="EC66" s="49"/>
      <c r="ED66" s="49"/>
      <c r="EE66" s="49"/>
      <c r="EF66" s="49"/>
      <c r="EG66" s="49"/>
      <c r="EH66" s="49"/>
      <c r="EI66" s="49"/>
      <c r="EJ66" s="49"/>
      <c r="EK66" s="49"/>
      <c r="EL66" s="49"/>
      <c r="EM66" s="49"/>
      <c r="EN66" s="49"/>
      <c r="EO66" s="49"/>
      <c r="EP66" s="49"/>
      <c r="EQ66" s="49"/>
      <c r="ER66" s="49"/>
      <c r="ES66" s="49"/>
      <c r="ET66" s="49"/>
      <c r="EU66" s="49"/>
      <c r="EV66" s="49"/>
      <c r="EW66" s="49"/>
      <c r="EX66" s="49"/>
      <c r="EY66" s="49"/>
      <c r="EZ66" s="49"/>
      <c r="FA66" s="49"/>
      <c r="FB66" s="49"/>
      <c r="FC66" s="49"/>
      <c r="FD66" s="49"/>
      <c r="FE66" s="49"/>
      <c r="FF66" s="49"/>
      <c r="FG66" s="49"/>
      <c r="FH66" s="49"/>
      <c r="FI66" s="49"/>
      <c r="FJ66" s="49"/>
      <c r="FK66" s="49"/>
      <c r="FL66" s="49"/>
      <c r="FM66" s="49"/>
      <c r="FN66" s="49"/>
      <c r="FO66" s="49"/>
      <c r="FP66" s="49"/>
      <c r="FQ66" s="49"/>
      <c r="FR66" s="49"/>
      <c r="FS66" s="49"/>
      <c r="FT66" s="49"/>
      <c r="FU66" s="49"/>
      <c r="FV66" s="49"/>
      <c r="FW66" s="49"/>
      <c r="FX66" s="49"/>
      <c r="FY66" s="49"/>
      <c r="FZ66" s="49"/>
      <c r="GA66" s="49"/>
      <c r="GB66" s="49"/>
      <c r="GC66" s="49"/>
      <c r="GD66" s="49"/>
      <c r="GE66" s="49"/>
    </row>
    <row r="67" spans="3:187" x14ac:dyDescent="0.25">
      <c r="C67" s="49"/>
      <c r="D67" s="7"/>
      <c r="E67" s="49"/>
      <c r="F67" s="49"/>
      <c r="G67" s="7"/>
      <c r="H67" s="49"/>
      <c r="I67" s="49"/>
      <c r="J67" s="7"/>
      <c r="K67" s="49"/>
      <c r="L67" s="49"/>
      <c r="M67" s="7"/>
      <c r="N67" s="49"/>
      <c r="O67" s="49"/>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49"/>
      <c r="AS67" s="49"/>
      <c r="AT67" s="49"/>
      <c r="AU67" s="49"/>
      <c r="AV67" s="49"/>
      <c r="AW67" s="49"/>
      <c r="AX67" s="49"/>
      <c r="AY67" s="49"/>
      <c r="AZ67" s="49"/>
      <c r="BA67" s="49"/>
      <c r="BB67" s="49"/>
      <c r="BC67" s="49"/>
      <c r="BD67" s="49"/>
      <c r="BE67" s="49"/>
      <c r="BF67" s="49"/>
      <c r="BG67" s="49"/>
      <c r="BH67" s="49"/>
      <c r="BI67" s="49"/>
      <c r="BJ67" s="49"/>
      <c r="BK67" s="49"/>
      <c r="BL67" s="49"/>
      <c r="BM67" s="49"/>
      <c r="BN67" s="49"/>
      <c r="BO67" s="49"/>
      <c r="BP67" s="49"/>
      <c r="BQ67" s="49"/>
      <c r="BR67" s="49"/>
      <c r="BS67" s="49"/>
      <c r="BT67" s="49"/>
      <c r="BU67" s="49"/>
      <c r="BV67" s="49"/>
      <c r="BW67" s="49"/>
      <c r="BX67" s="49"/>
      <c r="BY67" s="49"/>
      <c r="BZ67" s="49"/>
      <c r="CA67" s="49"/>
      <c r="CB67" s="49"/>
      <c r="CC67" s="49"/>
      <c r="CD67" s="49"/>
      <c r="CE67" s="49"/>
      <c r="CF67" s="49"/>
      <c r="CG67" s="49"/>
      <c r="CH67" s="49"/>
      <c r="CI67" s="49"/>
      <c r="CJ67" s="49"/>
      <c r="CK67" s="49"/>
      <c r="CL67" s="49"/>
      <c r="CM67" s="49"/>
      <c r="CN67" s="49"/>
      <c r="CO67" s="49"/>
      <c r="CP67" s="49"/>
      <c r="CQ67" s="49"/>
      <c r="CR67" s="49"/>
      <c r="CS67" s="49"/>
      <c r="CT67" s="49"/>
      <c r="CU67" s="49"/>
      <c r="CV67" s="49"/>
      <c r="CW67" s="49"/>
      <c r="CX67" s="49"/>
      <c r="CY67" s="49"/>
      <c r="CZ67" s="49"/>
      <c r="DA67" s="49"/>
      <c r="DB67" s="49"/>
      <c r="DC67" s="49"/>
      <c r="DD67" s="49"/>
      <c r="DE67" s="49"/>
      <c r="DF67" s="49"/>
      <c r="DG67" s="49"/>
      <c r="DH67" s="49"/>
      <c r="DI67" s="49"/>
      <c r="DJ67" s="49"/>
      <c r="DK67" s="49"/>
      <c r="DL67" s="49"/>
      <c r="DM67" s="49"/>
      <c r="DN67" s="49"/>
      <c r="DO67" s="49"/>
      <c r="DP67" s="49"/>
      <c r="DQ67" s="49"/>
      <c r="DR67" s="49"/>
      <c r="DS67" s="49"/>
      <c r="DT67" s="49"/>
      <c r="DU67" s="49"/>
      <c r="DV67" s="49"/>
      <c r="DW67" s="49"/>
      <c r="DX67" s="49"/>
      <c r="DY67" s="49"/>
      <c r="DZ67" s="49"/>
      <c r="EA67" s="49"/>
      <c r="EB67" s="49"/>
      <c r="EC67" s="49"/>
      <c r="ED67" s="49"/>
      <c r="EE67" s="49"/>
      <c r="EF67" s="49"/>
      <c r="EG67" s="49"/>
      <c r="EH67" s="49"/>
      <c r="EI67" s="49"/>
      <c r="EJ67" s="49"/>
      <c r="EK67" s="49"/>
      <c r="EL67" s="49"/>
      <c r="EM67" s="49"/>
      <c r="EN67" s="49"/>
      <c r="EO67" s="49"/>
      <c r="EP67" s="49"/>
      <c r="EQ67" s="49"/>
      <c r="ER67" s="49"/>
      <c r="ES67" s="49"/>
      <c r="ET67" s="49"/>
      <c r="EU67" s="49"/>
      <c r="EV67" s="49"/>
      <c r="EW67" s="49"/>
      <c r="EX67" s="49"/>
      <c r="EY67" s="49"/>
      <c r="EZ67" s="49"/>
      <c r="FA67" s="49"/>
      <c r="FB67" s="49"/>
      <c r="FC67" s="49"/>
      <c r="FD67" s="49"/>
      <c r="FE67" s="49"/>
      <c r="FF67" s="49"/>
      <c r="FG67" s="49"/>
      <c r="FH67" s="49"/>
      <c r="FI67" s="49"/>
      <c r="FJ67" s="49"/>
      <c r="FK67" s="49"/>
      <c r="FL67" s="49"/>
      <c r="FM67" s="49"/>
      <c r="FN67" s="49"/>
      <c r="FO67" s="49"/>
      <c r="FP67" s="49"/>
      <c r="FQ67" s="49"/>
      <c r="FR67" s="49"/>
      <c r="FS67" s="49"/>
      <c r="FT67" s="49"/>
      <c r="FU67" s="49"/>
      <c r="FV67" s="49"/>
      <c r="FW67" s="49"/>
      <c r="FX67" s="49"/>
      <c r="FY67" s="49"/>
      <c r="FZ67" s="49"/>
      <c r="GA67" s="49"/>
      <c r="GB67" s="49"/>
      <c r="GC67" s="49"/>
      <c r="GD67" s="49"/>
      <c r="GE67" s="49"/>
    </row>
    <row r="68" spans="3:187" x14ac:dyDescent="0.25">
      <c r="C68" s="49"/>
      <c r="D68" s="7"/>
      <c r="E68" s="49"/>
      <c r="F68" s="49"/>
      <c r="G68" s="7"/>
      <c r="H68" s="49"/>
      <c r="I68" s="49"/>
      <c r="J68" s="7"/>
      <c r="K68" s="49"/>
      <c r="L68" s="49"/>
      <c r="M68" s="7"/>
      <c r="N68" s="49"/>
      <c r="O68" s="49"/>
      <c r="P68" s="49"/>
      <c r="Q68" s="49"/>
      <c r="R68" s="49"/>
      <c r="S68" s="49"/>
      <c r="T68" s="49"/>
      <c r="U68" s="49"/>
      <c r="V68" s="49"/>
      <c r="W68" s="49"/>
      <c r="X68" s="49"/>
      <c r="Y68" s="49"/>
      <c r="Z68" s="49"/>
      <c r="AA68" s="49"/>
      <c r="AB68" s="49"/>
      <c r="AC68" s="49"/>
      <c r="AD68" s="49"/>
      <c r="AE68" s="49"/>
      <c r="AF68" s="49"/>
      <c r="AG68" s="49"/>
      <c r="AH68" s="49"/>
      <c r="AI68" s="49"/>
      <c r="AJ68" s="49"/>
      <c r="AK68" s="49"/>
      <c r="AL68" s="49"/>
      <c r="AM68" s="49"/>
      <c r="AN68" s="49"/>
      <c r="AO68" s="49"/>
      <c r="AP68" s="49"/>
      <c r="AQ68" s="49"/>
      <c r="AR68" s="49"/>
      <c r="AS68" s="49"/>
      <c r="AT68" s="49"/>
      <c r="AU68" s="49"/>
      <c r="AV68" s="49"/>
      <c r="AW68" s="49"/>
      <c r="AX68" s="49"/>
      <c r="AY68" s="49"/>
      <c r="AZ68" s="49"/>
      <c r="BA68" s="49"/>
      <c r="BB68" s="49"/>
      <c r="BC68" s="49"/>
      <c r="BD68" s="49"/>
      <c r="BE68" s="49"/>
      <c r="BF68" s="49"/>
      <c r="BG68" s="49"/>
      <c r="BH68" s="49"/>
      <c r="BI68" s="49"/>
      <c r="BJ68" s="49"/>
      <c r="BK68" s="49"/>
      <c r="BL68" s="49"/>
      <c r="BM68" s="49"/>
      <c r="BN68" s="49"/>
      <c r="BO68" s="49"/>
      <c r="BP68" s="49"/>
      <c r="BQ68" s="49"/>
      <c r="BR68" s="49"/>
      <c r="BS68" s="49"/>
      <c r="BT68" s="49"/>
      <c r="BU68" s="49"/>
      <c r="BV68" s="49"/>
      <c r="BW68" s="49"/>
      <c r="BX68" s="49"/>
      <c r="BY68" s="49"/>
      <c r="BZ68" s="49"/>
      <c r="CA68" s="49"/>
      <c r="CB68" s="49"/>
      <c r="CC68" s="49"/>
      <c r="CD68" s="49"/>
      <c r="CE68" s="49"/>
      <c r="CF68" s="49"/>
      <c r="CG68" s="49"/>
      <c r="CH68" s="49"/>
      <c r="CI68" s="49"/>
      <c r="CJ68" s="49"/>
      <c r="CK68" s="49"/>
      <c r="CL68" s="49"/>
      <c r="CM68" s="49"/>
      <c r="CN68" s="49"/>
      <c r="CO68" s="49"/>
      <c r="CP68" s="49"/>
      <c r="CQ68" s="49"/>
      <c r="CR68" s="49"/>
      <c r="CS68" s="49"/>
      <c r="CT68" s="49"/>
      <c r="CU68" s="49"/>
      <c r="CV68" s="49"/>
      <c r="CW68" s="49"/>
      <c r="CX68" s="49"/>
      <c r="CY68" s="49"/>
      <c r="CZ68" s="49"/>
      <c r="DA68" s="49"/>
      <c r="DB68" s="49"/>
      <c r="DC68" s="49"/>
      <c r="DD68" s="49"/>
      <c r="DE68" s="49"/>
      <c r="DF68" s="49"/>
      <c r="DG68" s="49"/>
      <c r="DH68" s="49"/>
      <c r="DI68" s="49"/>
      <c r="DJ68" s="49"/>
      <c r="DK68" s="49"/>
      <c r="DL68" s="49"/>
      <c r="DM68" s="49"/>
      <c r="DN68" s="49"/>
      <c r="DO68" s="49"/>
      <c r="DP68" s="49"/>
      <c r="DQ68" s="49"/>
      <c r="DR68" s="49"/>
      <c r="DS68" s="49"/>
      <c r="DT68" s="49"/>
      <c r="DU68" s="49"/>
      <c r="DV68" s="49"/>
      <c r="DW68" s="49"/>
      <c r="DX68" s="49"/>
      <c r="DY68" s="49"/>
      <c r="DZ68" s="49"/>
      <c r="EA68" s="49"/>
      <c r="EB68" s="49"/>
      <c r="EC68" s="49"/>
      <c r="ED68" s="49"/>
      <c r="EE68" s="49"/>
      <c r="EF68" s="49"/>
      <c r="EG68" s="49"/>
      <c r="EH68" s="49"/>
      <c r="EI68" s="49"/>
      <c r="EJ68" s="49"/>
      <c r="EK68" s="49"/>
      <c r="EL68" s="49"/>
      <c r="EM68" s="49"/>
      <c r="EN68" s="49"/>
      <c r="EO68" s="49"/>
      <c r="EP68" s="49"/>
      <c r="EQ68" s="49"/>
      <c r="ER68" s="49"/>
      <c r="ES68" s="49"/>
      <c r="ET68" s="49"/>
      <c r="EU68" s="49"/>
      <c r="EV68" s="49"/>
      <c r="EW68" s="49"/>
      <c r="EX68" s="49"/>
      <c r="EY68" s="49"/>
      <c r="EZ68" s="49"/>
      <c r="FA68" s="49"/>
      <c r="FB68" s="49"/>
      <c r="FC68" s="49"/>
      <c r="FD68" s="49"/>
      <c r="FE68" s="49"/>
      <c r="FF68" s="49"/>
      <c r="FG68" s="49"/>
      <c r="FH68" s="49"/>
      <c r="FI68" s="49"/>
      <c r="FJ68" s="49"/>
      <c r="FK68" s="49"/>
      <c r="FL68" s="49"/>
      <c r="FM68" s="49"/>
      <c r="FN68" s="49"/>
      <c r="FO68" s="49"/>
      <c r="FP68" s="49"/>
      <c r="FQ68" s="49"/>
      <c r="FR68" s="49"/>
      <c r="FS68" s="49"/>
      <c r="FT68" s="49"/>
      <c r="FU68" s="49"/>
      <c r="FV68" s="49"/>
      <c r="FW68" s="49"/>
      <c r="FX68" s="49"/>
      <c r="FY68" s="49"/>
      <c r="FZ68" s="49"/>
      <c r="GA68" s="49"/>
      <c r="GB68" s="49"/>
      <c r="GC68" s="49"/>
      <c r="GD68" s="49"/>
      <c r="GE68" s="49"/>
    </row>
    <row r="69" spans="3:187" x14ac:dyDescent="0.25">
      <c r="C69" s="49"/>
      <c r="D69" s="7"/>
      <c r="E69" s="49"/>
      <c r="F69" s="49"/>
      <c r="G69" s="7"/>
      <c r="H69" s="49"/>
      <c r="I69" s="49"/>
      <c r="J69" s="7"/>
      <c r="K69" s="49"/>
      <c r="L69" s="49"/>
      <c r="M69" s="7"/>
      <c r="N69" s="49"/>
      <c r="O69" s="49"/>
      <c r="P69" s="49"/>
      <c r="Q69" s="49"/>
      <c r="R69" s="49"/>
      <c r="S69" s="49"/>
      <c r="T69" s="49"/>
      <c r="U69" s="49"/>
      <c r="V69" s="49"/>
      <c r="W69" s="49"/>
      <c r="X69" s="49"/>
      <c r="Y69" s="49"/>
      <c r="Z69" s="49"/>
      <c r="AA69" s="49"/>
      <c r="AB69" s="49"/>
      <c r="AC69" s="49"/>
      <c r="AD69" s="49"/>
      <c r="AE69" s="49"/>
      <c r="AF69" s="49"/>
      <c r="AG69" s="49"/>
      <c r="AH69" s="49"/>
      <c r="AI69" s="49"/>
      <c r="AJ69" s="49"/>
      <c r="AK69" s="49"/>
      <c r="AL69" s="49"/>
      <c r="AM69" s="49"/>
      <c r="AN69" s="49"/>
      <c r="AO69" s="49"/>
      <c r="AP69" s="49"/>
      <c r="AQ69" s="49"/>
      <c r="AR69" s="49"/>
      <c r="AS69" s="49"/>
      <c r="AT69" s="49"/>
      <c r="AU69" s="49"/>
      <c r="AV69" s="49"/>
      <c r="AW69" s="49"/>
      <c r="AX69" s="49"/>
      <c r="AY69" s="49"/>
      <c r="AZ69" s="49"/>
      <c r="BA69" s="49"/>
      <c r="BB69" s="49"/>
      <c r="BC69" s="49"/>
      <c r="BD69" s="49"/>
      <c r="BE69" s="49"/>
      <c r="BF69" s="49"/>
      <c r="BG69" s="49"/>
      <c r="BH69" s="49"/>
      <c r="BI69" s="49"/>
      <c r="BJ69" s="49"/>
      <c r="BK69" s="49"/>
      <c r="BL69" s="49"/>
      <c r="BM69" s="49"/>
      <c r="BN69" s="49"/>
      <c r="BO69" s="49"/>
      <c r="BP69" s="49"/>
      <c r="BQ69" s="49"/>
      <c r="BR69" s="49"/>
      <c r="BS69" s="49"/>
      <c r="BT69" s="49"/>
      <c r="BU69" s="49"/>
      <c r="BV69" s="49"/>
      <c r="BW69" s="49"/>
      <c r="BX69" s="49"/>
      <c r="BY69" s="49"/>
      <c r="BZ69" s="49"/>
      <c r="CA69" s="49"/>
      <c r="CB69" s="49"/>
      <c r="CC69" s="49"/>
      <c r="CD69" s="49"/>
      <c r="CE69" s="49"/>
      <c r="CF69" s="49"/>
      <c r="CG69" s="49"/>
      <c r="CH69" s="49"/>
      <c r="CI69" s="49"/>
      <c r="CJ69" s="49"/>
      <c r="CK69" s="49"/>
      <c r="CL69" s="49"/>
      <c r="CM69" s="49"/>
      <c r="CN69" s="49"/>
      <c r="CO69" s="49"/>
      <c r="CP69" s="49"/>
      <c r="CQ69" s="49"/>
      <c r="CR69" s="49"/>
      <c r="CS69" s="49"/>
      <c r="CT69" s="49"/>
      <c r="CU69" s="49"/>
      <c r="CV69" s="49"/>
      <c r="CW69" s="49"/>
      <c r="CX69" s="49"/>
      <c r="CY69" s="49"/>
      <c r="CZ69" s="49"/>
      <c r="DA69" s="49"/>
      <c r="DB69" s="49"/>
      <c r="DC69" s="49"/>
      <c r="DD69" s="49"/>
      <c r="DE69" s="49"/>
      <c r="DF69" s="49"/>
      <c r="DG69" s="49"/>
      <c r="DH69" s="49"/>
      <c r="DI69" s="49"/>
      <c r="DJ69" s="49"/>
      <c r="DK69" s="49"/>
      <c r="DL69" s="49"/>
      <c r="DM69" s="49"/>
      <c r="DN69" s="49"/>
      <c r="DO69" s="49"/>
      <c r="DP69" s="49"/>
      <c r="DQ69" s="49"/>
      <c r="DR69" s="49"/>
      <c r="DS69" s="49"/>
      <c r="DT69" s="49"/>
      <c r="DU69" s="49"/>
      <c r="DV69" s="49"/>
      <c r="DW69" s="49"/>
      <c r="DX69" s="49"/>
      <c r="DY69" s="49"/>
      <c r="DZ69" s="49"/>
      <c r="EA69" s="49"/>
      <c r="EB69" s="49"/>
      <c r="EC69" s="49"/>
      <c r="ED69" s="49"/>
      <c r="EE69" s="49"/>
      <c r="EF69" s="49"/>
      <c r="EG69" s="49"/>
      <c r="EH69" s="49"/>
      <c r="EI69" s="49"/>
      <c r="EJ69" s="49"/>
      <c r="EK69" s="49"/>
      <c r="EL69" s="49"/>
      <c r="EM69" s="49"/>
      <c r="EN69" s="49"/>
      <c r="EO69" s="49"/>
      <c r="EP69" s="49"/>
      <c r="EQ69" s="49"/>
      <c r="ER69" s="49"/>
      <c r="ES69" s="49"/>
      <c r="ET69" s="49"/>
      <c r="EU69" s="49"/>
      <c r="EV69" s="49"/>
      <c r="EW69" s="49"/>
      <c r="EX69" s="49"/>
      <c r="EY69" s="49"/>
      <c r="EZ69" s="49"/>
      <c r="FA69" s="49"/>
      <c r="FB69" s="49"/>
      <c r="FC69" s="49"/>
      <c r="FD69" s="49"/>
      <c r="FE69" s="49"/>
      <c r="FF69" s="49"/>
      <c r="FG69" s="49"/>
      <c r="FH69" s="49"/>
      <c r="FI69" s="49"/>
      <c r="FJ69" s="49"/>
      <c r="FK69" s="49"/>
      <c r="FL69" s="49"/>
      <c r="FM69" s="49"/>
      <c r="FN69" s="49"/>
      <c r="FO69" s="49"/>
      <c r="FP69" s="49"/>
      <c r="FQ69" s="49"/>
      <c r="FR69" s="49"/>
      <c r="FS69" s="49"/>
      <c r="FT69" s="49"/>
      <c r="FU69" s="49"/>
      <c r="FV69" s="49"/>
      <c r="FW69" s="49"/>
      <c r="FX69" s="49"/>
      <c r="FY69" s="49"/>
      <c r="FZ69" s="49"/>
      <c r="GA69" s="49"/>
      <c r="GB69" s="49"/>
      <c r="GC69" s="49"/>
      <c r="GD69" s="49"/>
      <c r="GE69" s="49"/>
    </row>
    <row r="70" spans="3:187" x14ac:dyDescent="0.25">
      <c r="C70" s="49"/>
      <c r="D70" s="7"/>
      <c r="E70" s="49"/>
      <c r="F70" s="49"/>
      <c r="G70" s="7"/>
      <c r="H70" s="49"/>
      <c r="I70" s="49"/>
      <c r="J70" s="7"/>
      <c r="K70" s="49"/>
      <c r="L70" s="49"/>
      <c r="M70" s="7"/>
      <c r="N70" s="49"/>
      <c r="O70" s="49"/>
      <c r="P70" s="49"/>
      <c r="Q70" s="49"/>
      <c r="R70" s="49"/>
      <c r="S70" s="49"/>
      <c r="T70" s="49"/>
      <c r="U70" s="49"/>
      <c r="V70" s="49"/>
      <c r="W70" s="49"/>
      <c r="X70" s="49"/>
      <c r="Y70" s="49"/>
      <c r="Z70" s="49"/>
      <c r="AA70" s="49"/>
      <c r="AB70" s="49"/>
      <c r="AC70" s="49"/>
      <c r="AD70" s="49"/>
      <c r="AE70" s="49"/>
      <c r="AF70" s="49"/>
      <c r="AG70" s="49"/>
      <c r="AH70" s="49"/>
      <c r="AI70" s="49"/>
      <c r="AJ70" s="49"/>
      <c r="AK70" s="49"/>
      <c r="AL70" s="49"/>
      <c r="AM70" s="49"/>
      <c r="AN70" s="49"/>
      <c r="AO70" s="49"/>
      <c r="AP70" s="49"/>
      <c r="AQ70" s="49"/>
      <c r="AR70" s="49"/>
      <c r="AS70" s="49"/>
      <c r="AT70" s="49"/>
      <c r="AU70" s="49"/>
      <c r="AV70" s="49"/>
      <c r="AW70" s="49"/>
      <c r="AX70" s="49"/>
      <c r="AY70" s="49"/>
      <c r="AZ70" s="49"/>
      <c r="BA70" s="49"/>
      <c r="BB70" s="49"/>
      <c r="BC70" s="49"/>
      <c r="BD70" s="49"/>
      <c r="BE70" s="49"/>
      <c r="BF70" s="49"/>
      <c r="BG70" s="49"/>
      <c r="BH70" s="49"/>
      <c r="BI70" s="49"/>
      <c r="BJ70" s="49"/>
      <c r="BK70" s="49"/>
      <c r="BL70" s="49"/>
      <c r="BM70" s="49"/>
      <c r="BN70" s="49"/>
      <c r="BO70" s="49"/>
      <c r="BP70" s="49"/>
      <c r="BQ70" s="49"/>
      <c r="BR70" s="49"/>
      <c r="BS70" s="49"/>
      <c r="BT70" s="49"/>
      <c r="BU70" s="49"/>
      <c r="BV70" s="49"/>
      <c r="BW70" s="49"/>
      <c r="BX70" s="49"/>
      <c r="BY70" s="49"/>
      <c r="BZ70" s="49"/>
      <c r="CA70" s="49"/>
      <c r="CB70" s="49"/>
      <c r="CC70" s="49"/>
      <c r="CD70" s="49"/>
      <c r="CE70" s="49"/>
      <c r="CF70" s="49"/>
      <c r="CG70" s="49"/>
      <c r="CH70" s="49"/>
      <c r="CI70" s="49"/>
      <c r="CJ70" s="49"/>
      <c r="CK70" s="49"/>
      <c r="CL70" s="49"/>
      <c r="CM70" s="49"/>
      <c r="CN70" s="49"/>
      <c r="CO70" s="49"/>
      <c r="CP70" s="49"/>
      <c r="CQ70" s="49"/>
      <c r="CR70" s="49"/>
      <c r="CS70" s="49"/>
      <c r="CT70" s="49"/>
      <c r="CU70" s="49"/>
      <c r="CV70" s="49"/>
      <c r="CW70" s="49"/>
      <c r="CX70" s="49"/>
      <c r="CY70" s="49"/>
      <c r="CZ70" s="49"/>
      <c r="DA70" s="49"/>
      <c r="DB70" s="49"/>
      <c r="DC70" s="49"/>
      <c r="DD70" s="49"/>
      <c r="DE70" s="49"/>
      <c r="DF70" s="49"/>
      <c r="DG70" s="49"/>
      <c r="DH70" s="49"/>
      <c r="DI70" s="49"/>
      <c r="DJ70" s="49"/>
      <c r="DK70" s="49"/>
      <c r="DL70" s="49"/>
      <c r="DM70" s="49"/>
      <c r="DN70" s="49"/>
      <c r="DO70" s="49"/>
      <c r="DP70" s="49"/>
      <c r="DQ70" s="49"/>
      <c r="DR70" s="49"/>
      <c r="DS70" s="49"/>
      <c r="DT70" s="49"/>
      <c r="DU70" s="49"/>
      <c r="DV70" s="49"/>
      <c r="DW70" s="49"/>
      <c r="DX70" s="49"/>
      <c r="DY70" s="49"/>
      <c r="DZ70" s="49"/>
      <c r="EA70" s="49"/>
      <c r="EB70" s="49"/>
      <c r="EC70" s="49"/>
      <c r="ED70" s="49"/>
      <c r="EE70" s="49"/>
      <c r="EF70" s="49"/>
      <c r="EG70" s="49"/>
      <c r="EH70" s="49"/>
      <c r="EI70" s="49"/>
      <c r="EJ70" s="49"/>
      <c r="EK70" s="49"/>
      <c r="EL70" s="49"/>
      <c r="EM70" s="49"/>
      <c r="EN70" s="49"/>
      <c r="EO70" s="49"/>
      <c r="EP70" s="49"/>
      <c r="EQ70" s="49"/>
      <c r="ER70" s="49"/>
      <c r="ES70" s="49"/>
      <c r="ET70" s="49"/>
      <c r="EU70" s="49"/>
      <c r="EV70" s="49"/>
      <c r="EW70" s="49"/>
      <c r="EX70" s="49"/>
      <c r="EY70" s="49"/>
      <c r="EZ70" s="49"/>
      <c r="FA70" s="49"/>
      <c r="FB70" s="49"/>
      <c r="FC70" s="49"/>
      <c r="FD70" s="49"/>
      <c r="FE70" s="49"/>
      <c r="FF70" s="49"/>
      <c r="FG70" s="49"/>
      <c r="FH70" s="49"/>
      <c r="FI70" s="49"/>
      <c r="FJ70" s="49"/>
      <c r="FK70" s="49"/>
      <c r="FL70" s="49"/>
      <c r="FM70" s="49"/>
      <c r="FN70" s="49"/>
      <c r="FO70" s="49"/>
      <c r="FP70" s="49"/>
      <c r="FQ70" s="49"/>
      <c r="FR70" s="49"/>
      <c r="FS70" s="49"/>
      <c r="FT70" s="49"/>
      <c r="FU70" s="49"/>
      <c r="FV70" s="49"/>
      <c r="FW70" s="49"/>
      <c r="FX70" s="49"/>
      <c r="FY70" s="49"/>
      <c r="FZ70" s="49"/>
      <c r="GA70" s="49"/>
      <c r="GB70" s="49"/>
      <c r="GC70" s="49"/>
      <c r="GD70" s="49"/>
      <c r="GE70" s="49"/>
    </row>
    <row r="71" spans="3:187" x14ac:dyDescent="0.25">
      <c r="C71" s="49"/>
      <c r="D71" s="7"/>
      <c r="E71" s="49"/>
      <c r="F71" s="49"/>
      <c r="G71" s="7"/>
      <c r="H71" s="49"/>
      <c r="I71" s="49"/>
      <c r="J71" s="7"/>
      <c r="K71" s="49"/>
      <c r="L71" s="49"/>
      <c r="M71" s="7"/>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49"/>
      <c r="AS71" s="49"/>
      <c r="AT71" s="49"/>
      <c r="AU71" s="49"/>
      <c r="AV71" s="49"/>
      <c r="AW71" s="49"/>
      <c r="AX71" s="49"/>
      <c r="AY71" s="49"/>
      <c r="AZ71" s="49"/>
      <c r="BA71" s="49"/>
      <c r="BB71" s="49"/>
      <c r="BC71" s="49"/>
      <c r="BD71" s="49"/>
      <c r="BE71" s="49"/>
      <c r="BF71" s="49"/>
      <c r="BG71" s="49"/>
      <c r="BH71" s="49"/>
      <c r="BI71" s="49"/>
      <c r="BJ71" s="49"/>
      <c r="BK71" s="49"/>
      <c r="BL71" s="49"/>
      <c r="BM71" s="49"/>
      <c r="BN71" s="49"/>
      <c r="BO71" s="49"/>
      <c r="BP71" s="49"/>
      <c r="BQ71" s="49"/>
      <c r="BR71" s="49"/>
      <c r="BS71" s="49"/>
      <c r="BT71" s="49"/>
      <c r="BU71" s="49"/>
      <c r="BV71" s="49"/>
      <c r="BW71" s="49"/>
      <c r="BX71" s="49"/>
      <c r="BY71" s="49"/>
      <c r="BZ71" s="49"/>
      <c r="CA71" s="49"/>
      <c r="CB71" s="49"/>
      <c r="CC71" s="49"/>
      <c r="CD71" s="49"/>
      <c r="CE71" s="49"/>
      <c r="CF71" s="49"/>
      <c r="CG71" s="49"/>
      <c r="CH71" s="49"/>
      <c r="CI71" s="49"/>
      <c r="CJ71" s="49"/>
      <c r="CK71" s="49"/>
      <c r="CL71" s="49"/>
      <c r="CM71" s="49"/>
      <c r="CN71" s="49"/>
      <c r="CO71" s="49"/>
      <c r="CP71" s="49"/>
      <c r="CQ71" s="49"/>
      <c r="CR71" s="49"/>
      <c r="CS71" s="49"/>
      <c r="CT71" s="49"/>
      <c r="CU71" s="49"/>
      <c r="CV71" s="49"/>
      <c r="CW71" s="49"/>
      <c r="CX71" s="49"/>
      <c r="CY71" s="49"/>
      <c r="CZ71" s="49"/>
      <c r="DA71" s="49"/>
      <c r="DB71" s="49"/>
      <c r="DC71" s="49"/>
      <c r="DD71" s="49"/>
      <c r="DE71" s="49"/>
      <c r="DF71" s="49"/>
      <c r="DG71" s="49"/>
      <c r="DH71" s="49"/>
      <c r="DI71" s="49"/>
      <c r="DJ71" s="49"/>
      <c r="DK71" s="49"/>
      <c r="DL71" s="49"/>
      <c r="DM71" s="49"/>
      <c r="DN71" s="49"/>
      <c r="DO71" s="49"/>
      <c r="DP71" s="49"/>
      <c r="DQ71" s="49"/>
      <c r="DR71" s="49"/>
      <c r="DS71" s="49"/>
      <c r="DT71" s="49"/>
      <c r="DU71" s="49"/>
      <c r="DV71" s="49"/>
      <c r="DW71" s="49"/>
      <c r="DX71" s="49"/>
      <c r="DY71" s="49"/>
      <c r="DZ71" s="49"/>
      <c r="EA71" s="49"/>
      <c r="EB71" s="49"/>
      <c r="EC71" s="49"/>
      <c r="ED71" s="49"/>
      <c r="EE71" s="49"/>
      <c r="EF71" s="49"/>
      <c r="EG71" s="49"/>
      <c r="EH71" s="49"/>
      <c r="EI71" s="49"/>
      <c r="EJ71" s="49"/>
      <c r="EK71" s="49"/>
      <c r="EL71" s="49"/>
      <c r="EM71" s="49"/>
      <c r="EN71" s="49"/>
      <c r="EO71" s="49"/>
      <c r="EP71" s="49"/>
      <c r="EQ71" s="49"/>
      <c r="ER71" s="49"/>
      <c r="ES71" s="49"/>
      <c r="ET71" s="49"/>
      <c r="EU71" s="49"/>
      <c r="EV71" s="49"/>
      <c r="EW71" s="49"/>
      <c r="EX71" s="49"/>
      <c r="EY71" s="49"/>
      <c r="EZ71" s="49"/>
      <c r="FA71" s="49"/>
      <c r="FB71" s="49"/>
      <c r="FC71" s="49"/>
      <c r="FD71" s="49"/>
      <c r="FE71" s="49"/>
      <c r="FF71" s="49"/>
      <c r="FG71" s="49"/>
      <c r="FH71" s="49"/>
      <c r="FI71" s="49"/>
      <c r="FJ71" s="49"/>
      <c r="FK71" s="49"/>
      <c r="FL71" s="49"/>
      <c r="FM71" s="49"/>
      <c r="FN71" s="49"/>
      <c r="FO71" s="49"/>
      <c r="FP71" s="49"/>
      <c r="FQ71" s="49"/>
      <c r="FR71" s="49"/>
      <c r="FS71" s="49"/>
      <c r="FT71" s="49"/>
      <c r="FU71" s="49"/>
      <c r="FV71" s="49"/>
      <c r="FW71" s="49"/>
      <c r="FX71" s="49"/>
      <c r="FY71" s="49"/>
      <c r="FZ71" s="49"/>
      <c r="GA71" s="49"/>
      <c r="GB71" s="49"/>
      <c r="GC71" s="49"/>
      <c r="GD71" s="49"/>
      <c r="GE71" s="49"/>
    </row>
    <row r="72" spans="3:187" x14ac:dyDescent="0.25">
      <c r="C72" s="49"/>
      <c r="D72" s="7"/>
      <c r="E72" s="49"/>
      <c r="F72" s="49"/>
      <c r="G72" s="7"/>
      <c r="H72" s="49"/>
      <c r="I72" s="49"/>
      <c r="J72" s="7"/>
      <c r="K72" s="49"/>
      <c r="L72" s="49"/>
      <c r="M72" s="7"/>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49"/>
      <c r="AS72" s="49"/>
      <c r="AT72" s="49"/>
      <c r="AU72" s="49"/>
      <c r="AV72" s="49"/>
      <c r="AW72" s="49"/>
      <c r="AX72" s="49"/>
      <c r="AY72" s="49"/>
      <c r="AZ72" s="49"/>
      <c r="BA72" s="49"/>
      <c r="BB72" s="49"/>
      <c r="BC72" s="49"/>
      <c r="BD72" s="49"/>
      <c r="BE72" s="49"/>
      <c r="BF72" s="49"/>
      <c r="BG72" s="49"/>
      <c r="BH72" s="49"/>
      <c r="BI72" s="49"/>
      <c r="BJ72" s="49"/>
      <c r="BK72" s="49"/>
      <c r="BL72" s="49"/>
      <c r="BM72" s="49"/>
      <c r="BN72" s="49"/>
      <c r="BO72" s="49"/>
      <c r="BP72" s="49"/>
      <c r="BQ72" s="49"/>
      <c r="BR72" s="49"/>
      <c r="BS72" s="49"/>
      <c r="BT72" s="49"/>
      <c r="BU72" s="49"/>
      <c r="BV72" s="49"/>
      <c r="BW72" s="49"/>
      <c r="BX72" s="49"/>
      <c r="BY72" s="49"/>
      <c r="BZ72" s="49"/>
      <c r="CA72" s="49"/>
      <c r="CB72" s="49"/>
      <c r="CC72" s="49"/>
      <c r="CD72" s="49"/>
      <c r="CE72" s="49"/>
      <c r="CF72" s="49"/>
      <c r="CG72" s="49"/>
      <c r="CH72" s="49"/>
      <c r="CI72" s="49"/>
      <c r="CJ72" s="49"/>
      <c r="CK72" s="49"/>
      <c r="CL72" s="49"/>
      <c r="CM72" s="49"/>
      <c r="CN72" s="49"/>
      <c r="CO72" s="49"/>
      <c r="CP72" s="49"/>
      <c r="CQ72" s="49"/>
      <c r="CR72" s="49"/>
      <c r="CS72" s="49"/>
      <c r="CT72" s="49"/>
      <c r="CU72" s="49"/>
      <c r="CV72" s="49"/>
      <c r="CW72" s="49"/>
      <c r="CX72" s="49"/>
      <c r="CY72" s="49"/>
      <c r="CZ72" s="49"/>
      <c r="DA72" s="49"/>
      <c r="DB72" s="49"/>
      <c r="DC72" s="49"/>
      <c r="DD72" s="49"/>
      <c r="DE72" s="49"/>
      <c r="DF72" s="49"/>
      <c r="DG72" s="49"/>
      <c r="DH72" s="49"/>
      <c r="DI72" s="49"/>
      <c r="DJ72" s="49"/>
      <c r="DK72" s="49"/>
      <c r="DL72" s="49"/>
      <c r="DM72" s="49"/>
      <c r="DN72" s="49"/>
      <c r="DO72" s="49"/>
      <c r="DP72" s="49"/>
      <c r="DQ72" s="49"/>
      <c r="DR72" s="49"/>
      <c r="DS72" s="49"/>
      <c r="DT72" s="49"/>
      <c r="DU72" s="49"/>
      <c r="DV72" s="49"/>
      <c r="DW72" s="49"/>
      <c r="DX72" s="49"/>
      <c r="DY72" s="49"/>
      <c r="DZ72" s="49"/>
      <c r="EA72" s="49"/>
      <c r="EB72" s="49"/>
      <c r="EC72" s="49"/>
      <c r="ED72" s="49"/>
      <c r="EE72" s="49"/>
      <c r="EF72" s="49"/>
      <c r="EG72" s="49"/>
      <c r="EH72" s="49"/>
      <c r="EI72" s="49"/>
      <c r="EJ72" s="49"/>
      <c r="EK72" s="49"/>
      <c r="EL72" s="49"/>
      <c r="EM72" s="49"/>
      <c r="EN72" s="49"/>
      <c r="EO72" s="49"/>
      <c r="EP72" s="49"/>
      <c r="EQ72" s="49"/>
      <c r="ER72" s="49"/>
      <c r="ES72" s="49"/>
      <c r="ET72" s="49"/>
      <c r="EU72" s="49"/>
      <c r="EV72" s="49"/>
      <c r="EW72" s="49"/>
      <c r="EX72" s="49"/>
      <c r="EY72" s="49"/>
      <c r="EZ72" s="49"/>
      <c r="FA72" s="49"/>
      <c r="FB72" s="49"/>
      <c r="FC72" s="49"/>
      <c r="FD72" s="49"/>
      <c r="FE72" s="49"/>
      <c r="FF72" s="49"/>
      <c r="FG72" s="49"/>
      <c r="FH72" s="49"/>
      <c r="FI72" s="49"/>
      <c r="FJ72" s="49"/>
      <c r="FK72" s="49"/>
      <c r="FL72" s="49"/>
      <c r="FM72" s="49"/>
      <c r="FN72" s="49"/>
      <c r="FO72" s="49"/>
      <c r="FP72" s="49"/>
      <c r="FQ72" s="49"/>
      <c r="FR72" s="49"/>
      <c r="FS72" s="49"/>
      <c r="FT72" s="49"/>
      <c r="FU72" s="49"/>
      <c r="FV72" s="49"/>
      <c r="FW72" s="49"/>
      <c r="FX72" s="49"/>
      <c r="FY72" s="49"/>
      <c r="FZ72" s="49"/>
      <c r="GA72" s="49"/>
      <c r="GB72" s="49"/>
      <c r="GC72" s="49"/>
      <c r="GD72" s="49"/>
      <c r="GE72" s="49"/>
    </row>
    <row r="73" spans="3:187" x14ac:dyDescent="0.25">
      <c r="C73" s="49"/>
      <c r="D73" s="7"/>
      <c r="E73" s="49"/>
      <c r="F73" s="49"/>
      <c r="G73" s="7"/>
      <c r="H73" s="49"/>
      <c r="I73" s="49"/>
      <c r="J73" s="7"/>
      <c r="K73" s="49"/>
      <c r="L73" s="49"/>
      <c r="M73" s="7"/>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49"/>
      <c r="AR73" s="49"/>
      <c r="AS73" s="49"/>
      <c r="AT73" s="49"/>
      <c r="AU73" s="49"/>
      <c r="AV73" s="49"/>
      <c r="AW73" s="49"/>
      <c r="AX73" s="49"/>
      <c r="AY73" s="49"/>
      <c r="AZ73" s="49"/>
      <c r="BA73" s="49"/>
      <c r="BB73" s="49"/>
      <c r="BC73" s="49"/>
      <c r="BD73" s="49"/>
      <c r="BE73" s="49"/>
      <c r="BF73" s="49"/>
      <c r="BG73" s="49"/>
      <c r="BH73" s="49"/>
      <c r="BI73" s="49"/>
      <c r="BJ73" s="49"/>
      <c r="BK73" s="49"/>
      <c r="BL73" s="49"/>
      <c r="BM73" s="49"/>
      <c r="BN73" s="49"/>
      <c r="BO73" s="49"/>
      <c r="BP73" s="49"/>
      <c r="BQ73" s="49"/>
      <c r="BR73" s="49"/>
      <c r="BS73" s="49"/>
      <c r="BT73" s="49"/>
      <c r="BU73" s="49"/>
      <c r="BV73" s="49"/>
      <c r="BW73" s="49"/>
      <c r="BX73" s="49"/>
      <c r="BY73" s="49"/>
      <c r="BZ73" s="49"/>
      <c r="CA73" s="49"/>
      <c r="CB73" s="49"/>
      <c r="CC73" s="49"/>
      <c r="CD73" s="49"/>
      <c r="CE73" s="49"/>
      <c r="CF73" s="49"/>
      <c r="CG73" s="49"/>
      <c r="CH73" s="49"/>
      <c r="CI73" s="49"/>
      <c r="CJ73" s="49"/>
      <c r="CK73" s="49"/>
      <c r="CL73" s="49"/>
      <c r="CM73" s="49"/>
      <c r="CN73" s="49"/>
      <c r="CO73" s="49"/>
      <c r="CP73" s="49"/>
      <c r="CQ73" s="49"/>
      <c r="CR73" s="49"/>
      <c r="CS73" s="49"/>
      <c r="CT73" s="49"/>
      <c r="CU73" s="49"/>
      <c r="CV73" s="49"/>
      <c r="CW73" s="49"/>
      <c r="CX73" s="49"/>
      <c r="CY73" s="49"/>
      <c r="CZ73" s="49"/>
      <c r="DA73" s="49"/>
      <c r="DB73" s="49"/>
      <c r="DC73" s="49"/>
      <c r="DD73" s="49"/>
      <c r="DE73" s="49"/>
      <c r="DF73" s="49"/>
      <c r="DG73" s="49"/>
      <c r="DH73" s="49"/>
      <c r="DI73" s="49"/>
      <c r="DJ73" s="49"/>
      <c r="DK73" s="49"/>
      <c r="DL73" s="49"/>
      <c r="DM73" s="49"/>
      <c r="DN73" s="49"/>
      <c r="DO73" s="49"/>
      <c r="DP73" s="49"/>
      <c r="DQ73" s="49"/>
      <c r="DR73" s="49"/>
      <c r="DS73" s="49"/>
      <c r="DT73" s="49"/>
      <c r="DU73" s="49"/>
      <c r="DV73" s="49"/>
      <c r="DW73" s="49"/>
      <c r="DX73" s="49"/>
      <c r="DY73" s="49"/>
      <c r="DZ73" s="49"/>
      <c r="EA73" s="49"/>
      <c r="EB73" s="49"/>
      <c r="EC73" s="49"/>
      <c r="ED73" s="49"/>
      <c r="EE73" s="49"/>
      <c r="EF73" s="49"/>
      <c r="EG73" s="49"/>
      <c r="EH73" s="49"/>
      <c r="EI73" s="49"/>
      <c r="EJ73" s="49"/>
      <c r="EK73" s="49"/>
      <c r="EL73" s="49"/>
      <c r="EM73" s="49"/>
      <c r="EN73" s="49"/>
      <c r="EO73" s="49"/>
      <c r="EP73" s="49"/>
      <c r="EQ73" s="49"/>
      <c r="ER73" s="49"/>
      <c r="ES73" s="49"/>
      <c r="ET73" s="49"/>
      <c r="EU73" s="49"/>
      <c r="EV73" s="49"/>
      <c r="EW73" s="49"/>
      <c r="EX73" s="49"/>
      <c r="EY73" s="49"/>
      <c r="EZ73" s="49"/>
      <c r="FA73" s="49"/>
      <c r="FB73" s="49"/>
      <c r="FC73" s="49"/>
      <c r="FD73" s="49"/>
      <c r="FE73" s="49"/>
      <c r="FF73" s="49"/>
      <c r="FG73" s="49"/>
      <c r="FH73" s="49"/>
      <c r="FI73" s="49"/>
      <c r="FJ73" s="49"/>
      <c r="FK73" s="49"/>
      <c r="FL73" s="49"/>
      <c r="FM73" s="49"/>
      <c r="FN73" s="49"/>
      <c r="FO73" s="49"/>
      <c r="FP73" s="49"/>
      <c r="FQ73" s="49"/>
      <c r="FR73" s="49"/>
      <c r="FS73" s="49"/>
      <c r="FT73" s="49"/>
      <c r="FU73" s="49"/>
      <c r="FV73" s="49"/>
      <c r="FW73" s="49"/>
      <c r="FX73" s="49"/>
      <c r="FY73" s="49"/>
      <c r="FZ73" s="49"/>
      <c r="GA73" s="49"/>
      <c r="GB73" s="49"/>
      <c r="GC73" s="49"/>
      <c r="GD73" s="49"/>
      <c r="GE73" s="49"/>
    </row>
    <row r="74" spans="3:187" x14ac:dyDescent="0.25">
      <c r="C74" s="49"/>
      <c r="D74" s="7"/>
      <c r="E74" s="49"/>
      <c r="F74" s="49"/>
      <c r="G74" s="7"/>
      <c r="H74" s="49"/>
      <c r="I74" s="49"/>
      <c r="J74" s="7"/>
      <c r="K74" s="49"/>
      <c r="L74" s="49"/>
      <c r="M74" s="7"/>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49"/>
      <c r="AY74" s="49"/>
      <c r="AZ74" s="49"/>
      <c r="BA74" s="49"/>
      <c r="BB74" s="49"/>
      <c r="BC74" s="49"/>
      <c r="BD74" s="49"/>
      <c r="BE74" s="49"/>
      <c r="BF74" s="49"/>
      <c r="BG74" s="49"/>
      <c r="BH74" s="49"/>
      <c r="BI74" s="49"/>
      <c r="BJ74" s="49"/>
      <c r="BK74" s="49"/>
      <c r="BL74" s="49"/>
      <c r="BM74" s="49"/>
      <c r="BN74" s="49"/>
      <c r="BO74" s="49"/>
      <c r="BP74" s="49"/>
      <c r="BQ74" s="49"/>
      <c r="BR74" s="49"/>
      <c r="BS74" s="49"/>
      <c r="BT74" s="49"/>
      <c r="BU74" s="49"/>
      <c r="BV74" s="49"/>
      <c r="BW74" s="49"/>
      <c r="BX74" s="49"/>
      <c r="BY74" s="49"/>
      <c r="BZ74" s="49"/>
      <c r="CA74" s="49"/>
      <c r="CB74" s="49"/>
      <c r="CC74" s="49"/>
      <c r="CD74" s="49"/>
      <c r="CE74" s="49"/>
      <c r="CF74" s="49"/>
      <c r="CG74" s="49"/>
      <c r="CH74" s="49"/>
      <c r="CI74" s="49"/>
      <c r="CJ74" s="49"/>
      <c r="CK74" s="49"/>
      <c r="CL74" s="49"/>
      <c r="CM74" s="49"/>
      <c r="CN74" s="49"/>
      <c r="CO74" s="49"/>
      <c r="CP74" s="49"/>
      <c r="CQ74" s="49"/>
      <c r="CR74" s="49"/>
      <c r="CS74" s="49"/>
      <c r="CT74" s="49"/>
      <c r="CU74" s="49"/>
      <c r="CV74" s="49"/>
      <c r="CW74" s="49"/>
      <c r="CX74" s="49"/>
      <c r="CY74" s="49"/>
      <c r="CZ74" s="49"/>
      <c r="DA74" s="49"/>
      <c r="DB74" s="49"/>
      <c r="DC74" s="49"/>
      <c r="DD74" s="49"/>
      <c r="DE74" s="49"/>
      <c r="DF74" s="49"/>
      <c r="DG74" s="49"/>
      <c r="DH74" s="49"/>
      <c r="DI74" s="49"/>
      <c r="DJ74" s="49"/>
      <c r="DK74" s="49"/>
      <c r="DL74" s="49"/>
      <c r="DM74" s="49"/>
      <c r="DN74" s="49"/>
      <c r="DO74" s="49"/>
      <c r="DP74" s="49"/>
      <c r="DQ74" s="49"/>
      <c r="DR74" s="49"/>
      <c r="DS74" s="49"/>
      <c r="DT74" s="49"/>
      <c r="DU74" s="49"/>
      <c r="DV74" s="49"/>
      <c r="DW74" s="49"/>
      <c r="DX74" s="49"/>
      <c r="DY74" s="49"/>
      <c r="DZ74" s="49"/>
      <c r="EA74" s="49"/>
      <c r="EB74" s="49"/>
      <c r="EC74" s="49"/>
      <c r="ED74" s="49"/>
      <c r="EE74" s="49"/>
      <c r="EF74" s="49"/>
      <c r="EG74" s="49"/>
      <c r="EH74" s="49"/>
      <c r="EI74" s="49"/>
      <c r="EJ74" s="49"/>
      <c r="EK74" s="49"/>
      <c r="EL74" s="49"/>
      <c r="EM74" s="49"/>
      <c r="EN74" s="49"/>
      <c r="EO74" s="49"/>
      <c r="EP74" s="49"/>
      <c r="EQ74" s="49"/>
      <c r="ER74" s="49"/>
      <c r="ES74" s="49"/>
      <c r="ET74" s="49"/>
      <c r="EU74" s="49"/>
      <c r="EV74" s="49"/>
      <c r="EW74" s="49"/>
      <c r="EX74" s="49"/>
      <c r="EY74" s="49"/>
      <c r="EZ74" s="49"/>
      <c r="FA74" s="49"/>
      <c r="FB74" s="49"/>
      <c r="FC74" s="49"/>
      <c r="FD74" s="49"/>
      <c r="FE74" s="49"/>
      <c r="FF74" s="49"/>
      <c r="FG74" s="49"/>
      <c r="FH74" s="49"/>
      <c r="FI74" s="49"/>
      <c r="FJ74" s="49"/>
      <c r="FK74" s="49"/>
      <c r="FL74" s="49"/>
      <c r="FM74" s="49"/>
      <c r="FN74" s="49"/>
      <c r="FO74" s="49"/>
      <c r="FP74" s="49"/>
      <c r="FQ74" s="49"/>
      <c r="FR74" s="49"/>
      <c r="FS74" s="49"/>
      <c r="FT74" s="49"/>
      <c r="FU74" s="49"/>
      <c r="FV74" s="49"/>
      <c r="FW74" s="49"/>
      <c r="FX74" s="49"/>
      <c r="FY74" s="49"/>
      <c r="FZ74" s="49"/>
      <c r="GA74" s="49"/>
      <c r="GB74" s="49"/>
      <c r="GC74" s="49"/>
      <c r="GD74" s="49"/>
      <c r="GE74" s="49"/>
    </row>
    <row r="75" spans="3:187" x14ac:dyDescent="0.25">
      <c r="C75" s="49"/>
      <c r="D75" s="7"/>
      <c r="E75" s="49"/>
      <c r="F75" s="49"/>
      <c r="G75" s="7"/>
      <c r="H75" s="49"/>
      <c r="I75" s="49"/>
      <c r="J75" s="7"/>
      <c r="K75" s="49"/>
      <c r="L75" s="49"/>
      <c r="M75" s="7"/>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49"/>
      <c r="AY75" s="49"/>
      <c r="AZ75" s="49"/>
      <c r="BA75" s="49"/>
      <c r="BB75" s="49"/>
      <c r="BC75" s="49"/>
      <c r="BD75" s="49"/>
      <c r="BE75" s="49"/>
      <c r="BF75" s="49"/>
      <c r="BG75" s="49"/>
      <c r="BH75" s="49"/>
      <c r="BI75" s="49"/>
      <c r="BJ75" s="49"/>
      <c r="BK75" s="49"/>
      <c r="BL75" s="49"/>
      <c r="BM75" s="49"/>
      <c r="BN75" s="49"/>
      <c r="BO75" s="49"/>
      <c r="BP75" s="49"/>
      <c r="BQ75" s="49"/>
      <c r="BR75" s="49"/>
      <c r="BS75" s="49"/>
      <c r="BT75" s="49"/>
      <c r="BU75" s="49"/>
      <c r="BV75" s="49"/>
      <c r="BW75" s="49"/>
      <c r="BX75" s="49"/>
      <c r="BY75" s="49"/>
      <c r="BZ75" s="49"/>
      <c r="CA75" s="49"/>
      <c r="CB75" s="49"/>
      <c r="CC75" s="49"/>
      <c r="CD75" s="49"/>
      <c r="CE75" s="49"/>
      <c r="CF75" s="49"/>
      <c r="CG75" s="49"/>
      <c r="CH75" s="49"/>
      <c r="CI75" s="49"/>
      <c r="CJ75" s="49"/>
      <c r="CK75" s="49"/>
      <c r="CL75" s="49"/>
      <c r="CM75" s="49"/>
      <c r="CN75" s="49"/>
      <c r="CO75" s="49"/>
      <c r="CP75" s="49"/>
      <c r="CQ75" s="49"/>
      <c r="CR75" s="49"/>
      <c r="CS75" s="49"/>
      <c r="CT75" s="49"/>
      <c r="CU75" s="49"/>
      <c r="CV75" s="49"/>
      <c r="CW75" s="49"/>
      <c r="CX75" s="49"/>
      <c r="CY75" s="49"/>
      <c r="CZ75" s="49"/>
      <c r="DA75" s="49"/>
      <c r="DB75" s="49"/>
      <c r="DC75" s="49"/>
      <c r="DD75" s="49"/>
      <c r="DE75" s="49"/>
      <c r="DF75" s="49"/>
      <c r="DG75" s="49"/>
      <c r="DH75" s="49"/>
      <c r="DI75" s="49"/>
      <c r="DJ75" s="49"/>
      <c r="DK75" s="49"/>
      <c r="DL75" s="49"/>
      <c r="DM75" s="49"/>
      <c r="DN75" s="49"/>
      <c r="DO75" s="49"/>
      <c r="DP75" s="49"/>
      <c r="DQ75" s="49"/>
      <c r="DR75" s="49"/>
      <c r="DS75" s="49"/>
      <c r="DT75" s="49"/>
      <c r="DU75" s="49"/>
      <c r="DV75" s="49"/>
      <c r="DW75" s="49"/>
      <c r="DX75" s="49"/>
      <c r="DY75" s="49"/>
      <c r="DZ75" s="49"/>
      <c r="EA75" s="49"/>
      <c r="EB75" s="49"/>
      <c r="EC75" s="49"/>
      <c r="ED75" s="49"/>
      <c r="EE75" s="49"/>
      <c r="EF75" s="49"/>
      <c r="EG75" s="49"/>
      <c r="EH75" s="49"/>
      <c r="EI75" s="49"/>
      <c r="EJ75" s="49"/>
      <c r="EK75" s="49"/>
      <c r="EL75" s="49"/>
      <c r="EM75" s="49"/>
      <c r="EN75" s="49"/>
      <c r="EO75" s="49"/>
      <c r="EP75" s="49"/>
      <c r="EQ75" s="49"/>
      <c r="ER75" s="49"/>
      <c r="ES75" s="49"/>
      <c r="ET75" s="49"/>
      <c r="EU75" s="49"/>
      <c r="EV75" s="49"/>
      <c r="EW75" s="49"/>
      <c r="EX75" s="49"/>
      <c r="EY75" s="49"/>
      <c r="EZ75" s="49"/>
      <c r="FA75" s="49"/>
      <c r="FB75" s="49"/>
      <c r="FC75" s="49"/>
      <c r="FD75" s="49"/>
      <c r="FE75" s="49"/>
      <c r="FF75" s="49"/>
      <c r="FG75" s="49"/>
      <c r="FH75" s="49"/>
      <c r="FI75" s="49"/>
      <c r="FJ75" s="49"/>
      <c r="FK75" s="49"/>
      <c r="FL75" s="49"/>
      <c r="FM75" s="49"/>
      <c r="FN75" s="49"/>
      <c r="FO75" s="49"/>
      <c r="FP75" s="49"/>
      <c r="FQ75" s="49"/>
      <c r="FR75" s="49"/>
      <c r="FS75" s="49"/>
      <c r="FT75" s="49"/>
      <c r="FU75" s="49"/>
      <c r="FV75" s="49"/>
      <c r="FW75" s="49"/>
      <c r="FX75" s="49"/>
      <c r="FY75" s="49"/>
      <c r="FZ75" s="49"/>
      <c r="GA75" s="49"/>
      <c r="GB75" s="49"/>
      <c r="GC75" s="49"/>
      <c r="GD75" s="49"/>
      <c r="GE75" s="49"/>
    </row>
    <row r="76" spans="3:187" x14ac:dyDescent="0.25">
      <c r="C76" s="49"/>
      <c r="D76" s="7"/>
      <c r="E76" s="49"/>
      <c r="F76" s="49"/>
      <c r="G76" s="7"/>
      <c r="H76" s="49"/>
      <c r="I76" s="49"/>
      <c r="J76" s="7"/>
      <c r="K76" s="49"/>
      <c r="L76" s="49"/>
      <c r="M76" s="7"/>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49"/>
      <c r="AS76" s="49"/>
      <c r="AT76" s="49"/>
      <c r="AU76" s="49"/>
      <c r="AV76" s="49"/>
      <c r="AW76" s="49"/>
      <c r="AX76" s="49"/>
      <c r="AY76" s="49"/>
      <c r="AZ76" s="49"/>
      <c r="BA76" s="49"/>
      <c r="BB76" s="49"/>
      <c r="BC76" s="49"/>
      <c r="BD76" s="49"/>
      <c r="BE76" s="49"/>
      <c r="BF76" s="49"/>
      <c r="BG76" s="49"/>
      <c r="BH76" s="49"/>
      <c r="BI76" s="49"/>
      <c r="BJ76" s="49"/>
      <c r="BK76" s="49"/>
      <c r="BL76" s="49"/>
      <c r="BM76" s="49"/>
      <c r="BN76" s="49"/>
      <c r="BO76" s="49"/>
      <c r="BP76" s="49"/>
      <c r="BQ76" s="49"/>
      <c r="BR76" s="49"/>
      <c r="BS76" s="49"/>
      <c r="BT76" s="49"/>
      <c r="BU76" s="49"/>
      <c r="BV76" s="49"/>
      <c r="BW76" s="49"/>
      <c r="BX76" s="49"/>
      <c r="BY76" s="49"/>
      <c r="BZ76" s="49"/>
      <c r="CA76" s="49"/>
      <c r="CB76" s="49"/>
      <c r="CC76" s="49"/>
      <c r="CD76" s="49"/>
      <c r="CE76" s="49"/>
      <c r="CF76" s="49"/>
      <c r="CG76" s="49"/>
      <c r="CH76" s="49"/>
      <c r="CI76" s="49"/>
      <c r="CJ76" s="49"/>
      <c r="CK76" s="49"/>
      <c r="CL76" s="49"/>
      <c r="CM76" s="49"/>
      <c r="CN76" s="49"/>
      <c r="CO76" s="49"/>
      <c r="CP76" s="49"/>
      <c r="CQ76" s="49"/>
      <c r="CR76" s="49"/>
      <c r="CS76" s="49"/>
      <c r="CT76" s="49"/>
      <c r="CU76" s="49"/>
      <c r="CV76" s="49"/>
      <c r="CW76" s="49"/>
      <c r="CX76" s="49"/>
      <c r="CY76" s="49"/>
      <c r="CZ76" s="49"/>
      <c r="DA76" s="49"/>
      <c r="DB76" s="49"/>
      <c r="DC76" s="49"/>
      <c r="DD76" s="49"/>
      <c r="DE76" s="49"/>
      <c r="DF76" s="49"/>
      <c r="DG76" s="49"/>
      <c r="DH76" s="49"/>
      <c r="DI76" s="49"/>
      <c r="DJ76" s="49"/>
      <c r="DK76" s="49"/>
      <c r="DL76" s="49"/>
      <c r="DM76" s="49"/>
      <c r="DN76" s="49"/>
      <c r="DO76" s="49"/>
      <c r="DP76" s="49"/>
      <c r="DQ76" s="49"/>
      <c r="DR76" s="49"/>
      <c r="DS76" s="49"/>
      <c r="DT76" s="49"/>
      <c r="DU76" s="49"/>
      <c r="DV76" s="49"/>
      <c r="DW76" s="49"/>
      <c r="DX76" s="49"/>
      <c r="DY76" s="49"/>
      <c r="DZ76" s="49"/>
      <c r="EA76" s="49"/>
      <c r="EB76" s="49"/>
      <c r="EC76" s="49"/>
      <c r="ED76" s="49"/>
      <c r="EE76" s="49"/>
      <c r="EF76" s="49"/>
      <c r="EG76" s="49"/>
      <c r="EH76" s="49"/>
      <c r="EI76" s="49"/>
      <c r="EJ76" s="49"/>
      <c r="EK76" s="49"/>
      <c r="EL76" s="49"/>
      <c r="EM76" s="49"/>
      <c r="EN76" s="49"/>
      <c r="EO76" s="49"/>
      <c r="EP76" s="49"/>
      <c r="EQ76" s="49"/>
      <c r="ER76" s="49"/>
      <c r="ES76" s="49"/>
      <c r="ET76" s="49"/>
      <c r="EU76" s="49"/>
      <c r="EV76" s="49"/>
      <c r="EW76" s="49"/>
      <c r="EX76" s="49"/>
      <c r="EY76" s="49"/>
      <c r="EZ76" s="49"/>
      <c r="FA76" s="49"/>
      <c r="FB76" s="49"/>
      <c r="FC76" s="49"/>
      <c r="FD76" s="49"/>
      <c r="FE76" s="49"/>
      <c r="FF76" s="49"/>
      <c r="FG76" s="49"/>
      <c r="FH76" s="49"/>
      <c r="FI76" s="49"/>
      <c r="FJ76" s="49"/>
      <c r="FK76" s="49"/>
      <c r="FL76" s="49"/>
      <c r="FM76" s="49"/>
      <c r="FN76" s="49"/>
      <c r="FO76" s="49"/>
      <c r="FP76" s="49"/>
      <c r="FQ76" s="49"/>
      <c r="FR76" s="49"/>
      <c r="FS76" s="49"/>
      <c r="FT76" s="49"/>
      <c r="FU76" s="49"/>
      <c r="FV76" s="49"/>
      <c r="FW76" s="49"/>
      <c r="FX76" s="49"/>
      <c r="FY76" s="49"/>
      <c r="FZ76" s="49"/>
      <c r="GA76" s="49"/>
      <c r="GB76" s="49"/>
      <c r="GC76" s="49"/>
      <c r="GD76" s="49"/>
      <c r="GE76" s="49"/>
    </row>
    <row r="77" spans="3:187" x14ac:dyDescent="0.25">
      <c r="C77" s="49"/>
      <c r="D77" s="7"/>
      <c r="E77" s="49"/>
      <c r="F77" s="49"/>
      <c r="G77" s="7"/>
      <c r="H77" s="49"/>
      <c r="I77" s="49"/>
      <c r="J77" s="7"/>
      <c r="K77" s="49"/>
      <c r="L77" s="49"/>
      <c r="M77" s="7"/>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49"/>
      <c r="AS77" s="49"/>
      <c r="AT77" s="49"/>
      <c r="AU77" s="49"/>
      <c r="AV77" s="49"/>
      <c r="AW77" s="49"/>
      <c r="AX77" s="49"/>
      <c r="AY77" s="49"/>
      <c r="AZ77" s="49"/>
      <c r="BA77" s="49"/>
      <c r="BB77" s="49"/>
      <c r="BC77" s="49"/>
      <c r="BD77" s="49"/>
      <c r="BE77" s="49"/>
      <c r="BF77" s="49"/>
      <c r="BG77" s="49"/>
      <c r="BH77" s="49"/>
      <c r="BI77" s="49"/>
      <c r="BJ77" s="49"/>
      <c r="BK77" s="49"/>
      <c r="BL77" s="49"/>
      <c r="BM77" s="49"/>
      <c r="BN77" s="49"/>
      <c r="BO77" s="49"/>
      <c r="BP77" s="49"/>
      <c r="BQ77" s="49"/>
      <c r="BR77" s="49"/>
      <c r="BS77" s="49"/>
      <c r="BT77" s="49"/>
      <c r="BU77" s="49"/>
      <c r="BV77" s="49"/>
      <c r="BW77" s="49"/>
      <c r="BX77" s="49"/>
      <c r="BY77" s="49"/>
      <c r="BZ77" s="49"/>
      <c r="CA77" s="49"/>
      <c r="CB77" s="49"/>
      <c r="CC77" s="49"/>
      <c r="CD77" s="49"/>
      <c r="CE77" s="49"/>
      <c r="CF77" s="49"/>
      <c r="CG77" s="49"/>
      <c r="CH77" s="49"/>
      <c r="CI77" s="49"/>
      <c r="CJ77" s="49"/>
      <c r="CK77" s="49"/>
      <c r="CL77" s="49"/>
      <c r="CM77" s="49"/>
      <c r="CN77" s="49"/>
      <c r="CO77" s="49"/>
      <c r="CP77" s="49"/>
      <c r="CQ77" s="49"/>
      <c r="CR77" s="49"/>
      <c r="CS77" s="49"/>
      <c r="CT77" s="49"/>
      <c r="CU77" s="49"/>
      <c r="CV77" s="49"/>
      <c r="CW77" s="49"/>
      <c r="CX77" s="49"/>
      <c r="CY77" s="49"/>
      <c r="CZ77" s="49"/>
      <c r="DA77" s="49"/>
      <c r="DB77" s="49"/>
      <c r="DC77" s="49"/>
      <c r="DD77" s="49"/>
      <c r="DE77" s="49"/>
      <c r="DF77" s="49"/>
      <c r="DG77" s="49"/>
      <c r="DH77" s="49"/>
      <c r="DI77" s="49"/>
      <c r="DJ77" s="49"/>
      <c r="DK77" s="49"/>
      <c r="DL77" s="49"/>
      <c r="DM77" s="49"/>
      <c r="DN77" s="49"/>
      <c r="DO77" s="49"/>
      <c r="DP77" s="49"/>
      <c r="DQ77" s="49"/>
      <c r="DR77" s="49"/>
      <c r="DS77" s="49"/>
      <c r="DT77" s="49"/>
      <c r="DU77" s="49"/>
      <c r="DV77" s="49"/>
      <c r="DW77" s="49"/>
      <c r="DX77" s="49"/>
      <c r="DY77" s="49"/>
      <c r="DZ77" s="49"/>
      <c r="EA77" s="49"/>
      <c r="EB77" s="49"/>
      <c r="EC77" s="49"/>
      <c r="ED77" s="49"/>
      <c r="EE77" s="49"/>
      <c r="EF77" s="49"/>
      <c r="EG77" s="49"/>
      <c r="EH77" s="49"/>
      <c r="EI77" s="49"/>
      <c r="EJ77" s="49"/>
      <c r="EK77" s="49"/>
      <c r="EL77" s="49"/>
      <c r="EM77" s="49"/>
      <c r="EN77" s="49"/>
      <c r="EO77" s="49"/>
      <c r="EP77" s="49"/>
      <c r="EQ77" s="49"/>
      <c r="ER77" s="49"/>
      <c r="ES77" s="49"/>
      <c r="ET77" s="49"/>
      <c r="EU77" s="49"/>
      <c r="EV77" s="49"/>
      <c r="EW77" s="49"/>
      <c r="EX77" s="49"/>
      <c r="EY77" s="49"/>
      <c r="EZ77" s="49"/>
      <c r="FA77" s="49"/>
      <c r="FB77" s="49"/>
      <c r="FC77" s="49"/>
      <c r="FD77" s="49"/>
      <c r="FE77" s="49"/>
      <c r="FF77" s="49"/>
      <c r="FG77" s="49"/>
      <c r="FH77" s="49"/>
      <c r="FI77" s="49"/>
      <c r="FJ77" s="49"/>
      <c r="FK77" s="49"/>
      <c r="FL77" s="49"/>
      <c r="FM77" s="49"/>
      <c r="FN77" s="49"/>
      <c r="FO77" s="49"/>
      <c r="FP77" s="49"/>
      <c r="FQ77" s="49"/>
      <c r="FR77" s="49"/>
      <c r="FS77" s="49"/>
      <c r="FT77" s="49"/>
      <c r="FU77" s="49"/>
      <c r="FV77" s="49"/>
      <c r="FW77" s="49"/>
      <c r="FX77" s="49"/>
      <c r="FY77" s="49"/>
      <c r="FZ77" s="49"/>
      <c r="GA77" s="49"/>
      <c r="GB77" s="49"/>
      <c r="GC77" s="49"/>
      <c r="GD77" s="49"/>
      <c r="GE77" s="49"/>
    </row>
    <row r="78" spans="3:187" x14ac:dyDescent="0.25">
      <c r="C78" s="49"/>
      <c r="D78" s="7"/>
      <c r="E78" s="49"/>
      <c r="F78" s="49"/>
      <c r="G78" s="7"/>
      <c r="H78" s="49"/>
      <c r="I78" s="49"/>
      <c r="J78" s="7"/>
      <c r="K78" s="49"/>
      <c r="L78" s="49"/>
      <c r="M78" s="7"/>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49"/>
      <c r="AY78" s="49"/>
      <c r="AZ78" s="49"/>
      <c r="BA78" s="49"/>
      <c r="BB78" s="49"/>
      <c r="BC78" s="49"/>
      <c r="BD78" s="49"/>
      <c r="BE78" s="49"/>
      <c r="BF78" s="49"/>
      <c r="BG78" s="49"/>
      <c r="BH78" s="49"/>
      <c r="BI78" s="49"/>
      <c r="BJ78" s="49"/>
      <c r="BK78" s="49"/>
      <c r="BL78" s="49"/>
      <c r="BM78" s="49"/>
      <c r="BN78" s="49"/>
      <c r="BO78" s="49"/>
      <c r="BP78" s="49"/>
      <c r="BQ78" s="49"/>
      <c r="BR78" s="49"/>
      <c r="BS78" s="49"/>
      <c r="BT78" s="49"/>
      <c r="BU78" s="49"/>
      <c r="BV78" s="49"/>
      <c r="BW78" s="49"/>
      <c r="BX78" s="49"/>
      <c r="BY78" s="49"/>
      <c r="BZ78" s="49"/>
      <c r="CA78" s="49"/>
      <c r="CB78" s="49"/>
      <c r="CC78" s="49"/>
      <c r="CD78" s="49"/>
      <c r="CE78" s="49"/>
      <c r="CF78" s="49"/>
      <c r="CG78" s="49"/>
      <c r="CH78" s="49"/>
      <c r="CI78" s="49"/>
      <c r="CJ78" s="49"/>
      <c r="CK78" s="49"/>
      <c r="CL78" s="49"/>
      <c r="CM78" s="49"/>
      <c r="CN78" s="49"/>
      <c r="CO78" s="49"/>
      <c r="CP78" s="49"/>
      <c r="CQ78" s="49"/>
      <c r="CR78" s="49"/>
      <c r="CS78" s="49"/>
      <c r="CT78" s="49"/>
      <c r="CU78" s="49"/>
      <c r="CV78" s="49"/>
      <c r="CW78" s="49"/>
      <c r="CX78" s="49"/>
      <c r="CY78" s="49"/>
      <c r="CZ78" s="49"/>
      <c r="DA78" s="49"/>
      <c r="DB78" s="49"/>
      <c r="DC78" s="49"/>
      <c r="DD78" s="49"/>
      <c r="DE78" s="49"/>
      <c r="DF78" s="49"/>
      <c r="DG78" s="49"/>
      <c r="DH78" s="49"/>
      <c r="DI78" s="49"/>
      <c r="DJ78" s="49"/>
      <c r="DK78" s="49"/>
      <c r="DL78" s="49"/>
      <c r="DM78" s="49"/>
      <c r="DN78" s="49"/>
      <c r="DO78" s="49"/>
      <c r="DP78" s="49"/>
      <c r="DQ78" s="49"/>
      <c r="DR78" s="49"/>
      <c r="DS78" s="49"/>
      <c r="DT78" s="49"/>
      <c r="DU78" s="49"/>
      <c r="DV78" s="49"/>
      <c r="DW78" s="49"/>
      <c r="DX78" s="49"/>
      <c r="DY78" s="49"/>
      <c r="DZ78" s="49"/>
      <c r="EA78" s="49"/>
      <c r="EB78" s="49"/>
      <c r="EC78" s="49"/>
      <c r="ED78" s="49"/>
      <c r="EE78" s="49"/>
      <c r="EF78" s="49"/>
      <c r="EG78" s="49"/>
      <c r="EH78" s="49"/>
      <c r="EI78" s="49"/>
      <c r="EJ78" s="49"/>
      <c r="EK78" s="49"/>
      <c r="EL78" s="49"/>
      <c r="EM78" s="49"/>
      <c r="EN78" s="49"/>
      <c r="EO78" s="49"/>
      <c r="EP78" s="49"/>
      <c r="EQ78" s="49"/>
      <c r="ER78" s="49"/>
      <c r="ES78" s="49"/>
      <c r="ET78" s="49"/>
      <c r="EU78" s="49"/>
      <c r="EV78" s="49"/>
      <c r="EW78" s="49"/>
      <c r="EX78" s="49"/>
      <c r="EY78" s="49"/>
      <c r="EZ78" s="49"/>
      <c r="FA78" s="49"/>
      <c r="FB78" s="49"/>
      <c r="FC78" s="49"/>
      <c r="FD78" s="49"/>
      <c r="FE78" s="49"/>
      <c r="FF78" s="49"/>
      <c r="FG78" s="49"/>
      <c r="FH78" s="49"/>
      <c r="FI78" s="49"/>
      <c r="FJ78" s="49"/>
      <c r="FK78" s="49"/>
      <c r="FL78" s="49"/>
      <c r="FM78" s="49"/>
      <c r="FN78" s="49"/>
      <c r="FO78" s="49"/>
      <c r="FP78" s="49"/>
      <c r="FQ78" s="49"/>
      <c r="FR78" s="49"/>
      <c r="FS78" s="49"/>
      <c r="FT78" s="49"/>
      <c r="FU78" s="49"/>
      <c r="FV78" s="49"/>
      <c r="FW78" s="49"/>
      <c r="FX78" s="49"/>
      <c r="FY78" s="49"/>
      <c r="FZ78" s="49"/>
      <c r="GA78" s="49"/>
      <c r="GB78" s="49"/>
      <c r="GC78" s="49"/>
      <c r="GD78" s="49"/>
      <c r="GE78" s="49"/>
    </row>
    <row r="79" spans="3:187" x14ac:dyDescent="0.25">
      <c r="C79" s="49"/>
      <c r="D79" s="7"/>
      <c r="E79" s="49"/>
      <c r="F79" s="49"/>
      <c r="G79" s="7"/>
      <c r="H79" s="49"/>
      <c r="I79" s="49"/>
      <c r="J79" s="7"/>
      <c r="K79" s="49"/>
      <c r="L79" s="49"/>
      <c r="M79" s="7"/>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49"/>
      <c r="AY79" s="49"/>
      <c r="AZ79" s="49"/>
      <c r="BA79" s="49"/>
      <c r="BB79" s="49"/>
      <c r="BC79" s="49"/>
      <c r="BD79" s="49"/>
      <c r="BE79" s="49"/>
      <c r="BF79" s="49"/>
      <c r="BG79" s="49"/>
      <c r="BH79" s="49"/>
      <c r="BI79" s="49"/>
      <c r="BJ79" s="49"/>
      <c r="BK79" s="49"/>
      <c r="BL79" s="49"/>
      <c r="BM79" s="49"/>
      <c r="BN79" s="49"/>
      <c r="BO79" s="49"/>
      <c r="BP79" s="49"/>
      <c r="BQ79" s="49"/>
      <c r="BR79" s="49"/>
      <c r="BS79" s="49"/>
      <c r="BT79" s="49"/>
      <c r="BU79" s="49"/>
      <c r="BV79" s="49"/>
      <c r="BW79" s="49"/>
      <c r="BX79" s="49"/>
      <c r="BY79" s="49"/>
      <c r="BZ79" s="49"/>
      <c r="CA79" s="49"/>
      <c r="CB79" s="49"/>
      <c r="CC79" s="49"/>
      <c r="CD79" s="49"/>
      <c r="CE79" s="49"/>
      <c r="CF79" s="49"/>
      <c r="CG79" s="49"/>
      <c r="CH79" s="49"/>
      <c r="CI79" s="49"/>
      <c r="CJ79" s="49"/>
      <c r="CK79" s="49"/>
      <c r="CL79" s="49"/>
      <c r="CM79" s="49"/>
      <c r="CN79" s="49"/>
      <c r="CO79" s="49"/>
      <c r="CP79" s="49"/>
      <c r="CQ79" s="49"/>
      <c r="CR79" s="49"/>
      <c r="CS79" s="49"/>
      <c r="CT79" s="49"/>
      <c r="CU79" s="49"/>
      <c r="CV79" s="49"/>
      <c r="CW79" s="49"/>
      <c r="CX79" s="49"/>
      <c r="CY79" s="49"/>
      <c r="CZ79" s="49"/>
      <c r="DA79" s="49"/>
      <c r="DB79" s="49"/>
      <c r="DC79" s="49"/>
      <c r="DD79" s="49"/>
      <c r="DE79" s="49"/>
      <c r="DF79" s="49"/>
      <c r="DG79" s="49"/>
      <c r="DH79" s="49"/>
      <c r="DI79" s="49"/>
      <c r="DJ79" s="49"/>
      <c r="DK79" s="49"/>
      <c r="DL79" s="49"/>
      <c r="DM79" s="49"/>
      <c r="DN79" s="49"/>
      <c r="DO79" s="49"/>
      <c r="DP79" s="49"/>
      <c r="DQ79" s="49"/>
      <c r="DR79" s="49"/>
      <c r="DS79" s="49"/>
      <c r="DT79" s="49"/>
      <c r="DU79" s="49"/>
      <c r="DV79" s="49"/>
      <c r="DW79" s="49"/>
      <c r="DX79" s="49"/>
      <c r="DY79" s="49"/>
      <c r="DZ79" s="49"/>
      <c r="EA79" s="49"/>
      <c r="EB79" s="49"/>
      <c r="EC79" s="49"/>
      <c r="ED79" s="49"/>
      <c r="EE79" s="49"/>
      <c r="EF79" s="49"/>
      <c r="EG79" s="49"/>
      <c r="EH79" s="49"/>
      <c r="EI79" s="49"/>
      <c r="EJ79" s="49"/>
      <c r="EK79" s="49"/>
      <c r="EL79" s="49"/>
      <c r="EM79" s="49"/>
      <c r="EN79" s="49"/>
      <c r="EO79" s="49"/>
      <c r="EP79" s="49"/>
      <c r="EQ79" s="49"/>
      <c r="ER79" s="49"/>
      <c r="ES79" s="49"/>
      <c r="ET79" s="49"/>
      <c r="EU79" s="49"/>
      <c r="EV79" s="49"/>
      <c r="EW79" s="49"/>
      <c r="EX79" s="49"/>
      <c r="EY79" s="49"/>
      <c r="EZ79" s="49"/>
      <c r="FA79" s="49"/>
      <c r="FB79" s="49"/>
      <c r="FC79" s="49"/>
      <c r="FD79" s="49"/>
      <c r="FE79" s="49"/>
      <c r="FF79" s="49"/>
      <c r="FG79" s="49"/>
      <c r="FH79" s="49"/>
      <c r="FI79" s="49"/>
      <c r="FJ79" s="49"/>
      <c r="FK79" s="49"/>
      <c r="FL79" s="49"/>
      <c r="FM79" s="49"/>
      <c r="FN79" s="49"/>
      <c r="FO79" s="49"/>
      <c r="FP79" s="49"/>
      <c r="FQ79" s="49"/>
      <c r="FR79" s="49"/>
      <c r="FS79" s="49"/>
      <c r="FT79" s="49"/>
      <c r="FU79" s="49"/>
      <c r="FV79" s="49"/>
      <c r="FW79" s="49"/>
      <c r="FX79" s="49"/>
      <c r="FY79" s="49"/>
      <c r="FZ79" s="49"/>
      <c r="GA79" s="49"/>
      <c r="GB79" s="49"/>
      <c r="GC79" s="49"/>
      <c r="GD79" s="49"/>
      <c r="GE79" s="49"/>
    </row>
    <row r="80" spans="3:187" x14ac:dyDescent="0.25">
      <c r="C80" s="49"/>
      <c r="D80" s="7"/>
      <c r="E80" s="49"/>
      <c r="F80" s="49"/>
      <c r="G80" s="7"/>
      <c r="H80" s="49"/>
      <c r="I80" s="49"/>
      <c r="J80" s="7"/>
      <c r="K80" s="49"/>
      <c r="L80" s="49"/>
      <c r="M80" s="7"/>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49"/>
      <c r="AW80" s="49"/>
      <c r="AX80" s="49"/>
      <c r="AY80" s="49"/>
      <c r="AZ80" s="49"/>
      <c r="BA80" s="49"/>
      <c r="BB80" s="49"/>
      <c r="BC80" s="49"/>
      <c r="BD80" s="49"/>
      <c r="BE80" s="49"/>
      <c r="BF80" s="49"/>
      <c r="BG80" s="49"/>
      <c r="BH80" s="49"/>
      <c r="BI80" s="49"/>
      <c r="BJ80" s="49"/>
      <c r="BK80" s="49"/>
      <c r="BL80" s="49"/>
      <c r="BM80" s="49"/>
      <c r="BN80" s="49"/>
      <c r="BO80" s="49"/>
      <c r="BP80" s="49"/>
      <c r="BQ80" s="49"/>
      <c r="BR80" s="49"/>
      <c r="BS80" s="49"/>
      <c r="BT80" s="49"/>
      <c r="BU80" s="49"/>
      <c r="BV80" s="49"/>
      <c r="BW80" s="49"/>
      <c r="BX80" s="49"/>
      <c r="BY80" s="49"/>
      <c r="BZ80" s="49"/>
      <c r="CA80" s="49"/>
      <c r="CB80" s="49"/>
      <c r="CC80" s="49"/>
      <c r="CD80" s="49"/>
      <c r="CE80" s="49"/>
      <c r="CF80" s="49"/>
      <c r="CG80" s="49"/>
      <c r="CH80" s="49"/>
      <c r="CI80" s="49"/>
      <c r="CJ80" s="49"/>
      <c r="CK80" s="49"/>
      <c r="CL80" s="49"/>
      <c r="CM80" s="49"/>
      <c r="CN80" s="49"/>
      <c r="CO80" s="49"/>
      <c r="CP80" s="49"/>
      <c r="CQ80" s="49"/>
      <c r="CR80" s="49"/>
      <c r="CS80" s="49"/>
      <c r="CT80" s="49"/>
      <c r="CU80" s="49"/>
      <c r="CV80" s="49"/>
      <c r="CW80" s="49"/>
      <c r="CX80" s="49"/>
      <c r="CY80" s="49"/>
      <c r="CZ80" s="49"/>
      <c r="DA80" s="49"/>
      <c r="DB80" s="49"/>
      <c r="DC80" s="49"/>
      <c r="DD80" s="49"/>
      <c r="DE80" s="49"/>
      <c r="DF80" s="49"/>
      <c r="DG80" s="49"/>
      <c r="DH80" s="49"/>
      <c r="DI80" s="49"/>
      <c r="DJ80" s="49"/>
      <c r="DK80" s="49"/>
      <c r="DL80" s="49"/>
      <c r="DM80" s="49"/>
      <c r="DN80" s="49"/>
      <c r="DO80" s="49"/>
      <c r="DP80" s="49"/>
      <c r="DQ80" s="49"/>
      <c r="DR80" s="49"/>
      <c r="DS80" s="49"/>
      <c r="DT80" s="49"/>
      <c r="DU80" s="49"/>
      <c r="DV80" s="49"/>
      <c r="DW80" s="49"/>
      <c r="DX80" s="49"/>
      <c r="DY80" s="49"/>
      <c r="DZ80" s="49"/>
      <c r="EA80" s="49"/>
      <c r="EB80" s="49"/>
      <c r="EC80" s="49"/>
      <c r="ED80" s="49"/>
      <c r="EE80" s="49"/>
      <c r="EF80" s="49"/>
      <c r="EG80" s="49"/>
      <c r="EH80" s="49"/>
      <c r="EI80" s="49"/>
      <c r="EJ80" s="49"/>
      <c r="EK80" s="49"/>
      <c r="EL80" s="49"/>
      <c r="EM80" s="49"/>
      <c r="EN80" s="49"/>
      <c r="EO80" s="49"/>
      <c r="EP80" s="49"/>
      <c r="EQ80" s="49"/>
      <c r="ER80" s="49"/>
      <c r="ES80" s="49"/>
      <c r="ET80" s="49"/>
      <c r="EU80" s="49"/>
      <c r="EV80" s="49"/>
      <c r="EW80" s="49"/>
      <c r="EX80" s="49"/>
      <c r="EY80" s="49"/>
      <c r="EZ80" s="49"/>
      <c r="FA80" s="49"/>
      <c r="FB80" s="49"/>
      <c r="FC80" s="49"/>
      <c r="FD80" s="49"/>
      <c r="FE80" s="49"/>
      <c r="FF80" s="49"/>
      <c r="FG80" s="49"/>
      <c r="FH80" s="49"/>
      <c r="FI80" s="49"/>
      <c r="FJ80" s="49"/>
      <c r="FK80" s="49"/>
      <c r="FL80" s="49"/>
      <c r="FM80" s="49"/>
      <c r="FN80" s="49"/>
      <c r="FO80" s="49"/>
      <c r="FP80" s="49"/>
      <c r="FQ80" s="49"/>
      <c r="FR80" s="49"/>
      <c r="FS80" s="49"/>
      <c r="FT80" s="49"/>
      <c r="FU80" s="49"/>
      <c r="FV80" s="49"/>
      <c r="FW80" s="49"/>
      <c r="FX80" s="49"/>
      <c r="FY80" s="49"/>
      <c r="FZ80" s="49"/>
      <c r="GA80" s="49"/>
      <c r="GB80" s="49"/>
      <c r="GC80" s="49"/>
      <c r="GD80" s="49"/>
      <c r="GE80" s="49"/>
    </row>
    <row r="81" spans="3:187" x14ac:dyDescent="0.25">
      <c r="C81" s="49"/>
      <c r="D81" s="7"/>
      <c r="E81" s="49"/>
      <c r="F81" s="49"/>
      <c r="G81" s="7"/>
      <c r="H81" s="49"/>
      <c r="I81" s="49"/>
      <c r="J81" s="7"/>
      <c r="K81" s="49"/>
      <c r="L81" s="49"/>
      <c r="M81" s="7"/>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49"/>
      <c r="AS81" s="49"/>
      <c r="AT81" s="49"/>
      <c r="AU81" s="49"/>
      <c r="AV81" s="49"/>
      <c r="AW81" s="49"/>
      <c r="AX81" s="49"/>
      <c r="AY81" s="49"/>
      <c r="AZ81" s="49"/>
      <c r="BA81" s="49"/>
      <c r="BB81" s="49"/>
      <c r="BC81" s="49"/>
      <c r="BD81" s="49"/>
      <c r="BE81" s="49"/>
      <c r="BF81" s="49"/>
      <c r="BG81" s="49"/>
      <c r="BH81" s="49"/>
      <c r="BI81" s="49"/>
      <c r="BJ81" s="49"/>
      <c r="BK81" s="49"/>
      <c r="BL81" s="49"/>
      <c r="BM81" s="49"/>
      <c r="BN81" s="49"/>
      <c r="BO81" s="49"/>
      <c r="BP81" s="49"/>
      <c r="BQ81" s="49"/>
      <c r="BR81" s="49"/>
      <c r="BS81" s="49"/>
      <c r="BT81" s="49"/>
      <c r="BU81" s="49"/>
      <c r="BV81" s="49"/>
      <c r="BW81" s="49"/>
      <c r="BX81" s="49"/>
      <c r="BY81" s="49"/>
      <c r="BZ81" s="49"/>
      <c r="CA81" s="49"/>
      <c r="CB81" s="49"/>
      <c r="CC81" s="49"/>
      <c r="CD81" s="49"/>
      <c r="CE81" s="49"/>
      <c r="CF81" s="49"/>
      <c r="CG81" s="49"/>
      <c r="CH81" s="49"/>
      <c r="CI81" s="49"/>
      <c r="CJ81" s="49"/>
      <c r="CK81" s="49"/>
      <c r="CL81" s="49"/>
      <c r="CM81" s="49"/>
      <c r="CN81" s="49"/>
      <c r="CO81" s="49"/>
      <c r="CP81" s="49"/>
      <c r="CQ81" s="49"/>
      <c r="CR81" s="49"/>
      <c r="CS81" s="49"/>
      <c r="CT81" s="49"/>
      <c r="CU81" s="49"/>
      <c r="CV81" s="49"/>
      <c r="CW81" s="49"/>
      <c r="CX81" s="49"/>
      <c r="CY81" s="49"/>
      <c r="CZ81" s="49"/>
      <c r="DA81" s="49"/>
      <c r="DB81" s="49"/>
      <c r="DC81" s="49"/>
      <c r="DD81" s="49"/>
      <c r="DE81" s="49"/>
      <c r="DF81" s="49"/>
      <c r="DG81" s="49"/>
      <c r="DH81" s="49"/>
      <c r="DI81" s="49"/>
      <c r="DJ81" s="49"/>
      <c r="DK81" s="49"/>
      <c r="DL81" s="49"/>
      <c r="DM81" s="49"/>
      <c r="DN81" s="49"/>
      <c r="DO81" s="49"/>
      <c r="DP81" s="49"/>
      <c r="DQ81" s="49"/>
      <c r="DR81" s="49"/>
      <c r="DS81" s="49"/>
      <c r="DT81" s="49"/>
      <c r="DU81" s="49"/>
      <c r="DV81" s="49"/>
      <c r="DW81" s="49"/>
      <c r="DX81" s="49"/>
      <c r="DY81" s="49"/>
      <c r="DZ81" s="49"/>
      <c r="EA81" s="49"/>
      <c r="EB81" s="49"/>
      <c r="EC81" s="49"/>
      <c r="ED81" s="49"/>
      <c r="EE81" s="49"/>
      <c r="EF81" s="49"/>
      <c r="EG81" s="49"/>
      <c r="EH81" s="49"/>
      <c r="EI81" s="49"/>
      <c r="EJ81" s="49"/>
      <c r="EK81" s="49"/>
      <c r="EL81" s="49"/>
      <c r="EM81" s="49"/>
      <c r="EN81" s="49"/>
      <c r="EO81" s="49"/>
      <c r="EP81" s="49"/>
      <c r="EQ81" s="49"/>
      <c r="ER81" s="49"/>
      <c r="ES81" s="49"/>
      <c r="ET81" s="49"/>
      <c r="EU81" s="49"/>
      <c r="EV81" s="49"/>
      <c r="EW81" s="49"/>
      <c r="EX81" s="49"/>
      <c r="EY81" s="49"/>
      <c r="EZ81" s="49"/>
      <c r="FA81" s="49"/>
      <c r="FB81" s="49"/>
      <c r="FC81" s="49"/>
      <c r="FD81" s="49"/>
      <c r="FE81" s="49"/>
      <c r="FF81" s="49"/>
      <c r="FG81" s="49"/>
      <c r="FH81" s="49"/>
      <c r="FI81" s="49"/>
      <c r="FJ81" s="49"/>
      <c r="FK81" s="49"/>
      <c r="FL81" s="49"/>
      <c r="FM81" s="49"/>
      <c r="FN81" s="49"/>
      <c r="FO81" s="49"/>
      <c r="FP81" s="49"/>
      <c r="FQ81" s="49"/>
      <c r="FR81" s="49"/>
      <c r="FS81" s="49"/>
      <c r="FT81" s="49"/>
      <c r="FU81" s="49"/>
      <c r="FV81" s="49"/>
      <c r="FW81" s="49"/>
      <c r="FX81" s="49"/>
      <c r="FY81" s="49"/>
      <c r="FZ81" s="49"/>
      <c r="GA81" s="49"/>
      <c r="GB81" s="49"/>
      <c r="GC81" s="49"/>
      <c r="GD81" s="49"/>
      <c r="GE81" s="49"/>
    </row>
    <row r="82" spans="3:187" x14ac:dyDescent="0.25">
      <c r="C82" s="49"/>
      <c r="D82" s="7"/>
      <c r="E82" s="49"/>
      <c r="F82" s="49"/>
      <c r="G82" s="7"/>
      <c r="H82" s="49"/>
      <c r="I82" s="49"/>
      <c r="J82" s="7"/>
      <c r="K82" s="49"/>
      <c r="L82" s="49"/>
      <c r="M82" s="7"/>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c r="AO82" s="49"/>
      <c r="AP82" s="49"/>
      <c r="AQ82" s="49"/>
      <c r="AR82" s="49"/>
      <c r="AS82" s="49"/>
      <c r="AT82" s="49"/>
      <c r="AU82" s="49"/>
      <c r="AV82" s="49"/>
      <c r="AW82" s="49"/>
      <c r="AX82" s="49"/>
      <c r="AY82" s="49"/>
      <c r="AZ82" s="49"/>
      <c r="BA82" s="49"/>
      <c r="BB82" s="49"/>
      <c r="BC82" s="49"/>
      <c r="BD82" s="49"/>
      <c r="BE82" s="49"/>
      <c r="BF82" s="49"/>
      <c r="BG82" s="49"/>
      <c r="BH82" s="49"/>
      <c r="BI82" s="49"/>
      <c r="BJ82" s="49"/>
      <c r="BK82" s="49"/>
      <c r="BL82" s="49"/>
      <c r="BM82" s="49"/>
      <c r="BN82" s="49"/>
      <c r="BO82" s="49"/>
      <c r="BP82" s="49"/>
      <c r="BQ82" s="49"/>
      <c r="BR82" s="49"/>
      <c r="BS82" s="49"/>
      <c r="BT82" s="49"/>
      <c r="BU82" s="49"/>
      <c r="BV82" s="49"/>
      <c r="BW82" s="49"/>
      <c r="BX82" s="49"/>
      <c r="BY82" s="49"/>
      <c r="BZ82" s="49"/>
      <c r="CA82" s="49"/>
      <c r="CB82" s="49"/>
      <c r="CC82" s="49"/>
      <c r="CD82" s="49"/>
      <c r="CE82" s="49"/>
      <c r="CF82" s="49"/>
      <c r="CG82" s="49"/>
      <c r="CH82" s="49"/>
      <c r="CI82" s="49"/>
      <c r="CJ82" s="49"/>
      <c r="CK82" s="49"/>
      <c r="CL82" s="49"/>
      <c r="CM82" s="49"/>
      <c r="CN82" s="49"/>
      <c r="CO82" s="49"/>
      <c r="CP82" s="49"/>
      <c r="CQ82" s="49"/>
      <c r="CR82" s="49"/>
      <c r="CS82" s="49"/>
      <c r="CT82" s="49"/>
      <c r="CU82" s="49"/>
      <c r="CV82" s="49"/>
      <c r="CW82" s="49"/>
      <c r="CX82" s="49"/>
      <c r="CY82" s="49"/>
      <c r="CZ82" s="49"/>
      <c r="DA82" s="49"/>
      <c r="DB82" s="49"/>
      <c r="DC82" s="49"/>
      <c r="DD82" s="49"/>
      <c r="DE82" s="49"/>
      <c r="DF82" s="49"/>
      <c r="DG82" s="49"/>
      <c r="DH82" s="49"/>
      <c r="DI82" s="49"/>
      <c r="DJ82" s="49"/>
      <c r="DK82" s="49"/>
      <c r="DL82" s="49"/>
      <c r="DM82" s="49"/>
      <c r="DN82" s="49"/>
      <c r="DO82" s="49"/>
      <c r="DP82" s="49"/>
      <c r="DQ82" s="49"/>
      <c r="DR82" s="49"/>
      <c r="DS82" s="49"/>
      <c r="DT82" s="49"/>
      <c r="DU82" s="49"/>
      <c r="DV82" s="49"/>
      <c r="DW82" s="49"/>
      <c r="DX82" s="49"/>
      <c r="DY82" s="49"/>
      <c r="DZ82" s="49"/>
      <c r="EA82" s="49"/>
      <c r="EB82" s="49"/>
      <c r="EC82" s="49"/>
      <c r="ED82" s="49"/>
      <c r="EE82" s="49"/>
      <c r="EF82" s="49"/>
      <c r="EG82" s="49"/>
      <c r="EH82" s="49"/>
      <c r="EI82" s="49"/>
      <c r="EJ82" s="49"/>
      <c r="EK82" s="49"/>
      <c r="EL82" s="49"/>
      <c r="EM82" s="49"/>
      <c r="EN82" s="49"/>
      <c r="EO82" s="49"/>
      <c r="EP82" s="49"/>
      <c r="EQ82" s="49"/>
      <c r="ER82" s="49"/>
      <c r="ES82" s="49"/>
      <c r="ET82" s="49"/>
      <c r="EU82" s="49"/>
      <c r="EV82" s="49"/>
      <c r="EW82" s="49"/>
      <c r="EX82" s="49"/>
      <c r="EY82" s="49"/>
      <c r="EZ82" s="49"/>
      <c r="FA82" s="49"/>
      <c r="FB82" s="49"/>
      <c r="FC82" s="49"/>
      <c r="FD82" s="49"/>
      <c r="FE82" s="49"/>
      <c r="FF82" s="49"/>
      <c r="FG82" s="49"/>
      <c r="FH82" s="49"/>
      <c r="FI82" s="49"/>
      <c r="FJ82" s="49"/>
      <c r="FK82" s="49"/>
      <c r="FL82" s="49"/>
      <c r="FM82" s="49"/>
      <c r="FN82" s="49"/>
      <c r="FO82" s="49"/>
      <c r="FP82" s="49"/>
      <c r="FQ82" s="49"/>
      <c r="FR82" s="49"/>
      <c r="FS82" s="49"/>
      <c r="FT82" s="49"/>
      <c r="FU82" s="49"/>
      <c r="FV82" s="49"/>
      <c r="FW82" s="49"/>
      <c r="FX82" s="49"/>
      <c r="FY82" s="49"/>
      <c r="FZ82" s="49"/>
      <c r="GA82" s="49"/>
      <c r="GB82" s="49"/>
      <c r="GC82" s="49"/>
      <c r="GD82" s="49"/>
      <c r="GE82" s="49"/>
    </row>
    <row r="83" spans="3:187" x14ac:dyDescent="0.25">
      <c r="C83" s="49"/>
      <c r="D83" s="7"/>
      <c r="E83" s="49"/>
      <c r="F83" s="49"/>
      <c r="G83" s="7"/>
      <c r="H83" s="49"/>
      <c r="I83" s="49"/>
      <c r="J83" s="7"/>
      <c r="K83" s="49"/>
      <c r="L83" s="49"/>
      <c r="M83" s="7"/>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49"/>
      <c r="AW83" s="49"/>
      <c r="AX83" s="49"/>
      <c r="AY83" s="49"/>
      <c r="AZ83" s="49"/>
      <c r="BA83" s="49"/>
      <c r="BB83" s="49"/>
      <c r="BC83" s="49"/>
      <c r="BD83" s="49"/>
      <c r="BE83" s="49"/>
      <c r="BF83" s="49"/>
      <c r="BG83" s="49"/>
      <c r="BH83" s="49"/>
      <c r="BI83" s="49"/>
      <c r="BJ83" s="49"/>
      <c r="BK83" s="49"/>
      <c r="BL83" s="49"/>
      <c r="BM83" s="49"/>
      <c r="BN83" s="49"/>
      <c r="BO83" s="49"/>
      <c r="BP83" s="49"/>
      <c r="BQ83" s="49"/>
      <c r="BR83" s="49"/>
      <c r="BS83" s="49"/>
      <c r="BT83" s="49"/>
      <c r="BU83" s="49"/>
      <c r="BV83" s="49"/>
      <c r="BW83" s="49"/>
      <c r="BX83" s="49"/>
      <c r="BY83" s="49"/>
      <c r="BZ83" s="49"/>
      <c r="CA83" s="49"/>
      <c r="CB83" s="49"/>
      <c r="CC83" s="49"/>
      <c r="CD83" s="49"/>
      <c r="CE83" s="49"/>
      <c r="CF83" s="49"/>
      <c r="CG83" s="49"/>
      <c r="CH83" s="49"/>
      <c r="CI83" s="49"/>
      <c r="CJ83" s="49"/>
      <c r="CK83" s="49"/>
      <c r="CL83" s="49"/>
      <c r="CM83" s="49"/>
      <c r="CN83" s="49"/>
      <c r="CO83" s="49"/>
      <c r="CP83" s="49"/>
      <c r="CQ83" s="49"/>
      <c r="CR83" s="49"/>
      <c r="CS83" s="49"/>
      <c r="CT83" s="49"/>
      <c r="CU83" s="49"/>
      <c r="CV83" s="49"/>
      <c r="CW83" s="49"/>
      <c r="CX83" s="49"/>
      <c r="CY83" s="49"/>
      <c r="CZ83" s="49"/>
      <c r="DA83" s="49"/>
      <c r="DB83" s="49"/>
      <c r="DC83" s="49"/>
      <c r="DD83" s="49"/>
      <c r="DE83" s="49"/>
      <c r="DF83" s="49"/>
      <c r="DG83" s="49"/>
      <c r="DH83" s="49"/>
      <c r="DI83" s="49"/>
      <c r="DJ83" s="49"/>
      <c r="DK83" s="49"/>
      <c r="DL83" s="49"/>
      <c r="DM83" s="49"/>
      <c r="DN83" s="49"/>
      <c r="DO83" s="49"/>
      <c r="DP83" s="49"/>
      <c r="DQ83" s="49"/>
      <c r="DR83" s="49"/>
      <c r="DS83" s="49"/>
      <c r="DT83" s="49"/>
      <c r="DU83" s="49"/>
      <c r="DV83" s="49"/>
      <c r="DW83" s="49"/>
      <c r="DX83" s="49"/>
      <c r="DY83" s="49"/>
      <c r="DZ83" s="49"/>
      <c r="EA83" s="49"/>
      <c r="EB83" s="49"/>
      <c r="EC83" s="49"/>
      <c r="ED83" s="49"/>
      <c r="EE83" s="49"/>
      <c r="EF83" s="49"/>
      <c r="EG83" s="49"/>
      <c r="EH83" s="49"/>
      <c r="EI83" s="49"/>
      <c r="EJ83" s="49"/>
      <c r="EK83" s="49"/>
      <c r="EL83" s="49"/>
      <c r="EM83" s="49"/>
      <c r="EN83" s="49"/>
      <c r="EO83" s="49"/>
      <c r="EP83" s="49"/>
      <c r="EQ83" s="49"/>
      <c r="ER83" s="49"/>
      <c r="ES83" s="49"/>
      <c r="ET83" s="49"/>
      <c r="EU83" s="49"/>
      <c r="EV83" s="49"/>
      <c r="EW83" s="49"/>
      <c r="EX83" s="49"/>
      <c r="EY83" s="49"/>
      <c r="EZ83" s="49"/>
      <c r="FA83" s="49"/>
      <c r="FB83" s="49"/>
      <c r="FC83" s="49"/>
      <c r="FD83" s="49"/>
      <c r="FE83" s="49"/>
      <c r="FF83" s="49"/>
      <c r="FG83" s="49"/>
      <c r="FH83" s="49"/>
      <c r="FI83" s="49"/>
      <c r="FJ83" s="49"/>
      <c r="FK83" s="49"/>
      <c r="FL83" s="49"/>
      <c r="FM83" s="49"/>
      <c r="FN83" s="49"/>
      <c r="FO83" s="49"/>
      <c r="FP83" s="49"/>
      <c r="FQ83" s="49"/>
      <c r="FR83" s="49"/>
      <c r="FS83" s="49"/>
      <c r="FT83" s="49"/>
      <c r="FU83" s="49"/>
      <c r="FV83" s="49"/>
      <c r="FW83" s="49"/>
      <c r="FX83" s="49"/>
      <c r="FY83" s="49"/>
      <c r="FZ83" s="49"/>
      <c r="GA83" s="49"/>
      <c r="GB83" s="49"/>
      <c r="GC83" s="49"/>
      <c r="GD83" s="49"/>
      <c r="GE83" s="49"/>
    </row>
    <row r="84" spans="3:187" x14ac:dyDescent="0.25">
      <c r="C84" s="49"/>
      <c r="D84" s="7"/>
      <c r="E84" s="49"/>
      <c r="F84" s="49"/>
      <c r="G84" s="7"/>
      <c r="H84" s="49"/>
      <c r="I84" s="49"/>
      <c r="J84" s="7"/>
      <c r="K84" s="49"/>
      <c r="L84" s="49"/>
      <c r="M84" s="7"/>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49"/>
      <c r="AS84" s="49"/>
      <c r="AT84" s="49"/>
      <c r="AU84" s="49"/>
      <c r="AV84" s="49"/>
      <c r="AW84" s="49"/>
      <c r="AX84" s="49"/>
      <c r="AY84" s="49"/>
      <c r="AZ84" s="49"/>
      <c r="BA84" s="49"/>
      <c r="BB84" s="49"/>
      <c r="BC84" s="49"/>
      <c r="BD84" s="49"/>
      <c r="BE84" s="49"/>
      <c r="BF84" s="49"/>
      <c r="BG84" s="49"/>
      <c r="BH84" s="49"/>
      <c r="BI84" s="49"/>
      <c r="BJ84" s="49"/>
      <c r="BK84" s="49"/>
      <c r="BL84" s="49"/>
      <c r="BM84" s="49"/>
      <c r="BN84" s="49"/>
      <c r="BO84" s="49"/>
      <c r="BP84" s="49"/>
      <c r="BQ84" s="49"/>
      <c r="BR84" s="49"/>
      <c r="BS84" s="49"/>
      <c r="BT84" s="49"/>
      <c r="BU84" s="49"/>
      <c r="BV84" s="49"/>
      <c r="BW84" s="49"/>
      <c r="BX84" s="49"/>
      <c r="BY84" s="49"/>
      <c r="BZ84" s="49"/>
      <c r="CA84" s="49"/>
      <c r="CB84" s="49"/>
      <c r="CC84" s="49"/>
      <c r="CD84" s="49"/>
      <c r="CE84" s="49"/>
      <c r="CF84" s="49"/>
      <c r="CG84" s="49"/>
      <c r="CH84" s="49"/>
      <c r="CI84" s="49"/>
      <c r="CJ84" s="49"/>
      <c r="CK84" s="49"/>
      <c r="CL84" s="49"/>
      <c r="CM84" s="49"/>
      <c r="CN84" s="49"/>
      <c r="CO84" s="49"/>
      <c r="CP84" s="49"/>
      <c r="CQ84" s="49"/>
      <c r="CR84" s="49"/>
      <c r="CS84" s="49"/>
      <c r="CT84" s="49"/>
      <c r="CU84" s="49"/>
      <c r="CV84" s="49"/>
      <c r="CW84" s="49"/>
      <c r="CX84" s="49"/>
      <c r="CY84" s="49"/>
      <c r="CZ84" s="49"/>
      <c r="DA84" s="49"/>
      <c r="DB84" s="49"/>
      <c r="DC84" s="49"/>
      <c r="DD84" s="49"/>
      <c r="DE84" s="49"/>
      <c r="DF84" s="49"/>
      <c r="DG84" s="49"/>
      <c r="DH84" s="49"/>
      <c r="DI84" s="49"/>
      <c r="DJ84" s="49"/>
      <c r="DK84" s="49"/>
      <c r="DL84" s="49"/>
      <c r="DM84" s="49"/>
      <c r="DN84" s="49"/>
      <c r="DO84" s="49"/>
      <c r="DP84" s="49"/>
      <c r="DQ84" s="49"/>
      <c r="DR84" s="49"/>
      <c r="DS84" s="49"/>
      <c r="DT84" s="49"/>
      <c r="DU84" s="49"/>
      <c r="DV84" s="49"/>
      <c r="DW84" s="49"/>
      <c r="DX84" s="49"/>
      <c r="DY84" s="49"/>
      <c r="DZ84" s="49"/>
      <c r="EA84" s="49"/>
      <c r="EB84" s="49"/>
      <c r="EC84" s="49"/>
      <c r="ED84" s="49"/>
      <c r="EE84" s="49"/>
      <c r="EF84" s="49"/>
      <c r="EG84" s="49"/>
      <c r="EH84" s="49"/>
      <c r="EI84" s="49"/>
      <c r="EJ84" s="49"/>
      <c r="EK84" s="49"/>
      <c r="EL84" s="49"/>
      <c r="EM84" s="49"/>
      <c r="EN84" s="49"/>
      <c r="EO84" s="49"/>
      <c r="EP84" s="49"/>
      <c r="EQ84" s="49"/>
      <c r="ER84" s="49"/>
      <c r="ES84" s="49"/>
      <c r="ET84" s="49"/>
      <c r="EU84" s="49"/>
      <c r="EV84" s="49"/>
      <c r="EW84" s="49"/>
      <c r="EX84" s="49"/>
      <c r="EY84" s="49"/>
      <c r="EZ84" s="49"/>
      <c r="FA84" s="49"/>
      <c r="FB84" s="49"/>
      <c r="FC84" s="49"/>
      <c r="FD84" s="49"/>
      <c r="FE84" s="49"/>
      <c r="FF84" s="49"/>
      <c r="FG84" s="49"/>
      <c r="FH84" s="49"/>
      <c r="FI84" s="49"/>
      <c r="FJ84" s="49"/>
      <c r="FK84" s="49"/>
      <c r="FL84" s="49"/>
      <c r="FM84" s="49"/>
      <c r="FN84" s="49"/>
      <c r="FO84" s="49"/>
      <c r="FP84" s="49"/>
      <c r="FQ84" s="49"/>
      <c r="FR84" s="49"/>
      <c r="FS84" s="49"/>
      <c r="FT84" s="49"/>
      <c r="FU84" s="49"/>
      <c r="FV84" s="49"/>
      <c r="FW84" s="49"/>
      <c r="FX84" s="49"/>
      <c r="FY84" s="49"/>
      <c r="FZ84" s="49"/>
      <c r="GA84" s="49"/>
      <c r="GB84" s="49"/>
      <c r="GC84" s="49"/>
      <c r="GD84" s="49"/>
      <c r="GE84" s="49"/>
    </row>
    <row r="85" spans="3:187" x14ac:dyDescent="0.25">
      <c r="C85" s="49"/>
      <c r="D85" s="7"/>
      <c r="E85" s="49"/>
      <c r="F85" s="49"/>
      <c r="G85" s="7"/>
      <c r="H85" s="49"/>
      <c r="I85" s="49"/>
      <c r="J85" s="7"/>
      <c r="K85" s="49"/>
      <c r="L85" s="49"/>
      <c r="M85" s="7"/>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49"/>
      <c r="AS85" s="49"/>
      <c r="AT85" s="49"/>
      <c r="AU85" s="49"/>
      <c r="AV85" s="49"/>
      <c r="AW85" s="49"/>
      <c r="AX85" s="49"/>
      <c r="AY85" s="49"/>
      <c r="AZ85" s="49"/>
      <c r="BA85" s="49"/>
      <c r="BB85" s="49"/>
      <c r="BC85" s="49"/>
      <c r="BD85" s="49"/>
      <c r="BE85" s="49"/>
      <c r="BF85" s="49"/>
      <c r="BG85" s="49"/>
      <c r="BH85" s="49"/>
      <c r="BI85" s="49"/>
      <c r="BJ85" s="49"/>
      <c r="BK85" s="49"/>
      <c r="BL85" s="49"/>
      <c r="BM85" s="49"/>
      <c r="BN85" s="49"/>
      <c r="BO85" s="49"/>
      <c r="BP85" s="49"/>
      <c r="BQ85" s="49"/>
      <c r="BR85" s="49"/>
      <c r="BS85" s="49"/>
      <c r="BT85" s="49"/>
      <c r="BU85" s="49"/>
      <c r="BV85" s="49"/>
      <c r="BW85" s="49"/>
      <c r="BX85" s="49"/>
      <c r="BY85" s="49"/>
      <c r="BZ85" s="49"/>
      <c r="CA85" s="49"/>
      <c r="CB85" s="49"/>
      <c r="CC85" s="49"/>
      <c r="CD85" s="49"/>
      <c r="CE85" s="49"/>
      <c r="CF85" s="49"/>
      <c r="CG85" s="49"/>
      <c r="CH85" s="49"/>
      <c r="CI85" s="49"/>
      <c r="CJ85" s="49"/>
      <c r="CK85" s="49"/>
      <c r="CL85" s="49"/>
      <c r="CM85" s="49"/>
      <c r="CN85" s="49"/>
      <c r="CO85" s="49"/>
      <c r="CP85" s="49"/>
      <c r="CQ85" s="49"/>
      <c r="CR85" s="49"/>
      <c r="CS85" s="49"/>
      <c r="CT85" s="49"/>
      <c r="CU85" s="49"/>
      <c r="CV85" s="49"/>
      <c r="CW85" s="49"/>
      <c r="CX85" s="49"/>
      <c r="CY85" s="49"/>
      <c r="CZ85" s="49"/>
      <c r="DA85" s="49"/>
      <c r="DB85" s="49"/>
      <c r="DC85" s="49"/>
      <c r="DD85" s="49"/>
      <c r="DE85" s="49"/>
      <c r="DF85" s="49"/>
      <c r="DG85" s="49"/>
      <c r="DH85" s="49"/>
      <c r="DI85" s="49"/>
      <c r="DJ85" s="49"/>
      <c r="DK85" s="49"/>
      <c r="DL85" s="49"/>
      <c r="DM85" s="49"/>
      <c r="DN85" s="49"/>
      <c r="DO85" s="49"/>
      <c r="DP85" s="49"/>
      <c r="DQ85" s="49"/>
      <c r="DR85" s="49"/>
      <c r="DS85" s="49"/>
      <c r="DT85" s="49"/>
      <c r="DU85" s="49"/>
      <c r="DV85" s="49"/>
      <c r="DW85" s="49"/>
      <c r="DX85" s="49"/>
      <c r="DY85" s="49"/>
      <c r="DZ85" s="49"/>
      <c r="EA85" s="49"/>
      <c r="EB85" s="49"/>
      <c r="EC85" s="49"/>
      <c r="ED85" s="49"/>
      <c r="EE85" s="49"/>
      <c r="EF85" s="49"/>
      <c r="EG85" s="49"/>
      <c r="EH85" s="49"/>
      <c r="EI85" s="49"/>
      <c r="EJ85" s="49"/>
      <c r="EK85" s="49"/>
      <c r="EL85" s="49"/>
      <c r="EM85" s="49"/>
      <c r="EN85" s="49"/>
      <c r="EO85" s="49"/>
      <c r="EP85" s="49"/>
      <c r="EQ85" s="49"/>
      <c r="ER85" s="49"/>
      <c r="ES85" s="49"/>
      <c r="ET85" s="49"/>
      <c r="EU85" s="49"/>
      <c r="EV85" s="49"/>
      <c r="EW85" s="49"/>
      <c r="EX85" s="49"/>
      <c r="EY85" s="49"/>
      <c r="EZ85" s="49"/>
      <c r="FA85" s="49"/>
      <c r="FB85" s="49"/>
      <c r="FC85" s="49"/>
      <c r="FD85" s="49"/>
      <c r="FE85" s="49"/>
      <c r="FF85" s="49"/>
      <c r="FG85" s="49"/>
      <c r="FH85" s="49"/>
      <c r="FI85" s="49"/>
      <c r="FJ85" s="49"/>
      <c r="FK85" s="49"/>
      <c r="FL85" s="49"/>
      <c r="FM85" s="49"/>
      <c r="FN85" s="49"/>
      <c r="FO85" s="49"/>
      <c r="FP85" s="49"/>
      <c r="FQ85" s="49"/>
      <c r="FR85" s="49"/>
      <c r="FS85" s="49"/>
      <c r="FT85" s="49"/>
      <c r="FU85" s="49"/>
      <c r="FV85" s="49"/>
      <c r="FW85" s="49"/>
      <c r="FX85" s="49"/>
      <c r="FY85" s="49"/>
      <c r="FZ85" s="49"/>
      <c r="GA85" s="49"/>
      <c r="GB85" s="49"/>
      <c r="GC85" s="49"/>
      <c r="GD85" s="49"/>
      <c r="GE85" s="49"/>
    </row>
    <row r="86" spans="3:187" x14ac:dyDescent="0.25">
      <c r="C86" s="49"/>
      <c r="D86" s="7"/>
      <c r="E86" s="49"/>
      <c r="F86" s="49"/>
      <c r="G86" s="7"/>
      <c r="H86" s="49"/>
      <c r="I86" s="49"/>
      <c r="J86" s="7"/>
      <c r="K86" s="49"/>
      <c r="L86" s="49"/>
      <c r="M86" s="7"/>
      <c r="N86" s="49"/>
      <c r="O86" s="49"/>
      <c r="P86" s="49"/>
      <c r="Q86" s="49"/>
      <c r="R86" s="49"/>
      <c r="S86" s="49"/>
      <c r="T86" s="49"/>
      <c r="U86" s="49"/>
      <c r="V86" s="49"/>
      <c r="W86" s="49"/>
      <c r="X86" s="49"/>
      <c r="Y86" s="49"/>
      <c r="Z86" s="49"/>
      <c r="AA86" s="49"/>
      <c r="AB86" s="49"/>
      <c r="AC86" s="49"/>
      <c r="AD86" s="49"/>
      <c r="AE86" s="49"/>
      <c r="AF86" s="49"/>
      <c r="AG86" s="49"/>
      <c r="AH86" s="49"/>
      <c r="AI86" s="49"/>
      <c r="AJ86" s="49"/>
      <c r="AK86" s="49"/>
      <c r="AL86" s="49"/>
      <c r="AM86" s="49"/>
      <c r="AN86" s="49"/>
      <c r="AO86" s="49"/>
      <c r="AP86" s="49"/>
      <c r="AQ86" s="49"/>
      <c r="AR86" s="49"/>
      <c r="AS86" s="49"/>
      <c r="AT86" s="49"/>
      <c r="AU86" s="49"/>
      <c r="AV86" s="49"/>
      <c r="AW86" s="49"/>
      <c r="AX86" s="49"/>
      <c r="AY86" s="49"/>
      <c r="AZ86" s="49"/>
      <c r="BA86" s="49"/>
      <c r="BB86" s="49"/>
      <c r="BC86" s="49"/>
      <c r="BD86" s="49"/>
      <c r="BE86" s="49"/>
      <c r="BF86" s="49"/>
      <c r="BG86" s="49"/>
      <c r="BH86" s="49"/>
      <c r="BI86" s="49"/>
      <c r="BJ86" s="49"/>
      <c r="BK86" s="49"/>
      <c r="BL86" s="49"/>
      <c r="BM86" s="49"/>
      <c r="BN86" s="49"/>
      <c r="BO86" s="49"/>
      <c r="BP86" s="49"/>
      <c r="BQ86" s="49"/>
      <c r="BR86" s="49"/>
      <c r="BS86" s="49"/>
      <c r="BT86" s="49"/>
      <c r="BU86" s="49"/>
      <c r="BV86" s="49"/>
      <c r="BW86" s="49"/>
      <c r="BX86" s="49"/>
      <c r="BY86" s="49"/>
      <c r="BZ86" s="49"/>
      <c r="CA86" s="49"/>
      <c r="CB86" s="49"/>
      <c r="CC86" s="49"/>
      <c r="CD86" s="49"/>
      <c r="CE86" s="49"/>
      <c r="CF86" s="49"/>
      <c r="CG86" s="49"/>
      <c r="CH86" s="49"/>
      <c r="CI86" s="49"/>
      <c r="CJ86" s="49"/>
      <c r="CK86" s="49"/>
      <c r="CL86" s="49"/>
      <c r="CM86" s="49"/>
      <c r="CN86" s="49"/>
      <c r="CO86" s="49"/>
      <c r="CP86" s="49"/>
      <c r="CQ86" s="49"/>
      <c r="CR86" s="49"/>
      <c r="CS86" s="49"/>
      <c r="CT86" s="49"/>
      <c r="CU86" s="49"/>
      <c r="CV86" s="49"/>
      <c r="CW86" s="49"/>
      <c r="CX86" s="49"/>
      <c r="CY86" s="49"/>
      <c r="CZ86" s="49"/>
      <c r="DA86" s="49"/>
      <c r="DB86" s="49"/>
      <c r="DC86" s="49"/>
      <c r="DD86" s="49"/>
      <c r="DE86" s="49"/>
      <c r="DF86" s="49"/>
      <c r="DG86" s="49"/>
      <c r="DH86" s="49"/>
      <c r="DI86" s="49"/>
      <c r="DJ86" s="49"/>
      <c r="DK86" s="49"/>
      <c r="DL86" s="49"/>
      <c r="DM86" s="49"/>
      <c r="DN86" s="49"/>
      <c r="DO86" s="49"/>
      <c r="DP86" s="49"/>
      <c r="DQ86" s="49"/>
      <c r="DR86" s="49"/>
      <c r="DS86" s="49"/>
      <c r="DT86" s="49"/>
      <c r="DU86" s="49"/>
      <c r="DV86" s="49"/>
      <c r="DW86" s="49"/>
      <c r="DX86" s="49"/>
      <c r="DY86" s="49"/>
      <c r="DZ86" s="49"/>
      <c r="EA86" s="49"/>
      <c r="EB86" s="49"/>
      <c r="EC86" s="49"/>
      <c r="ED86" s="49"/>
      <c r="EE86" s="49"/>
      <c r="EF86" s="49"/>
      <c r="EG86" s="49"/>
      <c r="EH86" s="49"/>
      <c r="EI86" s="49"/>
      <c r="EJ86" s="49"/>
      <c r="EK86" s="49"/>
      <c r="EL86" s="49"/>
      <c r="EM86" s="49"/>
      <c r="EN86" s="49"/>
      <c r="EO86" s="49"/>
      <c r="EP86" s="49"/>
      <c r="EQ86" s="49"/>
      <c r="ER86" s="49"/>
      <c r="ES86" s="49"/>
      <c r="ET86" s="49"/>
      <c r="EU86" s="49"/>
      <c r="EV86" s="49"/>
      <c r="EW86" s="49"/>
      <c r="EX86" s="49"/>
      <c r="EY86" s="49"/>
      <c r="EZ86" s="49"/>
      <c r="FA86" s="49"/>
      <c r="FB86" s="49"/>
      <c r="FC86" s="49"/>
      <c r="FD86" s="49"/>
      <c r="FE86" s="49"/>
      <c r="FF86" s="49"/>
      <c r="FG86" s="49"/>
      <c r="FH86" s="49"/>
      <c r="FI86" s="49"/>
      <c r="FJ86" s="49"/>
      <c r="FK86" s="49"/>
      <c r="FL86" s="49"/>
      <c r="FM86" s="49"/>
      <c r="FN86" s="49"/>
      <c r="FO86" s="49"/>
      <c r="FP86" s="49"/>
      <c r="FQ86" s="49"/>
      <c r="FR86" s="49"/>
      <c r="FS86" s="49"/>
      <c r="FT86" s="49"/>
      <c r="FU86" s="49"/>
      <c r="FV86" s="49"/>
      <c r="FW86" s="49"/>
      <c r="FX86" s="49"/>
      <c r="FY86" s="49"/>
      <c r="FZ86" s="49"/>
      <c r="GA86" s="49"/>
      <c r="GB86" s="49"/>
      <c r="GC86" s="49"/>
      <c r="GD86" s="49"/>
      <c r="GE86" s="49"/>
    </row>
    <row r="87" spans="3:187" x14ac:dyDescent="0.25">
      <c r="C87" s="49"/>
      <c r="D87" s="7"/>
      <c r="E87" s="49"/>
      <c r="F87" s="49"/>
      <c r="G87" s="7"/>
      <c r="H87" s="49"/>
      <c r="I87" s="49"/>
      <c r="J87" s="7"/>
      <c r="K87" s="49"/>
      <c r="L87" s="49"/>
      <c r="M87" s="7"/>
      <c r="N87" s="49"/>
      <c r="O87" s="49"/>
      <c r="P87" s="49"/>
      <c r="Q87" s="49"/>
      <c r="R87" s="49"/>
      <c r="S87" s="49"/>
      <c r="T87" s="49"/>
      <c r="U87" s="49"/>
      <c r="V87" s="49"/>
      <c r="W87" s="49"/>
      <c r="X87" s="49"/>
      <c r="Y87" s="49"/>
      <c r="Z87" s="49"/>
      <c r="AA87" s="49"/>
      <c r="AB87" s="49"/>
      <c r="AC87" s="49"/>
      <c r="AD87" s="49"/>
      <c r="AE87" s="49"/>
      <c r="AF87" s="49"/>
      <c r="AG87" s="49"/>
      <c r="AH87" s="49"/>
      <c r="AI87" s="49"/>
      <c r="AJ87" s="49"/>
      <c r="AK87" s="49"/>
      <c r="AL87" s="49"/>
      <c r="AM87" s="49"/>
      <c r="AN87" s="49"/>
      <c r="AO87" s="49"/>
      <c r="AP87" s="49"/>
      <c r="AQ87" s="49"/>
      <c r="AR87" s="49"/>
      <c r="AS87" s="49"/>
      <c r="AT87" s="49"/>
      <c r="AU87" s="49"/>
      <c r="AV87" s="49"/>
      <c r="AW87" s="49"/>
      <c r="AX87" s="49"/>
      <c r="AY87" s="49"/>
      <c r="AZ87" s="49"/>
      <c r="BA87" s="49"/>
      <c r="BB87" s="49"/>
      <c r="BC87" s="49"/>
      <c r="BD87" s="49"/>
      <c r="BE87" s="49"/>
      <c r="BF87" s="49"/>
      <c r="BG87" s="49"/>
      <c r="BH87" s="49"/>
      <c r="BI87" s="49"/>
      <c r="BJ87" s="49"/>
      <c r="BK87" s="49"/>
      <c r="BL87" s="49"/>
      <c r="BM87" s="49"/>
      <c r="BN87" s="49"/>
      <c r="BO87" s="49"/>
      <c r="BP87" s="49"/>
      <c r="BQ87" s="49"/>
      <c r="BR87" s="49"/>
      <c r="BS87" s="49"/>
      <c r="BT87" s="49"/>
      <c r="BU87" s="49"/>
      <c r="BV87" s="49"/>
      <c r="BW87" s="49"/>
      <c r="BX87" s="49"/>
      <c r="BY87" s="49"/>
      <c r="BZ87" s="49"/>
      <c r="CA87" s="49"/>
      <c r="CB87" s="49"/>
      <c r="CC87" s="49"/>
      <c r="CD87" s="49"/>
      <c r="CE87" s="49"/>
      <c r="CF87" s="49"/>
      <c r="CG87" s="49"/>
      <c r="CH87" s="49"/>
      <c r="CI87" s="49"/>
      <c r="CJ87" s="49"/>
      <c r="CK87" s="49"/>
      <c r="CL87" s="49"/>
      <c r="CM87" s="49"/>
      <c r="CN87" s="49"/>
      <c r="CO87" s="49"/>
      <c r="CP87" s="49"/>
      <c r="CQ87" s="49"/>
      <c r="CR87" s="49"/>
      <c r="CS87" s="49"/>
      <c r="CT87" s="49"/>
      <c r="CU87" s="49"/>
      <c r="CV87" s="49"/>
      <c r="CW87" s="49"/>
      <c r="CX87" s="49"/>
      <c r="CY87" s="49"/>
      <c r="CZ87" s="49"/>
      <c r="DA87" s="49"/>
      <c r="DB87" s="49"/>
      <c r="DC87" s="49"/>
      <c r="DD87" s="49"/>
      <c r="DE87" s="49"/>
      <c r="DF87" s="49"/>
      <c r="DG87" s="49"/>
      <c r="DH87" s="49"/>
      <c r="DI87" s="49"/>
      <c r="DJ87" s="49"/>
      <c r="DK87" s="49"/>
      <c r="DL87" s="49"/>
      <c r="DM87" s="49"/>
      <c r="DN87" s="49"/>
      <c r="DO87" s="49"/>
      <c r="DP87" s="49"/>
      <c r="DQ87" s="49"/>
      <c r="DR87" s="49"/>
      <c r="DS87" s="49"/>
      <c r="DT87" s="49"/>
      <c r="DU87" s="49"/>
      <c r="DV87" s="49"/>
      <c r="DW87" s="49"/>
      <c r="DX87" s="49"/>
      <c r="DY87" s="49"/>
      <c r="DZ87" s="49"/>
      <c r="EA87" s="49"/>
      <c r="EB87" s="49"/>
      <c r="EC87" s="49"/>
      <c r="ED87" s="49"/>
      <c r="EE87" s="49"/>
      <c r="EF87" s="49"/>
      <c r="EG87" s="49"/>
      <c r="EH87" s="49"/>
      <c r="EI87" s="49"/>
      <c r="EJ87" s="49"/>
      <c r="EK87" s="49"/>
      <c r="EL87" s="49"/>
      <c r="EM87" s="49"/>
      <c r="EN87" s="49"/>
      <c r="EO87" s="49"/>
      <c r="EP87" s="49"/>
      <c r="EQ87" s="49"/>
      <c r="ER87" s="49"/>
      <c r="ES87" s="49"/>
      <c r="ET87" s="49"/>
      <c r="EU87" s="49"/>
      <c r="EV87" s="49"/>
      <c r="EW87" s="49"/>
      <c r="EX87" s="49"/>
      <c r="EY87" s="49"/>
      <c r="EZ87" s="49"/>
      <c r="FA87" s="49"/>
      <c r="FB87" s="49"/>
      <c r="FC87" s="49"/>
      <c r="FD87" s="49"/>
      <c r="FE87" s="49"/>
      <c r="FF87" s="49"/>
      <c r="FG87" s="49"/>
      <c r="FH87" s="49"/>
      <c r="FI87" s="49"/>
      <c r="FJ87" s="49"/>
      <c r="FK87" s="49"/>
      <c r="FL87" s="49"/>
      <c r="FM87" s="49"/>
      <c r="FN87" s="49"/>
      <c r="FO87" s="49"/>
      <c r="FP87" s="49"/>
      <c r="FQ87" s="49"/>
      <c r="FR87" s="49"/>
      <c r="FS87" s="49"/>
      <c r="FT87" s="49"/>
      <c r="FU87" s="49"/>
      <c r="FV87" s="49"/>
      <c r="FW87" s="49"/>
      <c r="FX87" s="49"/>
      <c r="FY87" s="49"/>
      <c r="FZ87" s="49"/>
      <c r="GA87" s="49"/>
      <c r="GB87" s="49"/>
      <c r="GC87" s="49"/>
      <c r="GD87" s="49"/>
      <c r="GE87" s="49"/>
    </row>
    <row r="88" spans="3:187" x14ac:dyDescent="0.25">
      <c r="C88" s="49"/>
      <c r="D88" s="7"/>
      <c r="E88" s="49"/>
      <c r="F88" s="49"/>
      <c r="G88" s="7"/>
      <c r="H88" s="49"/>
      <c r="I88" s="49"/>
      <c r="J88" s="7"/>
      <c r="K88" s="49"/>
      <c r="L88" s="49"/>
      <c r="M88" s="7"/>
      <c r="N88" s="49"/>
      <c r="O88" s="49"/>
      <c r="P88" s="49"/>
      <c r="Q88" s="49"/>
      <c r="R88" s="49"/>
      <c r="S88" s="49"/>
      <c r="T88" s="49"/>
      <c r="U88" s="49"/>
      <c r="V88" s="49"/>
      <c r="W88" s="49"/>
      <c r="X88" s="49"/>
      <c r="Y88" s="49"/>
      <c r="Z88" s="49"/>
      <c r="AA88" s="49"/>
      <c r="AB88" s="49"/>
      <c r="AC88" s="49"/>
      <c r="AD88" s="49"/>
      <c r="AE88" s="49"/>
      <c r="AF88" s="49"/>
      <c r="AG88" s="49"/>
      <c r="AH88" s="49"/>
      <c r="AI88" s="49"/>
      <c r="AJ88" s="49"/>
      <c r="AK88" s="49"/>
      <c r="AL88" s="49"/>
      <c r="AM88" s="49"/>
      <c r="AN88" s="49"/>
      <c r="AO88" s="49"/>
      <c r="AP88" s="49"/>
      <c r="AQ88" s="49"/>
      <c r="AR88" s="49"/>
      <c r="AS88" s="49"/>
      <c r="AT88" s="49"/>
      <c r="AU88" s="49"/>
      <c r="AV88" s="49"/>
      <c r="AW88" s="49"/>
      <c r="AX88" s="49"/>
      <c r="AY88" s="49"/>
      <c r="AZ88" s="49"/>
      <c r="BA88" s="49"/>
      <c r="BB88" s="49"/>
      <c r="BC88" s="49"/>
      <c r="BD88" s="49"/>
      <c r="BE88" s="49"/>
      <c r="BF88" s="49"/>
      <c r="BG88" s="49"/>
      <c r="BH88" s="49"/>
      <c r="BI88" s="49"/>
      <c r="BJ88" s="49"/>
      <c r="BK88" s="49"/>
      <c r="BL88" s="49"/>
      <c r="BM88" s="49"/>
      <c r="BN88" s="49"/>
      <c r="BO88" s="49"/>
      <c r="BP88" s="49"/>
      <c r="BQ88" s="49"/>
      <c r="BR88" s="49"/>
      <c r="BS88" s="49"/>
      <c r="BT88" s="49"/>
      <c r="BU88" s="49"/>
      <c r="BV88" s="49"/>
      <c r="BW88" s="49"/>
      <c r="BX88" s="49"/>
      <c r="BY88" s="49"/>
      <c r="BZ88" s="49"/>
      <c r="CA88" s="49"/>
      <c r="CB88" s="49"/>
      <c r="CC88" s="49"/>
      <c r="CD88" s="49"/>
      <c r="CE88" s="49"/>
      <c r="CF88" s="49"/>
      <c r="CG88" s="49"/>
      <c r="CH88" s="49"/>
      <c r="CI88" s="49"/>
      <c r="CJ88" s="49"/>
      <c r="CK88" s="49"/>
      <c r="CL88" s="49"/>
      <c r="CM88" s="49"/>
      <c r="CN88" s="49"/>
      <c r="CO88" s="49"/>
      <c r="CP88" s="49"/>
      <c r="CQ88" s="49"/>
      <c r="CR88" s="49"/>
      <c r="CS88" s="49"/>
      <c r="CT88" s="49"/>
      <c r="CU88" s="49"/>
      <c r="CV88" s="49"/>
      <c r="CW88" s="49"/>
      <c r="CX88" s="49"/>
      <c r="CY88" s="49"/>
      <c r="CZ88" s="49"/>
      <c r="DA88" s="49"/>
      <c r="DB88" s="49"/>
      <c r="DC88" s="49"/>
      <c r="DD88" s="49"/>
      <c r="DE88" s="49"/>
      <c r="DF88" s="49"/>
      <c r="DG88" s="49"/>
      <c r="DH88" s="49"/>
      <c r="DI88" s="49"/>
      <c r="DJ88" s="49"/>
      <c r="DK88" s="49"/>
      <c r="DL88" s="49"/>
      <c r="DM88" s="49"/>
      <c r="DN88" s="49"/>
      <c r="DO88" s="49"/>
      <c r="DP88" s="49"/>
      <c r="DQ88" s="49"/>
      <c r="DR88" s="49"/>
      <c r="DS88" s="49"/>
      <c r="DT88" s="49"/>
      <c r="DU88" s="49"/>
      <c r="DV88" s="49"/>
      <c r="DW88" s="49"/>
      <c r="DX88" s="49"/>
      <c r="DY88" s="49"/>
      <c r="DZ88" s="49"/>
      <c r="EA88" s="49"/>
      <c r="EB88" s="49"/>
      <c r="EC88" s="49"/>
      <c r="ED88" s="49"/>
      <c r="EE88" s="49"/>
      <c r="EF88" s="49"/>
      <c r="EG88" s="49"/>
      <c r="EH88" s="49"/>
      <c r="EI88" s="49"/>
      <c r="EJ88" s="49"/>
      <c r="EK88" s="49"/>
      <c r="EL88" s="49"/>
      <c r="EM88" s="49"/>
      <c r="EN88" s="49"/>
      <c r="EO88" s="49"/>
      <c r="EP88" s="49"/>
      <c r="EQ88" s="49"/>
      <c r="ER88" s="49"/>
      <c r="ES88" s="49"/>
      <c r="ET88" s="49"/>
      <c r="EU88" s="49"/>
      <c r="EV88" s="49"/>
      <c r="EW88" s="49"/>
      <c r="EX88" s="49"/>
      <c r="EY88" s="49"/>
      <c r="EZ88" s="49"/>
      <c r="FA88" s="49"/>
      <c r="FB88" s="49"/>
      <c r="FC88" s="49"/>
      <c r="FD88" s="49"/>
      <c r="FE88" s="49"/>
      <c r="FF88" s="49"/>
      <c r="FG88" s="49"/>
      <c r="FH88" s="49"/>
      <c r="FI88" s="49"/>
      <c r="FJ88" s="49"/>
      <c r="FK88" s="49"/>
      <c r="FL88" s="49"/>
      <c r="FM88" s="49"/>
      <c r="FN88" s="49"/>
      <c r="FO88" s="49"/>
      <c r="FP88" s="49"/>
      <c r="FQ88" s="49"/>
      <c r="FR88" s="49"/>
      <c r="FS88" s="49"/>
      <c r="FT88" s="49"/>
      <c r="FU88" s="49"/>
      <c r="FV88" s="49"/>
      <c r="FW88" s="49"/>
      <c r="FX88" s="49"/>
      <c r="FY88" s="49"/>
      <c r="FZ88" s="49"/>
      <c r="GA88" s="49"/>
      <c r="GB88" s="49"/>
      <c r="GC88" s="49"/>
      <c r="GD88" s="49"/>
      <c r="GE88" s="49"/>
    </row>
    <row r="89" spans="3:187" x14ac:dyDescent="0.25">
      <c r="C89" s="49"/>
      <c r="D89" s="7"/>
      <c r="E89" s="49"/>
      <c r="F89" s="49"/>
      <c r="G89" s="7"/>
      <c r="H89" s="49"/>
      <c r="I89" s="49"/>
      <c r="J89" s="7"/>
      <c r="K89" s="49"/>
      <c r="L89" s="49"/>
      <c r="M89" s="7"/>
      <c r="N89" s="49"/>
      <c r="O89" s="49"/>
      <c r="P89" s="49"/>
      <c r="Q89" s="49"/>
      <c r="R89" s="49"/>
      <c r="S89" s="49"/>
      <c r="T89" s="49"/>
      <c r="U89" s="49"/>
      <c r="V89" s="49"/>
      <c r="W89" s="49"/>
      <c r="X89" s="49"/>
      <c r="Y89" s="49"/>
      <c r="Z89" s="49"/>
      <c r="AA89" s="49"/>
      <c r="AB89" s="49"/>
      <c r="AC89" s="49"/>
      <c r="AD89" s="49"/>
      <c r="AE89" s="49"/>
      <c r="AF89" s="49"/>
      <c r="AG89" s="49"/>
      <c r="AH89" s="49"/>
      <c r="AI89" s="49"/>
      <c r="AJ89" s="49"/>
      <c r="AK89" s="49"/>
      <c r="AL89" s="49"/>
      <c r="AM89" s="49"/>
      <c r="AN89" s="49"/>
      <c r="AO89" s="49"/>
      <c r="AP89" s="49"/>
      <c r="AQ89" s="49"/>
      <c r="AR89" s="49"/>
      <c r="AS89" s="49"/>
      <c r="AT89" s="49"/>
      <c r="AU89" s="49"/>
      <c r="AV89" s="49"/>
      <c r="AW89" s="49"/>
      <c r="AX89" s="49"/>
      <c r="AY89" s="49"/>
      <c r="AZ89" s="49"/>
      <c r="BA89" s="49"/>
      <c r="BB89" s="49"/>
      <c r="BC89" s="49"/>
      <c r="BD89" s="49"/>
      <c r="BE89" s="49"/>
      <c r="BF89" s="49"/>
      <c r="BG89" s="49"/>
      <c r="BH89" s="49"/>
      <c r="BI89" s="49"/>
      <c r="BJ89" s="49"/>
      <c r="BK89" s="49"/>
      <c r="BL89" s="49"/>
      <c r="BM89" s="49"/>
      <c r="BN89" s="49"/>
      <c r="BO89" s="49"/>
      <c r="BP89" s="49"/>
      <c r="BQ89" s="49"/>
      <c r="BR89" s="49"/>
      <c r="BS89" s="49"/>
      <c r="BT89" s="49"/>
      <c r="BU89" s="49"/>
      <c r="BV89" s="49"/>
      <c r="BW89" s="49"/>
      <c r="BX89" s="49"/>
      <c r="BY89" s="49"/>
      <c r="BZ89" s="49"/>
      <c r="CA89" s="49"/>
      <c r="CB89" s="49"/>
      <c r="CC89" s="49"/>
      <c r="CD89" s="49"/>
      <c r="CE89" s="49"/>
      <c r="CF89" s="49"/>
      <c r="CG89" s="49"/>
      <c r="CH89" s="49"/>
      <c r="CI89" s="49"/>
      <c r="CJ89" s="49"/>
      <c r="CK89" s="49"/>
      <c r="CL89" s="49"/>
      <c r="CM89" s="49"/>
      <c r="CN89" s="49"/>
      <c r="CO89" s="49"/>
      <c r="CP89" s="49"/>
      <c r="CQ89" s="49"/>
      <c r="CR89" s="49"/>
      <c r="CS89" s="49"/>
      <c r="CT89" s="49"/>
      <c r="CU89" s="49"/>
      <c r="CV89" s="49"/>
      <c r="CW89" s="49"/>
      <c r="CX89" s="49"/>
      <c r="CY89" s="49"/>
      <c r="CZ89" s="49"/>
      <c r="DA89" s="49"/>
      <c r="DB89" s="49"/>
      <c r="DC89" s="49"/>
      <c r="DD89" s="49"/>
      <c r="DE89" s="49"/>
      <c r="DF89" s="49"/>
      <c r="DG89" s="49"/>
      <c r="DH89" s="49"/>
      <c r="DI89" s="49"/>
      <c r="DJ89" s="49"/>
      <c r="DK89" s="49"/>
      <c r="DL89" s="49"/>
      <c r="DM89" s="49"/>
      <c r="DN89" s="49"/>
      <c r="DO89" s="49"/>
      <c r="DP89" s="49"/>
      <c r="DQ89" s="49"/>
      <c r="DR89" s="49"/>
      <c r="DS89" s="49"/>
      <c r="DT89" s="49"/>
      <c r="DU89" s="49"/>
      <c r="DV89" s="49"/>
      <c r="DW89" s="49"/>
      <c r="DX89" s="49"/>
      <c r="DY89" s="49"/>
      <c r="DZ89" s="49"/>
      <c r="EA89" s="49"/>
      <c r="EB89" s="49"/>
      <c r="EC89" s="49"/>
      <c r="ED89" s="49"/>
      <c r="EE89" s="49"/>
      <c r="EF89" s="49"/>
      <c r="EG89" s="49"/>
      <c r="EH89" s="49"/>
      <c r="EI89" s="49"/>
      <c r="EJ89" s="49"/>
      <c r="EK89" s="49"/>
      <c r="EL89" s="49"/>
      <c r="EM89" s="49"/>
      <c r="EN89" s="49"/>
      <c r="EO89" s="49"/>
      <c r="EP89" s="49"/>
      <c r="EQ89" s="49"/>
      <c r="ER89" s="49"/>
      <c r="ES89" s="49"/>
      <c r="ET89" s="49"/>
      <c r="EU89" s="49"/>
      <c r="EV89" s="49"/>
      <c r="EW89" s="49"/>
      <c r="EX89" s="49"/>
      <c r="EY89" s="49"/>
      <c r="EZ89" s="49"/>
      <c r="FA89" s="49"/>
      <c r="FB89" s="49"/>
      <c r="FC89" s="49"/>
      <c r="FD89" s="49"/>
      <c r="FE89" s="49"/>
      <c r="FF89" s="49"/>
      <c r="FG89" s="49"/>
      <c r="FH89" s="49"/>
      <c r="FI89" s="49"/>
      <c r="FJ89" s="49"/>
      <c r="FK89" s="49"/>
      <c r="FL89" s="49"/>
      <c r="FM89" s="49"/>
      <c r="FN89" s="49"/>
      <c r="FO89" s="49"/>
      <c r="FP89" s="49"/>
      <c r="FQ89" s="49"/>
      <c r="FR89" s="49"/>
      <c r="FS89" s="49"/>
      <c r="FT89" s="49"/>
      <c r="FU89" s="49"/>
      <c r="FV89" s="49"/>
      <c r="FW89" s="49"/>
      <c r="FX89" s="49"/>
      <c r="FY89" s="49"/>
      <c r="FZ89" s="49"/>
      <c r="GA89" s="49"/>
      <c r="GB89" s="49"/>
      <c r="GC89" s="49"/>
      <c r="GD89" s="49"/>
      <c r="GE89" s="49"/>
    </row>
    <row r="90" spans="3:187" x14ac:dyDescent="0.25">
      <c r="C90" s="49"/>
      <c r="D90" s="7"/>
      <c r="E90" s="49"/>
      <c r="F90" s="49"/>
      <c r="G90" s="7"/>
      <c r="H90" s="49"/>
      <c r="I90" s="49"/>
      <c r="J90" s="7"/>
      <c r="K90" s="49"/>
      <c r="L90" s="49"/>
      <c r="M90" s="7"/>
      <c r="N90" s="49"/>
      <c r="O90" s="49"/>
      <c r="P90" s="49"/>
      <c r="Q90" s="49"/>
      <c r="R90" s="49"/>
      <c r="S90" s="49"/>
      <c r="T90" s="49"/>
      <c r="U90" s="49"/>
      <c r="V90" s="49"/>
      <c r="W90" s="49"/>
      <c r="X90" s="49"/>
      <c r="Y90" s="49"/>
      <c r="Z90" s="49"/>
      <c r="AA90" s="49"/>
      <c r="AB90" s="49"/>
      <c r="AC90" s="49"/>
      <c r="AD90" s="49"/>
      <c r="AE90" s="49"/>
      <c r="AF90" s="49"/>
      <c r="AG90" s="49"/>
      <c r="AH90" s="49"/>
      <c r="AI90" s="49"/>
      <c r="AJ90" s="49"/>
      <c r="AK90" s="49"/>
      <c r="AL90" s="49"/>
      <c r="AM90" s="49"/>
      <c r="AN90" s="49"/>
      <c r="AO90" s="49"/>
      <c r="AP90" s="49"/>
      <c r="AQ90" s="49"/>
      <c r="AR90" s="49"/>
      <c r="AS90" s="49"/>
      <c r="AT90" s="49"/>
      <c r="AU90" s="49"/>
      <c r="AV90" s="49"/>
      <c r="AW90" s="49"/>
      <c r="AX90" s="49"/>
      <c r="AY90" s="49"/>
      <c r="AZ90" s="49"/>
      <c r="BA90" s="49"/>
      <c r="BB90" s="49"/>
      <c r="BC90" s="49"/>
      <c r="BD90" s="49"/>
      <c r="BE90" s="49"/>
      <c r="BF90" s="49"/>
      <c r="BG90" s="49"/>
      <c r="BH90" s="49"/>
      <c r="BI90" s="49"/>
      <c r="BJ90" s="49"/>
      <c r="BK90" s="49"/>
      <c r="BL90" s="49"/>
      <c r="BM90" s="49"/>
      <c r="BN90" s="49"/>
      <c r="BO90" s="49"/>
      <c r="BP90" s="49"/>
      <c r="BQ90" s="49"/>
      <c r="BR90" s="49"/>
      <c r="BS90" s="49"/>
      <c r="BT90" s="49"/>
      <c r="BU90" s="49"/>
      <c r="BV90" s="49"/>
      <c r="BW90" s="49"/>
      <c r="BX90" s="49"/>
      <c r="BY90" s="49"/>
      <c r="BZ90" s="49"/>
      <c r="CA90" s="49"/>
      <c r="CB90" s="49"/>
      <c r="CC90" s="49"/>
      <c r="CD90" s="49"/>
      <c r="CE90" s="49"/>
      <c r="CF90" s="49"/>
      <c r="CG90" s="49"/>
      <c r="CH90" s="49"/>
      <c r="CI90" s="49"/>
      <c r="CJ90" s="49"/>
      <c r="CK90" s="49"/>
      <c r="CL90" s="49"/>
      <c r="CM90" s="49"/>
      <c r="CN90" s="49"/>
      <c r="CO90" s="49"/>
      <c r="CP90" s="49"/>
      <c r="CQ90" s="49"/>
      <c r="CR90" s="49"/>
      <c r="CS90" s="49"/>
      <c r="CT90" s="49"/>
      <c r="CU90" s="49"/>
      <c r="CV90" s="49"/>
      <c r="CW90" s="49"/>
      <c r="CX90" s="49"/>
      <c r="CY90" s="49"/>
      <c r="CZ90" s="49"/>
      <c r="DA90" s="49"/>
      <c r="DB90" s="49"/>
      <c r="DC90" s="49"/>
      <c r="DD90" s="49"/>
      <c r="DE90" s="49"/>
      <c r="DF90" s="49"/>
      <c r="DG90" s="49"/>
      <c r="DH90" s="49"/>
      <c r="DI90" s="49"/>
      <c r="DJ90" s="49"/>
      <c r="DK90" s="49"/>
      <c r="DL90" s="49"/>
      <c r="DM90" s="49"/>
      <c r="DN90" s="49"/>
      <c r="DO90" s="49"/>
      <c r="DP90" s="49"/>
      <c r="DQ90" s="49"/>
      <c r="DR90" s="49"/>
      <c r="DS90" s="49"/>
      <c r="DT90" s="49"/>
      <c r="DU90" s="49"/>
      <c r="DV90" s="49"/>
      <c r="DW90" s="49"/>
      <c r="DX90" s="49"/>
      <c r="DY90" s="49"/>
      <c r="DZ90" s="49"/>
      <c r="EA90" s="49"/>
      <c r="EB90" s="49"/>
      <c r="EC90" s="49"/>
      <c r="ED90" s="49"/>
      <c r="EE90" s="49"/>
      <c r="EF90" s="49"/>
      <c r="EG90" s="49"/>
      <c r="EH90" s="49"/>
      <c r="EI90" s="49"/>
      <c r="EJ90" s="49"/>
      <c r="EK90" s="49"/>
      <c r="EL90" s="49"/>
      <c r="EM90" s="49"/>
      <c r="EN90" s="49"/>
      <c r="EO90" s="49"/>
      <c r="EP90" s="49"/>
      <c r="EQ90" s="49"/>
      <c r="ER90" s="49"/>
      <c r="ES90" s="49"/>
      <c r="ET90" s="49"/>
      <c r="EU90" s="49"/>
      <c r="EV90" s="49"/>
      <c r="EW90" s="49"/>
      <c r="EX90" s="49"/>
      <c r="EY90" s="49"/>
      <c r="EZ90" s="49"/>
      <c r="FA90" s="49"/>
      <c r="FB90" s="49"/>
      <c r="FC90" s="49"/>
      <c r="FD90" s="49"/>
      <c r="FE90" s="49"/>
      <c r="FF90" s="49"/>
      <c r="FG90" s="49"/>
      <c r="FH90" s="49"/>
      <c r="FI90" s="49"/>
      <c r="FJ90" s="49"/>
      <c r="FK90" s="49"/>
      <c r="FL90" s="49"/>
      <c r="FM90" s="49"/>
      <c r="FN90" s="49"/>
      <c r="FO90" s="49"/>
      <c r="FP90" s="49"/>
      <c r="FQ90" s="49"/>
      <c r="FR90" s="49"/>
      <c r="FS90" s="49"/>
      <c r="FT90" s="49"/>
      <c r="FU90" s="49"/>
      <c r="FV90" s="49"/>
      <c r="FW90" s="49"/>
      <c r="FX90" s="49"/>
      <c r="FY90" s="49"/>
      <c r="FZ90" s="49"/>
      <c r="GA90" s="49"/>
      <c r="GB90" s="49"/>
      <c r="GC90" s="49"/>
      <c r="GD90" s="49"/>
      <c r="GE90" s="49"/>
    </row>
    <row r="91" spans="3:187" x14ac:dyDescent="0.25">
      <c r="C91" s="49"/>
      <c r="D91" s="7"/>
      <c r="E91" s="49"/>
      <c r="F91" s="49"/>
      <c r="G91" s="7"/>
      <c r="H91" s="49"/>
      <c r="I91" s="49"/>
      <c r="J91" s="7"/>
      <c r="K91" s="49"/>
      <c r="L91" s="49"/>
      <c r="M91" s="7"/>
      <c r="N91" s="49"/>
      <c r="O91" s="49"/>
      <c r="P91" s="49"/>
      <c r="Q91" s="49"/>
      <c r="R91" s="49"/>
      <c r="S91" s="49"/>
      <c r="T91" s="49"/>
      <c r="U91" s="49"/>
      <c r="V91" s="49"/>
      <c r="W91" s="49"/>
      <c r="X91" s="49"/>
      <c r="Y91" s="49"/>
      <c r="Z91" s="49"/>
      <c r="AA91" s="49"/>
      <c r="AB91" s="49"/>
      <c r="AC91" s="49"/>
      <c r="AD91" s="49"/>
      <c r="AE91" s="49"/>
      <c r="AF91" s="49"/>
      <c r="AG91" s="49"/>
      <c r="AH91" s="49"/>
      <c r="AI91" s="49"/>
      <c r="AJ91" s="49"/>
      <c r="AK91" s="49"/>
      <c r="AL91" s="49"/>
      <c r="AM91" s="49"/>
      <c r="AN91" s="49"/>
      <c r="AO91" s="49"/>
      <c r="AP91" s="49"/>
      <c r="AQ91" s="49"/>
      <c r="AR91" s="49"/>
      <c r="AS91" s="49"/>
      <c r="AT91" s="49"/>
      <c r="AU91" s="49"/>
      <c r="AV91" s="49"/>
      <c r="AW91" s="49"/>
      <c r="AX91" s="49"/>
      <c r="AY91" s="49"/>
      <c r="AZ91" s="49"/>
      <c r="BA91" s="49"/>
      <c r="BB91" s="49"/>
      <c r="BC91" s="49"/>
      <c r="BD91" s="49"/>
      <c r="BE91" s="49"/>
      <c r="BF91" s="49"/>
      <c r="BG91" s="49"/>
      <c r="BH91" s="49"/>
      <c r="BI91" s="49"/>
      <c r="BJ91" s="49"/>
      <c r="BK91" s="49"/>
      <c r="BL91" s="49"/>
      <c r="BM91" s="49"/>
      <c r="BN91" s="49"/>
      <c r="BO91" s="49"/>
      <c r="BP91" s="49"/>
      <c r="BQ91" s="49"/>
      <c r="BR91" s="49"/>
      <c r="BS91" s="49"/>
      <c r="BT91" s="49"/>
      <c r="BU91" s="49"/>
      <c r="BV91" s="49"/>
      <c r="BW91" s="49"/>
      <c r="BX91" s="49"/>
      <c r="BY91" s="49"/>
      <c r="BZ91" s="49"/>
      <c r="CA91" s="49"/>
      <c r="CB91" s="49"/>
      <c r="CC91" s="49"/>
      <c r="CD91" s="49"/>
      <c r="CE91" s="49"/>
      <c r="CF91" s="49"/>
      <c r="CG91" s="49"/>
      <c r="CH91" s="49"/>
      <c r="CI91" s="49"/>
      <c r="CJ91" s="49"/>
      <c r="CK91" s="49"/>
      <c r="CL91" s="49"/>
      <c r="CM91" s="49"/>
      <c r="CN91" s="49"/>
      <c r="CO91" s="49"/>
      <c r="CP91" s="49"/>
      <c r="CQ91" s="49"/>
      <c r="CR91" s="49"/>
      <c r="CS91" s="49"/>
      <c r="CT91" s="49"/>
      <c r="CU91" s="49"/>
      <c r="CV91" s="49"/>
      <c r="CW91" s="49"/>
      <c r="CX91" s="49"/>
      <c r="CY91" s="49"/>
      <c r="CZ91" s="49"/>
      <c r="DA91" s="49"/>
      <c r="DB91" s="49"/>
      <c r="DC91" s="49"/>
      <c r="DD91" s="49"/>
      <c r="DE91" s="49"/>
      <c r="DF91" s="49"/>
      <c r="DG91" s="49"/>
      <c r="DH91" s="49"/>
      <c r="DI91" s="49"/>
      <c r="DJ91" s="49"/>
      <c r="DK91" s="49"/>
      <c r="DL91" s="49"/>
      <c r="DM91" s="49"/>
      <c r="DN91" s="49"/>
      <c r="DO91" s="49"/>
      <c r="DP91" s="49"/>
      <c r="DQ91" s="49"/>
      <c r="DR91" s="49"/>
      <c r="DS91" s="49"/>
      <c r="DT91" s="49"/>
      <c r="DU91" s="49"/>
      <c r="DV91" s="49"/>
      <c r="DW91" s="49"/>
      <c r="DX91" s="49"/>
      <c r="DY91" s="49"/>
      <c r="DZ91" s="49"/>
      <c r="EA91" s="49"/>
      <c r="EB91" s="49"/>
      <c r="EC91" s="49"/>
      <c r="ED91" s="49"/>
      <c r="EE91" s="49"/>
      <c r="EF91" s="49"/>
      <c r="EG91" s="49"/>
      <c r="EH91" s="49"/>
      <c r="EI91" s="49"/>
      <c r="EJ91" s="49"/>
      <c r="EK91" s="49"/>
      <c r="EL91" s="49"/>
      <c r="EM91" s="49"/>
      <c r="EN91" s="49"/>
      <c r="EO91" s="49"/>
      <c r="EP91" s="49"/>
      <c r="EQ91" s="49"/>
      <c r="ER91" s="49"/>
      <c r="ES91" s="49"/>
      <c r="ET91" s="49"/>
      <c r="EU91" s="49"/>
      <c r="EV91" s="49"/>
      <c r="EW91" s="49"/>
      <c r="EX91" s="49"/>
      <c r="EY91" s="49"/>
      <c r="EZ91" s="49"/>
      <c r="FA91" s="49"/>
      <c r="FB91" s="49"/>
      <c r="FC91" s="49"/>
      <c r="FD91" s="49"/>
      <c r="FE91" s="49"/>
      <c r="FF91" s="49"/>
      <c r="FG91" s="49"/>
      <c r="FH91" s="49"/>
      <c r="FI91" s="49"/>
      <c r="FJ91" s="49"/>
      <c r="FK91" s="49"/>
      <c r="FL91" s="49"/>
      <c r="FM91" s="49"/>
      <c r="FN91" s="49"/>
      <c r="FO91" s="49"/>
      <c r="FP91" s="49"/>
      <c r="FQ91" s="49"/>
      <c r="FR91" s="49"/>
      <c r="FS91" s="49"/>
      <c r="FT91" s="49"/>
      <c r="FU91" s="49"/>
      <c r="FV91" s="49"/>
      <c r="FW91" s="49"/>
      <c r="FX91" s="49"/>
      <c r="FY91" s="49"/>
      <c r="FZ91" s="49"/>
      <c r="GA91" s="49"/>
      <c r="GB91" s="49"/>
      <c r="GC91" s="49"/>
      <c r="GD91" s="49"/>
      <c r="GE91" s="49"/>
    </row>
    <row r="92" spans="3:187" x14ac:dyDescent="0.25">
      <c r="C92" s="49"/>
      <c r="D92" s="7"/>
      <c r="E92" s="49"/>
      <c r="F92" s="49"/>
      <c r="G92" s="7"/>
      <c r="H92" s="49"/>
      <c r="I92" s="49"/>
      <c r="J92" s="7"/>
      <c r="K92" s="49"/>
      <c r="L92" s="49"/>
      <c r="M92" s="7"/>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49"/>
      <c r="AN92" s="49"/>
      <c r="AO92" s="49"/>
      <c r="AP92" s="49"/>
      <c r="AQ92" s="49"/>
      <c r="AR92" s="49"/>
      <c r="AS92" s="49"/>
      <c r="AT92" s="49"/>
      <c r="AU92" s="49"/>
      <c r="AV92" s="49"/>
      <c r="AW92" s="49"/>
      <c r="AX92" s="49"/>
      <c r="AY92" s="49"/>
      <c r="AZ92" s="49"/>
      <c r="BA92" s="49"/>
      <c r="BB92" s="49"/>
      <c r="BC92" s="49"/>
      <c r="BD92" s="49"/>
      <c r="BE92" s="49"/>
      <c r="BF92" s="49"/>
      <c r="BG92" s="49"/>
      <c r="BH92" s="49"/>
      <c r="BI92" s="49"/>
      <c r="BJ92" s="49"/>
      <c r="BK92" s="49"/>
      <c r="BL92" s="49"/>
      <c r="BM92" s="49"/>
      <c r="BN92" s="49"/>
      <c r="BO92" s="49"/>
      <c r="BP92" s="49"/>
      <c r="BQ92" s="49"/>
      <c r="BR92" s="49"/>
      <c r="BS92" s="49"/>
      <c r="BT92" s="49"/>
      <c r="BU92" s="49"/>
      <c r="BV92" s="49"/>
      <c r="BW92" s="49"/>
      <c r="BX92" s="49"/>
      <c r="BY92" s="49"/>
      <c r="BZ92" s="49"/>
      <c r="CA92" s="49"/>
      <c r="CB92" s="49"/>
      <c r="CC92" s="49"/>
      <c r="CD92" s="49"/>
      <c r="CE92" s="49"/>
      <c r="CF92" s="49"/>
      <c r="CG92" s="49"/>
      <c r="CH92" s="49"/>
      <c r="CI92" s="49"/>
      <c r="CJ92" s="49"/>
      <c r="CK92" s="49"/>
      <c r="CL92" s="49"/>
      <c r="CM92" s="49"/>
      <c r="CN92" s="49"/>
      <c r="CO92" s="49"/>
      <c r="CP92" s="49"/>
      <c r="CQ92" s="49"/>
      <c r="CR92" s="49"/>
      <c r="CS92" s="49"/>
      <c r="CT92" s="49"/>
      <c r="CU92" s="49"/>
      <c r="CV92" s="49"/>
      <c r="CW92" s="49"/>
      <c r="CX92" s="49"/>
      <c r="CY92" s="49"/>
      <c r="CZ92" s="49"/>
      <c r="DA92" s="49"/>
      <c r="DB92" s="49"/>
      <c r="DC92" s="49"/>
      <c r="DD92" s="49"/>
      <c r="DE92" s="49"/>
      <c r="DF92" s="49"/>
      <c r="DG92" s="49"/>
      <c r="DH92" s="49"/>
      <c r="DI92" s="49"/>
      <c r="DJ92" s="49"/>
      <c r="DK92" s="49"/>
      <c r="DL92" s="49"/>
      <c r="DM92" s="49"/>
      <c r="DN92" s="49"/>
      <c r="DO92" s="49"/>
      <c r="DP92" s="49"/>
      <c r="DQ92" s="49"/>
      <c r="DR92" s="49"/>
      <c r="DS92" s="49"/>
      <c r="DT92" s="49"/>
      <c r="DU92" s="49"/>
      <c r="DV92" s="49"/>
      <c r="DW92" s="49"/>
      <c r="DX92" s="49"/>
      <c r="DY92" s="49"/>
      <c r="DZ92" s="49"/>
      <c r="EA92" s="49"/>
      <c r="EB92" s="49"/>
      <c r="EC92" s="49"/>
      <c r="ED92" s="49"/>
      <c r="EE92" s="49"/>
      <c r="EF92" s="49"/>
      <c r="EG92" s="49"/>
      <c r="EH92" s="49"/>
      <c r="EI92" s="49"/>
      <c r="EJ92" s="49"/>
      <c r="EK92" s="49"/>
      <c r="EL92" s="49"/>
      <c r="EM92" s="49"/>
      <c r="EN92" s="49"/>
      <c r="EO92" s="49"/>
      <c r="EP92" s="49"/>
      <c r="EQ92" s="49"/>
      <c r="ER92" s="49"/>
      <c r="ES92" s="49"/>
      <c r="ET92" s="49"/>
      <c r="EU92" s="49"/>
      <c r="EV92" s="49"/>
      <c r="EW92" s="49"/>
      <c r="EX92" s="49"/>
      <c r="EY92" s="49"/>
      <c r="EZ92" s="49"/>
      <c r="FA92" s="49"/>
      <c r="FB92" s="49"/>
      <c r="FC92" s="49"/>
      <c r="FD92" s="49"/>
      <c r="FE92" s="49"/>
      <c r="FF92" s="49"/>
      <c r="FG92" s="49"/>
      <c r="FH92" s="49"/>
      <c r="FI92" s="49"/>
      <c r="FJ92" s="49"/>
      <c r="FK92" s="49"/>
      <c r="FL92" s="49"/>
      <c r="FM92" s="49"/>
      <c r="FN92" s="49"/>
      <c r="FO92" s="49"/>
      <c r="FP92" s="49"/>
      <c r="FQ92" s="49"/>
      <c r="FR92" s="49"/>
      <c r="FS92" s="49"/>
      <c r="FT92" s="49"/>
      <c r="FU92" s="49"/>
      <c r="FV92" s="49"/>
      <c r="FW92" s="49"/>
      <c r="FX92" s="49"/>
      <c r="FY92" s="49"/>
      <c r="FZ92" s="49"/>
      <c r="GA92" s="49"/>
      <c r="GB92" s="49"/>
      <c r="GC92" s="49"/>
      <c r="GD92" s="49"/>
      <c r="GE92" s="49"/>
    </row>
    <row r="93" spans="3:187" x14ac:dyDescent="0.25">
      <c r="C93" s="49"/>
      <c r="D93" s="7"/>
      <c r="E93" s="49"/>
      <c r="F93" s="49"/>
      <c r="G93" s="7"/>
      <c r="H93" s="49"/>
      <c r="I93" s="49"/>
      <c r="J93" s="7"/>
      <c r="K93" s="49"/>
      <c r="L93" s="49"/>
      <c r="M93" s="7"/>
      <c r="N93" s="49"/>
      <c r="O93" s="49"/>
      <c r="P93" s="49"/>
      <c r="Q93" s="49"/>
      <c r="R93" s="49"/>
      <c r="S93" s="49"/>
      <c r="T93" s="49"/>
      <c r="U93" s="49"/>
      <c r="V93" s="49"/>
      <c r="W93" s="49"/>
      <c r="X93" s="49"/>
      <c r="Y93" s="49"/>
      <c r="Z93" s="49"/>
      <c r="AA93" s="49"/>
      <c r="AB93" s="49"/>
      <c r="AC93" s="49"/>
      <c r="AD93" s="49"/>
      <c r="AE93" s="49"/>
      <c r="AF93" s="49"/>
      <c r="AG93" s="49"/>
      <c r="AH93" s="49"/>
      <c r="AI93" s="49"/>
      <c r="AJ93" s="49"/>
      <c r="AK93" s="49"/>
      <c r="AL93" s="49"/>
      <c r="AM93" s="49"/>
      <c r="AN93" s="49"/>
      <c r="AO93" s="49"/>
      <c r="AP93" s="49"/>
      <c r="AQ93" s="49"/>
      <c r="AR93" s="49"/>
      <c r="AS93" s="49"/>
      <c r="AT93" s="49"/>
      <c r="AU93" s="49"/>
      <c r="AV93" s="49"/>
      <c r="AW93" s="49"/>
      <c r="AX93" s="49"/>
      <c r="AY93" s="49"/>
      <c r="AZ93" s="49"/>
      <c r="BA93" s="49"/>
      <c r="BB93" s="49"/>
      <c r="BC93" s="49"/>
      <c r="BD93" s="49"/>
      <c r="BE93" s="49"/>
      <c r="BF93" s="49"/>
      <c r="BG93" s="49"/>
      <c r="BH93" s="49"/>
      <c r="BI93" s="49"/>
      <c r="BJ93" s="49"/>
      <c r="BK93" s="49"/>
      <c r="BL93" s="49"/>
      <c r="BM93" s="49"/>
      <c r="BN93" s="49"/>
      <c r="BO93" s="49"/>
      <c r="BP93" s="49"/>
      <c r="BQ93" s="49"/>
      <c r="BR93" s="49"/>
      <c r="BS93" s="49"/>
      <c r="BT93" s="49"/>
      <c r="BU93" s="49"/>
      <c r="BV93" s="49"/>
      <c r="BW93" s="49"/>
      <c r="BX93" s="49"/>
      <c r="BY93" s="49"/>
      <c r="BZ93" s="49"/>
      <c r="CA93" s="49"/>
      <c r="CB93" s="49"/>
      <c r="CC93" s="49"/>
      <c r="CD93" s="49"/>
      <c r="CE93" s="49"/>
      <c r="CF93" s="49"/>
      <c r="CG93" s="49"/>
      <c r="CH93" s="49"/>
      <c r="CI93" s="49"/>
      <c r="CJ93" s="49"/>
      <c r="CK93" s="49"/>
      <c r="CL93" s="49"/>
      <c r="CM93" s="49"/>
      <c r="CN93" s="49"/>
      <c r="CO93" s="49"/>
      <c r="CP93" s="49"/>
      <c r="CQ93" s="49"/>
      <c r="CR93" s="49"/>
      <c r="CS93" s="49"/>
      <c r="CT93" s="49"/>
      <c r="CU93" s="49"/>
      <c r="CV93" s="49"/>
      <c r="CW93" s="49"/>
      <c r="CX93" s="49"/>
      <c r="CY93" s="49"/>
      <c r="CZ93" s="49"/>
      <c r="DA93" s="49"/>
      <c r="DB93" s="49"/>
      <c r="DC93" s="49"/>
      <c r="DD93" s="49"/>
      <c r="DE93" s="49"/>
      <c r="DF93" s="49"/>
      <c r="DG93" s="49"/>
      <c r="DH93" s="49"/>
      <c r="DI93" s="49"/>
      <c r="DJ93" s="49"/>
      <c r="DK93" s="49"/>
      <c r="DL93" s="49"/>
      <c r="DM93" s="49"/>
      <c r="DN93" s="49"/>
      <c r="DO93" s="49"/>
      <c r="DP93" s="49"/>
      <c r="DQ93" s="49"/>
      <c r="DR93" s="49"/>
      <c r="DS93" s="49"/>
      <c r="DT93" s="49"/>
      <c r="DU93" s="49"/>
      <c r="DV93" s="49"/>
      <c r="DW93" s="49"/>
      <c r="DX93" s="49"/>
      <c r="DY93" s="49"/>
      <c r="DZ93" s="49"/>
      <c r="EA93" s="49"/>
      <c r="EB93" s="49"/>
      <c r="EC93" s="49"/>
      <c r="ED93" s="49"/>
      <c r="EE93" s="49"/>
      <c r="EF93" s="49"/>
      <c r="EG93" s="49"/>
      <c r="EH93" s="49"/>
      <c r="EI93" s="49"/>
      <c r="EJ93" s="49"/>
      <c r="EK93" s="49"/>
      <c r="EL93" s="49"/>
      <c r="EM93" s="49"/>
      <c r="EN93" s="49"/>
      <c r="EO93" s="49"/>
      <c r="EP93" s="49"/>
      <c r="EQ93" s="49"/>
      <c r="ER93" s="49"/>
      <c r="ES93" s="49"/>
      <c r="ET93" s="49"/>
      <c r="EU93" s="49"/>
      <c r="EV93" s="49"/>
      <c r="EW93" s="49"/>
      <c r="EX93" s="49"/>
      <c r="EY93" s="49"/>
      <c r="EZ93" s="49"/>
      <c r="FA93" s="49"/>
      <c r="FB93" s="49"/>
      <c r="FC93" s="49"/>
      <c r="FD93" s="49"/>
      <c r="FE93" s="49"/>
      <c r="FF93" s="49"/>
      <c r="FG93" s="49"/>
      <c r="FH93" s="49"/>
      <c r="FI93" s="49"/>
      <c r="FJ93" s="49"/>
      <c r="FK93" s="49"/>
      <c r="FL93" s="49"/>
      <c r="FM93" s="49"/>
      <c r="FN93" s="49"/>
      <c r="FO93" s="49"/>
      <c r="FP93" s="49"/>
      <c r="FQ93" s="49"/>
      <c r="FR93" s="49"/>
      <c r="FS93" s="49"/>
      <c r="FT93" s="49"/>
      <c r="FU93" s="49"/>
      <c r="FV93" s="49"/>
      <c r="FW93" s="49"/>
      <c r="FX93" s="49"/>
      <c r="FY93" s="49"/>
      <c r="FZ93" s="49"/>
      <c r="GA93" s="49"/>
      <c r="GB93" s="49"/>
      <c r="GC93" s="49"/>
      <c r="GD93" s="49"/>
      <c r="GE93" s="49"/>
    </row>
    <row r="94" spans="3:187" x14ac:dyDescent="0.25">
      <c r="C94" s="49"/>
      <c r="D94" s="7"/>
      <c r="E94" s="49"/>
      <c r="F94" s="49"/>
      <c r="G94" s="7"/>
      <c r="H94" s="49"/>
      <c r="I94" s="49"/>
      <c r="J94" s="7"/>
      <c r="K94" s="49"/>
      <c r="L94" s="49"/>
      <c r="M94" s="7"/>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49"/>
      <c r="AN94" s="49"/>
      <c r="AO94" s="49"/>
      <c r="AP94" s="49"/>
      <c r="AQ94" s="49"/>
      <c r="AR94" s="49"/>
      <c r="AS94" s="49"/>
      <c r="AT94" s="49"/>
      <c r="AU94" s="49"/>
      <c r="AV94" s="49"/>
      <c r="AW94" s="49"/>
      <c r="AX94" s="49"/>
      <c r="AY94" s="49"/>
      <c r="AZ94" s="49"/>
      <c r="BA94" s="49"/>
      <c r="BB94" s="49"/>
      <c r="BC94" s="49"/>
      <c r="BD94" s="49"/>
      <c r="BE94" s="49"/>
      <c r="BF94" s="49"/>
      <c r="BG94" s="49"/>
      <c r="BH94" s="49"/>
      <c r="BI94" s="49"/>
      <c r="BJ94" s="49"/>
      <c r="BK94" s="49"/>
      <c r="BL94" s="49"/>
      <c r="BM94" s="49"/>
      <c r="BN94" s="49"/>
      <c r="BO94" s="49"/>
      <c r="BP94" s="49"/>
      <c r="BQ94" s="49"/>
      <c r="BR94" s="49"/>
      <c r="BS94" s="49"/>
      <c r="BT94" s="49"/>
      <c r="BU94" s="49"/>
      <c r="BV94" s="49"/>
      <c r="BW94" s="49"/>
      <c r="BX94" s="49"/>
      <c r="BY94" s="49"/>
      <c r="BZ94" s="49"/>
      <c r="CA94" s="49"/>
      <c r="CB94" s="49"/>
      <c r="CC94" s="49"/>
      <c r="CD94" s="49"/>
      <c r="CE94" s="49"/>
      <c r="CF94" s="49"/>
      <c r="CG94" s="49"/>
      <c r="CH94" s="49"/>
      <c r="CI94" s="49"/>
      <c r="CJ94" s="49"/>
      <c r="CK94" s="49"/>
      <c r="CL94" s="49"/>
      <c r="CM94" s="49"/>
      <c r="CN94" s="49"/>
      <c r="CO94" s="49"/>
      <c r="CP94" s="49"/>
      <c r="CQ94" s="49"/>
      <c r="CR94" s="49"/>
      <c r="CS94" s="49"/>
      <c r="CT94" s="49"/>
      <c r="CU94" s="49"/>
      <c r="CV94" s="49"/>
      <c r="CW94" s="49"/>
      <c r="CX94" s="49"/>
      <c r="CY94" s="49"/>
      <c r="CZ94" s="49"/>
      <c r="DA94" s="49"/>
      <c r="DB94" s="49"/>
      <c r="DC94" s="49"/>
      <c r="DD94" s="49"/>
      <c r="DE94" s="49"/>
      <c r="DF94" s="49"/>
      <c r="DG94" s="49"/>
      <c r="DH94" s="49"/>
      <c r="DI94" s="49"/>
      <c r="DJ94" s="49"/>
      <c r="DK94" s="49"/>
      <c r="DL94" s="49"/>
      <c r="DM94" s="49"/>
      <c r="DN94" s="49"/>
      <c r="DO94" s="49"/>
      <c r="DP94" s="49"/>
      <c r="DQ94" s="49"/>
      <c r="DR94" s="49"/>
      <c r="DS94" s="49"/>
      <c r="DT94" s="49"/>
      <c r="DU94" s="49"/>
      <c r="DV94" s="49"/>
      <c r="DW94" s="49"/>
      <c r="DX94" s="49"/>
      <c r="DY94" s="49"/>
      <c r="DZ94" s="49"/>
      <c r="EA94" s="49"/>
      <c r="EB94" s="49"/>
      <c r="EC94" s="49"/>
      <c r="ED94" s="49"/>
      <c r="EE94" s="49"/>
      <c r="EF94" s="49"/>
      <c r="EG94" s="49"/>
      <c r="EH94" s="49"/>
      <c r="EI94" s="49"/>
      <c r="EJ94" s="49"/>
      <c r="EK94" s="49"/>
      <c r="EL94" s="49"/>
      <c r="EM94" s="49"/>
      <c r="EN94" s="49"/>
      <c r="EO94" s="49"/>
      <c r="EP94" s="49"/>
      <c r="EQ94" s="49"/>
      <c r="ER94" s="49"/>
      <c r="ES94" s="49"/>
      <c r="ET94" s="49"/>
      <c r="EU94" s="49"/>
      <c r="EV94" s="49"/>
      <c r="EW94" s="49"/>
      <c r="EX94" s="49"/>
      <c r="EY94" s="49"/>
      <c r="EZ94" s="49"/>
      <c r="FA94" s="49"/>
      <c r="FB94" s="49"/>
      <c r="FC94" s="49"/>
      <c r="FD94" s="49"/>
      <c r="FE94" s="49"/>
      <c r="FF94" s="49"/>
      <c r="FG94" s="49"/>
      <c r="FH94" s="49"/>
      <c r="FI94" s="49"/>
      <c r="FJ94" s="49"/>
      <c r="FK94" s="49"/>
      <c r="FL94" s="49"/>
      <c r="FM94" s="49"/>
      <c r="FN94" s="49"/>
      <c r="FO94" s="49"/>
      <c r="FP94" s="49"/>
      <c r="FQ94" s="49"/>
      <c r="FR94" s="49"/>
      <c r="FS94" s="49"/>
      <c r="FT94" s="49"/>
      <c r="FU94" s="49"/>
      <c r="FV94" s="49"/>
      <c r="FW94" s="49"/>
      <c r="FX94" s="49"/>
      <c r="FY94" s="49"/>
      <c r="FZ94" s="49"/>
      <c r="GA94" s="49"/>
      <c r="GB94" s="49"/>
      <c r="GC94" s="49"/>
      <c r="GD94" s="49"/>
      <c r="GE94" s="49"/>
    </row>
    <row r="95" spans="3:187" x14ac:dyDescent="0.25">
      <c r="C95" s="49"/>
      <c r="D95" s="7"/>
      <c r="E95" s="49"/>
      <c r="F95" s="49"/>
      <c r="G95" s="7"/>
      <c r="H95" s="49"/>
      <c r="I95" s="49"/>
      <c r="J95" s="7"/>
      <c r="K95" s="49"/>
      <c r="L95" s="49"/>
      <c r="M95" s="7"/>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49"/>
      <c r="AR95" s="49"/>
      <c r="AS95" s="49"/>
      <c r="AT95" s="49"/>
      <c r="AU95" s="49"/>
      <c r="AV95" s="49"/>
      <c r="AW95" s="49"/>
      <c r="AX95" s="49"/>
      <c r="AY95" s="49"/>
      <c r="AZ95" s="49"/>
      <c r="BA95" s="49"/>
      <c r="BB95" s="49"/>
      <c r="BC95" s="49"/>
      <c r="BD95" s="49"/>
      <c r="BE95" s="49"/>
      <c r="BF95" s="49"/>
      <c r="BG95" s="49"/>
      <c r="BH95" s="49"/>
      <c r="BI95" s="49"/>
      <c r="BJ95" s="49"/>
      <c r="BK95" s="49"/>
      <c r="BL95" s="49"/>
      <c r="BM95" s="49"/>
      <c r="BN95" s="49"/>
      <c r="BO95" s="49"/>
      <c r="BP95" s="49"/>
      <c r="BQ95" s="49"/>
      <c r="BR95" s="49"/>
      <c r="BS95" s="49"/>
      <c r="BT95" s="49"/>
      <c r="BU95" s="49"/>
      <c r="BV95" s="49"/>
      <c r="BW95" s="49"/>
      <c r="BX95" s="49"/>
      <c r="BY95" s="49"/>
      <c r="BZ95" s="49"/>
      <c r="CA95" s="49"/>
      <c r="CB95" s="49"/>
      <c r="CC95" s="49"/>
      <c r="CD95" s="49"/>
      <c r="CE95" s="49"/>
      <c r="CF95" s="49"/>
      <c r="CG95" s="49"/>
      <c r="CH95" s="49"/>
      <c r="CI95" s="49"/>
      <c r="CJ95" s="49"/>
      <c r="CK95" s="49"/>
      <c r="CL95" s="49"/>
      <c r="CM95" s="49"/>
      <c r="CN95" s="49"/>
      <c r="CO95" s="49"/>
      <c r="CP95" s="49"/>
      <c r="CQ95" s="49"/>
      <c r="CR95" s="49"/>
      <c r="CS95" s="49"/>
      <c r="CT95" s="49"/>
      <c r="CU95" s="49"/>
      <c r="CV95" s="49"/>
      <c r="CW95" s="49"/>
      <c r="CX95" s="49"/>
      <c r="CY95" s="49"/>
      <c r="CZ95" s="49"/>
      <c r="DA95" s="49"/>
      <c r="DB95" s="49"/>
      <c r="DC95" s="49"/>
      <c r="DD95" s="49"/>
      <c r="DE95" s="49"/>
      <c r="DF95" s="49"/>
      <c r="DG95" s="49"/>
      <c r="DH95" s="49"/>
      <c r="DI95" s="49"/>
      <c r="DJ95" s="49"/>
      <c r="DK95" s="49"/>
      <c r="DL95" s="49"/>
      <c r="DM95" s="49"/>
      <c r="DN95" s="49"/>
      <c r="DO95" s="49"/>
      <c r="DP95" s="49"/>
      <c r="DQ95" s="49"/>
      <c r="DR95" s="49"/>
      <c r="DS95" s="49"/>
      <c r="DT95" s="49"/>
      <c r="DU95" s="49"/>
      <c r="DV95" s="49"/>
      <c r="DW95" s="49"/>
      <c r="DX95" s="49"/>
      <c r="DY95" s="49"/>
      <c r="DZ95" s="49"/>
      <c r="EA95" s="49"/>
      <c r="EB95" s="49"/>
      <c r="EC95" s="49"/>
      <c r="ED95" s="49"/>
      <c r="EE95" s="49"/>
      <c r="EF95" s="49"/>
      <c r="EG95" s="49"/>
      <c r="EH95" s="49"/>
      <c r="EI95" s="49"/>
      <c r="EJ95" s="49"/>
      <c r="EK95" s="49"/>
      <c r="EL95" s="49"/>
      <c r="EM95" s="49"/>
      <c r="EN95" s="49"/>
      <c r="EO95" s="49"/>
      <c r="EP95" s="49"/>
      <c r="EQ95" s="49"/>
      <c r="ER95" s="49"/>
      <c r="ES95" s="49"/>
      <c r="ET95" s="49"/>
      <c r="EU95" s="49"/>
      <c r="EV95" s="49"/>
      <c r="EW95" s="49"/>
      <c r="EX95" s="49"/>
      <c r="EY95" s="49"/>
      <c r="EZ95" s="49"/>
      <c r="FA95" s="49"/>
      <c r="FB95" s="49"/>
      <c r="FC95" s="49"/>
      <c r="FD95" s="49"/>
      <c r="FE95" s="49"/>
      <c r="FF95" s="49"/>
      <c r="FG95" s="49"/>
      <c r="FH95" s="49"/>
      <c r="FI95" s="49"/>
      <c r="FJ95" s="49"/>
      <c r="FK95" s="49"/>
      <c r="FL95" s="49"/>
      <c r="FM95" s="49"/>
      <c r="FN95" s="49"/>
      <c r="FO95" s="49"/>
      <c r="FP95" s="49"/>
      <c r="FQ95" s="49"/>
      <c r="FR95" s="49"/>
      <c r="FS95" s="49"/>
      <c r="FT95" s="49"/>
      <c r="FU95" s="49"/>
      <c r="FV95" s="49"/>
      <c r="FW95" s="49"/>
      <c r="FX95" s="49"/>
      <c r="FY95" s="49"/>
      <c r="FZ95" s="49"/>
      <c r="GA95" s="49"/>
      <c r="GB95" s="49"/>
      <c r="GC95" s="49"/>
      <c r="GD95" s="49"/>
      <c r="GE95" s="49"/>
    </row>
    <row r="96" spans="3:187" x14ac:dyDescent="0.25">
      <c r="C96" s="49"/>
      <c r="D96" s="7"/>
      <c r="E96" s="49"/>
      <c r="F96" s="49"/>
      <c r="G96" s="7"/>
      <c r="H96" s="49"/>
      <c r="I96" s="49"/>
      <c r="J96" s="7"/>
      <c r="K96" s="49"/>
      <c r="L96" s="49"/>
      <c r="M96" s="7"/>
      <c r="N96" s="49"/>
      <c r="O96" s="49"/>
      <c r="P96" s="49"/>
      <c r="Q96" s="49"/>
      <c r="R96" s="49"/>
      <c r="S96" s="49"/>
      <c r="T96" s="49"/>
      <c r="U96" s="49"/>
      <c r="V96" s="49"/>
      <c r="W96" s="49"/>
      <c r="X96" s="49"/>
      <c r="Y96" s="49"/>
      <c r="Z96" s="49"/>
      <c r="AA96" s="49"/>
      <c r="AB96" s="49"/>
      <c r="AC96" s="49"/>
      <c r="AD96" s="49"/>
      <c r="AE96" s="49"/>
      <c r="AF96" s="49"/>
      <c r="AG96" s="49"/>
      <c r="AH96" s="49"/>
      <c r="AI96" s="49"/>
      <c r="AJ96" s="49"/>
      <c r="AK96" s="49"/>
      <c r="AL96" s="49"/>
      <c r="AM96" s="49"/>
      <c r="AN96" s="49"/>
      <c r="AO96" s="49"/>
      <c r="AP96" s="49"/>
      <c r="AQ96" s="49"/>
      <c r="AR96" s="49"/>
      <c r="AS96" s="49"/>
      <c r="AT96" s="49"/>
      <c r="AU96" s="49"/>
      <c r="AV96" s="49"/>
      <c r="AW96" s="49"/>
      <c r="AX96" s="49"/>
      <c r="AY96" s="49"/>
      <c r="AZ96" s="49"/>
      <c r="BA96" s="49"/>
      <c r="BB96" s="49"/>
      <c r="BC96" s="49"/>
      <c r="BD96" s="49"/>
      <c r="BE96" s="49"/>
      <c r="BF96" s="49"/>
      <c r="BG96" s="49"/>
      <c r="BH96" s="49"/>
      <c r="BI96" s="49"/>
      <c r="BJ96" s="49"/>
      <c r="BK96" s="49"/>
      <c r="BL96" s="49"/>
      <c r="BM96" s="49"/>
      <c r="BN96" s="49"/>
      <c r="BO96" s="49"/>
      <c r="BP96" s="49"/>
      <c r="BQ96" s="49"/>
      <c r="BR96" s="49"/>
      <c r="BS96" s="49"/>
      <c r="BT96" s="49"/>
      <c r="BU96" s="49"/>
      <c r="BV96" s="49"/>
      <c r="BW96" s="49"/>
      <c r="BX96" s="49"/>
      <c r="BY96" s="49"/>
      <c r="BZ96" s="49"/>
      <c r="CA96" s="49"/>
      <c r="CB96" s="49"/>
      <c r="CC96" s="49"/>
      <c r="CD96" s="49"/>
      <c r="CE96" s="49"/>
      <c r="CF96" s="49"/>
      <c r="CG96" s="49"/>
      <c r="CH96" s="49"/>
      <c r="CI96" s="49"/>
      <c r="CJ96" s="49"/>
      <c r="CK96" s="49"/>
      <c r="CL96" s="49"/>
      <c r="CM96" s="49"/>
      <c r="CN96" s="49"/>
      <c r="CO96" s="49"/>
      <c r="CP96" s="49"/>
      <c r="CQ96" s="49"/>
      <c r="CR96" s="49"/>
      <c r="CS96" s="49"/>
      <c r="CT96" s="49"/>
      <c r="CU96" s="49"/>
      <c r="CV96" s="49"/>
      <c r="CW96" s="49"/>
      <c r="CX96" s="49"/>
      <c r="CY96" s="49"/>
      <c r="CZ96" s="49"/>
      <c r="DA96" s="49"/>
      <c r="DB96" s="49"/>
      <c r="DC96" s="49"/>
      <c r="DD96" s="49"/>
      <c r="DE96" s="49"/>
      <c r="DF96" s="49"/>
      <c r="DG96" s="49"/>
      <c r="DH96" s="49"/>
      <c r="DI96" s="49"/>
      <c r="DJ96" s="49"/>
      <c r="DK96" s="49"/>
      <c r="DL96" s="49"/>
      <c r="DM96" s="49"/>
      <c r="DN96" s="49"/>
      <c r="DO96" s="49"/>
      <c r="DP96" s="49"/>
      <c r="DQ96" s="49"/>
      <c r="DR96" s="49"/>
      <c r="DS96" s="49"/>
      <c r="DT96" s="49"/>
      <c r="DU96" s="49"/>
      <c r="DV96" s="49"/>
      <c r="DW96" s="49"/>
      <c r="DX96" s="49"/>
      <c r="DY96" s="49"/>
      <c r="DZ96" s="49"/>
      <c r="EA96" s="49"/>
      <c r="EB96" s="49"/>
      <c r="EC96" s="49"/>
      <c r="ED96" s="49"/>
      <c r="EE96" s="49"/>
      <c r="EF96" s="49"/>
      <c r="EG96" s="49"/>
      <c r="EH96" s="49"/>
      <c r="EI96" s="49"/>
      <c r="EJ96" s="49"/>
      <c r="EK96" s="49"/>
      <c r="EL96" s="49"/>
      <c r="EM96" s="49"/>
      <c r="EN96" s="49"/>
      <c r="EO96" s="49"/>
      <c r="EP96" s="49"/>
      <c r="EQ96" s="49"/>
      <c r="ER96" s="49"/>
      <c r="ES96" s="49"/>
      <c r="ET96" s="49"/>
      <c r="EU96" s="49"/>
      <c r="EV96" s="49"/>
      <c r="EW96" s="49"/>
      <c r="EX96" s="49"/>
      <c r="EY96" s="49"/>
      <c r="EZ96" s="49"/>
      <c r="FA96" s="49"/>
      <c r="FB96" s="49"/>
      <c r="FC96" s="49"/>
      <c r="FD96" s="49"/>
      <c r="FE96" s="49"/>
      <c r="FF96" s="49"/>
      <c r="FG96" s="49"/>
      <c r="FH96" s="49"/>
      <c r="FI96" s="49"/>
      <c r="FJ96" s="49"/>
      <c r="FK96" s="49"/>
      <c r="FL96" s="49"/>
      <c r="FM96" s="49"/>
      <c r="FN96" s="49"/>
      <c r="FO96" s="49"/>
      <c r="FP96" s="49"/>
      <c r="FQ96" s="49"/>
      <c r="FR96" s="49"/>
      <c r="FS96" s="49"/>
      <c r="FT96" s="49"/>
      <c r="FU96" s="49"/>
      <c r="FV96" s="49"/>
      <c r="FW96" s="49"/>
      <c r="FX96" s="49"/>
      <c r="FY96" s="49"/>
      <c r="FZ96" s="49"/>
      <c r="GA96" s="49"/>
      <c r="GB96" s="49"/>
      <c r="GC96" s="49"/>
      <c r="GD96" s="49"/>
      <c r="GE96" s="49"/>
    </row>
    <row r="97" spans="3:187" x14ac:dyDescent="0.25">
      <c r="C97" s="49"/>
      <c r="D97" s="7"/>
      <c r="E97" s="49"/>
      <c r="F97" s="49"/>
      <c r="G97" s="7"/>
      <c r="H97" s="49"/>
      <c r="I97" s="49"/>
      <c r="J97" s="7"/>
      <c r="K97" s="49"/>
      <c r="L97" s="49"/>
      <c r="M97" s="7"/>
      <c r="N97" s="49"/>
      <c r="O97" s="49"/>
      <c r="P97" s="49"/>
      <c r="Q97" s="49"/>
      <c r="R97" s="49"/>
      <c r="S97" s="49"/>
      <c r="T97" s="49"/>
      <c r="U97" s="49"/>
      <c r="V97" s="49"/>
      <c r="W97" s="49"/>
      <c r="X97" s="49"/>
      <c r="Y97" s="49"/>
      <c r="Z97" s="49"/>
      <c r="AA97" s="49"/>
      <c r="AB97" s="49"/>
      <c r="AC97" s="49"/>
      <c r="AD97" s="49"/>
      <c r="AE97" s="49"/>
      <c r="AF97" s="49"/>
      <c r="AG97" s="49"/>
      <c r="AH97" s="49"/>
      <c r="AI97" s="49"/>
      <c r="AJ97" s="49"/>
      <c r="AK97" s="49"/>
      <c r="AL97" s="49"/>
      <c r="AM97" s="49"/>
      <c r="AN97" s="49"/>
      <c r="AO97" s="49"/>
      <c r="AP97" s="49"/>
      <c r="AQ97" s="49"/>
      <c r="AR97" s="49"/>
      <c r="AS97" s="49"/>
      <c r="AT97" s="49"/>
      <c r="AU97" s="49"/>
      <c r="AV97" s="49"/>
      <c r="AW97" s="49"/>
      <c r="AX97" s="49"/>
      <c r="AY97" s="49"/>
      <c r="AZ97" s="49"/>
      <c r="BA97" s="49"/>
      <c r="BB97" s="49"/>
      <c r="BC97" s="49"/>
      <c r="BD97" s="49"/>
      <c r="BE97" s="49"/>
      <c r="BF97" s="49"/>
      <c r="BG97" s="49"/>
      <c r="BH97" s="49"/>
      <c r="BI97" s="49"/>
      <c r="BJ97" s="49"/>
      <c r="BK97" s="49"/>
      <c r="BL97" s="49"/>
      <c r="BM97" s="49"/>
      <c r="BN97" s="49"/>
      <c r="BO97" s="49"/>
      <c r="BP97" s="49"/>
      <c r="BQ97" s="49"/>
      <c r="BR97" s="49"/>
      <c r="BS97" s="49"/>
      <c r="BT97" s="49"/>
      <c r="BU97" s="49"/>
      <c r="BV97" s="49"/>
      <c r="BW97" s="49"/>
      <c r="BX97" s="49"/>
      <c r="BY97" s="49"/>
      <c r="BZ97" s="49"/>
      <c r="CA97" s="49"/>
      <c r="CB97" s="49"/>
      <c r="CC97" s="49"/>
      <c r="CD97" s="49"/>
      <c r="CE97" s="49"/>
      <c r="CF97" s="49"/>
      <c r="CG97" s="49"/>
      <c r="CH97" s="49"/>
      <c r="CI97" s="49"/>
      <c r="CJ97" s="49"/>
      <c r="CK97" s="49"/>
      <c r="CL97" s="49"/>
      <c r="CM97" s="49"/>
      <c r="CN97" s="49"/>
      <c r="CO97" s="49"/>
      <c r="CP97" s="49"/>
      <c r="CQ97" s="49"/>
      <c r="CR97" s="49"/>
      <c r="CS97" s="49"/>
      <c r="CT97" s="49"/>
      <c r="CU97" s="49"/>
      <c r="CV97" s="49"/>
      <c r="CW97" s="49"/>
      <c r="CX97" s="49"/>
      <c r="CY97" s="49"/>
      <c r="CZ97" s="49"/>
      <c r="DA97" s="49"/>
      <c r="DB97" s="49"/>
      <c r="DC97" s="49"/>
      <c r="DD97" s="49"/>
      <c r="DE97" s="49"/>
      <c r="DF97" s="49"/>
      <c r="DG97" s="49"/>
      <c r="DH97" s="49"/>
      <c r="DI97" s="49"/>
      <c r="DJ97" s="49"/>
      <c r="DK97" s="49"/>
      <c r="DL97" s="49"/>
      <c r="DM97" s="49"/>
      <c r="DN97" s="49"/>
      <c r="DO97" s="49"/>
      <c r="DP97" s="49"/>
      <c r="DQ97" s="49"/>
      <c r="DR97" s="49"/>
      <c r="DS97" s="49"/>
      <c r="DT97" s="49"/>
      <c r="DU97" s="49"/>
      <c r="DV97" s="49"/>
      <c r="DW97" s="49"/>
      <c r="DX97" s="49"/>
      <c r="DY97" s="49"/>
      <c r="DZ97" s="49"/>
      <c r="EA97" s="49"/>
      <c r="EB97" s="49"/>
      <c r="EC97" s="49"/>
      <c r="ED97" s="49"/>
      <c r="EE97" s="49"/>
      <c r="EF97" s="49"/>
      <c r="EG97" s="49"/>
      <c r="EH97" s="49"/>
      <c r="EI97" s="49"/>
      <c r="EJ97" s="49"/>
      <c r="EK97" s="49"/>
      <c r="EL97" s="49"/>
      <c r="EM97" s="49"/>
      <c r="EN97" s="49"/>
      <c r="EO97" s="49"/>
      <c r="EP97" s="49"/>
      <c r="EQ97" s="49"/>
      <c r="ER97" s="49"/>
      <c r="ES97" s="49"/>
      <c r="ET97" s="49"/>
      <c r="EU97" s="49"/>
      <c r="EV97" s="49"/>
      <c r="EW97" s="49"/>
      <c r="EX97" s="49"/>
      <c r="EY97" s="49"/>
      <c r="EZ97" s="49"/>
      <c r="FA97" s="49"/>
      <c r="FB97" s="49"/>
      <c r="FC97" s="49"/>
      <c r="FD97" s="49"/>
      <c r="FE97" s="49"/>
      <c r="FF97" s="49"/>
      <c r="FG97" s="49"/>
      <c r="FH97" s="49"/>
      <c r="FI97" s="49"/>
      <c r="FJ97" s="49"/>
      <c r="FK97" s="49"/>
      <c r="FL97" s="49"/>
      <c r="FM97" s="49"/>
      <c r="FN97" s="49"/>
      <c r="FO97" s="49"/>
      <c r="FP97" s="49"/>
      <c r="FQ97" s="49"/>
      <c r="FR97" s="49"/>
      <c r="FS97" s="49"/>
      <c r="FT97" s="49"/>
      <c r="FU97" s="49"/>
      <c r="FV97" s="49"/>
      <c r="FW97" s="49"/>
      <c r="FX97" s="49"/>
      <c r="FY97" s="49"/>
      <c r="FZ97" s="49"/>
      <c r="GA97" s="49"/>
      <c r="GB97" s="49"/>
      <c r="GC97" s="49"/>
      <c r="GD97" s="49"/>
      <c r="GE97" s="49"/>
    </row>
    <row r="98" spans="3:187" x14ac:dyDescent="0.25">
      <c r="C98" s="49"/>
      <c r="D98" s="7"/>
      <c r="E98" s="49"/>
      <c r="F98" s="49"/>
      <c r="G98" s="7"/>
      <c r="H98" s="49"/>
      <c r="I98" s="49"/>
      <c r="J98" s="7"/>
      <c r="K98" s="49"/>
      <c r="L98" s="49"/>
      <c r="M98" s="7"/>
      <c r="N98" s="49"/>
      <c r="O98" s="49"/>
      <c r="P98" s="49"/>
      <c r="Q98" s="49"/>
      <c r="R98" s="49"/>
      <c r="S98" s="49"/>
      <c r="T98" s="49"/>
      <c r="U98" s="49"/>
      <c r="V98" s="49"/>
      <c r="W98" s="49"/>
      <c r="X98" s="49"/>
      <c r="Y98" s="49"/>
      <c r="Z98" s="49"/>
      <c r="AA98" s="49"/>
      <c r="AB98" s="49"/>
      <c r="AC98" s="49"/>
      <c r="AD98" s="49"/>
      <c r="AE98" s="49"/>
      <c r="AF98" s="49"/>
      <c r="AG98" s="49"/>
      <c r="AH98" s="49"/>
      <c r="AI98" s="49"/>
      <c r="AJ98" s="49"/>
      <c r="AK98" s="49"/>
      <c r="AL98" s="49"/>
      <c r="AM98" s="49"/>
      <c r="AN98" s="49"/>
      <c r="AO98" s="49"/>
      <c r="AP98" s="49"/>
      <c r="AQ98" s="49"/>
      <c r="AR98" s="49"/>
      <c r="AS98" s="49"/>
      <c r="AT98" s="49"/>
      <c r="AU98" s="49"/>
      <c r="AV98" s="49"/>
      <c r="AW98" s="49"/>
      <c r="AX98" s="49"/>
      <c r="AY98" s="49"/>
      <c r="AZ98" s="49"/>
      <c r="BA98" s="49"/>
      <c r="BB98" s="49"/>
      <c r="BC98" s="49"/>
      <c r="BD98" s="49"/>
      <c r="BE98" s="49"/>
      <c r="BF98" s="49"/>
      <c r="BG98" s="49"/>
      <c r="BH98" s="49"/>
      <c r="BI98" s="49"/>
      <c r="BJ98" s="49"/>
      <c r="BK98" s="49"/>
      <c r="BL98" s="49"/>
      <c r="BM98" s="49"/>
      <c r="BN98" s="49"/>
      <c r="BO98" s="49"/>
      <c r="BP98" s="49"/>
      <c r="BQ98" s="49"/>
      <c r="BR98" s="49"/>
      <c r="BS98" s="49"/>
      <c r="BT98" s="49"/>
      <c r="BU98" s="49"/>
      <c r="BV98" s="49"/>
      <c r="BW98" s="49"/>
      <c r="BX98" s="49"/>
      <c r="BY98" s="49"/>
      <c r="BZ98" s="49"/>
      <c r="CA98" s="49"/>
      <c r="CB98" s="49"/>
      <c r="CC98" s="49"/>
      <c r="CD98" s="49"/>
      <c r="CE98" s="49"/>
      <c r="CF98" s="49"/>
      <c r="CG98" s="49"/>
      <c r="CH98" s="49"/>
      <c r="CI98" s="49"/>
      <c r="CJ98" s="49"/>
      <c r="CK98" s="49"/>
      <c r="CL98" s="49"/>
      <c r="CM98" s="49"/>
      <c r="CN98" s="49"/>
      <c r="CO98" s="49"/>
      <c r="CP98" s="49"/>
      <c r="CQ98" s="49"/>
      <c r="CR98" s="49"/>
      <c r="CS98" s="49"/>
      <c r="CT98" s="49"/>
      <c r="CU98" s="49"/>
      <c r="CV98" s="49"/>
      <c r="CW98" s="49"/>
      <c r="CX98" s="49"/>
      <c r="CY98" s="49"/>
      <c r="CZ98" s="49"/>
      <c r="DA98" s="49"/>
      <c r="DB98" s="49"/>
      <c r="DC98" s="49"/>
      <c r="DD98" s="49"/>
      <c r="DE98" s="49"/>
      <c r="DF98" s="49"/>
      <c r="DG98" s="49"/>
      <c r="DH98" s="49"/>
      <c r="DI98" s="49"/>
      <c r="DJ98" s="49"/>
      <c r="DK98" s="49"/>
      <c r="DL98" s="49"/>
      <c r="DM98" s="49"/>
      <c r="DN98" s="49"/>
      <c r="DO98" s="49"/>
      <c r="DP98" s="49"/>
      <c r="DQ98" s="49"/>
      <c r="DR98" s="49"/>
      <c r="DS98" s="49"/>
      <c r="DT98" s="49"/>
      <c r="DU98" s="49"/>
      <c r="DV98" s="49"/>
      <c r="DW98" s="49"/>
      <c r="DX98" s="49"/>
      <c r="DY98" s="49"/>
      <c r="DZ98" s="49"/>
      <c r="EA98" s="49"/>
      <c r="EB98" s="49"/>
      <c r="EC98" s="49"/>
      <c r="ED98" s="49"/>
      <c r="EE98" s="49"/>
      <c r="EF98" s="49"/>
      <c r="EG98" s="49"/>
      <c r="EH98" s="49"/>
      <c r="EI98" s="49"/>
      <c r="EJ98" s="49"/>
      <c r="EK98" s="49"/>
      <c r="EL98" s="49"/>
      <c r="EM98" s="49"/>
      <c r="EN98" s="49"/>
      <c r="EO98" s="49"/>
      <c r="EP98" s="49"/>
      <c r="EQ98" s="49"/>
      <c r="ER98" s="49"/>
      <c r="ES98" s="49"/>
      <c r="ET98" s="49"/>
      <c r="EU98" s="49"/>
      <c r="EV98" s="49"/>
      <c r="EW98" s="49"/>
      <c r="EX98" s="49"/>
      <c r="EY98" s="49"/>
      <c r="EZ98" s="49"/>
      <c r="FA98" s="49"/>
      <c r="FB98" s="49"/>
      <c r="FC98" s="49"/>
      <c r="FD98" s="49"/>
      <c r="FE98" s="49"/>
      <c r="FF98" s="49"/>
      <c r="FG98" s="49"/>
      <c r="FH98" s="49"/>
      <c r="FI98" s="49"/>
      <c r="FJ98" s="49"/>
      <c r="FK98" s="49"/>
      <c r="FL98" s="49"/>
      <c r="FM98" s="49"/>
      <c r="FN98" s="49"/>
      <c r="FO98" s="49"/>
      <c r="FP98" s="49"/>
      <c r="FQ98" s="49"/>
      <c r="FR98" s="49"/>
      <c r="FS98" s="49"/>
      <c r="FT98" s="49"/>
      <c r="FU98" s="49"/>
      <c r="FV98" s="49"/>
      <c r="FW98" s="49"/>
      <c r="FX98" s="49"/>
      <c r="FY98" s="49"/>
      <c r="FZ98" s="49"/>
      <c r="GA98" s="49"/>
      <c r="GB98" s="49"/>
      <c r="GC98" s="49"/>
      <c r="GD98" s="49"/>
      <c r="GE98" s="49"/>
    </row>
    <row r="99" spans="3:187" x14ac:dyDescent="0.25">
      <c r="C99" s="49"/>
      <c r="D99" s="7"/>
      <c r="E99" s="49"/>
      <c r="F99" s="49"/>
      <c r="G99" s="7"/>
      <c r="H99" s="49"/>
      <c r="I99" s="49"/>
      <c r="J99" s="7"/>
      <c r="K99" s="49"/>
      <c r="L99" s="49"/>
      <c r="M99" s="7"/>
      <c r="N99" s="49"/>
      <c r="O99" s="49"/>
      <c r="P99" s="49"/>
      <c r="Q99" s="49"/>
      <c r="R99" s="49"/>
      <c r="S99" s="49"/>
      <c r="T99" s="49"/>
      <c r="U99" s="49"/>
      <c r="V99" s="49"/>
      <c r="W99" s="49"/>
      <c r="X99" s="49"/>
      <c r="Y99" s="49"/>
      <c r="Z99" s="49"/>
      <c r="AA99" s="49"/>
      <c r="AB99" s="49"/>
      <c r="AC99" s="49"/>
      <c r="AD99" s="49"/>
      <c r="AE99" s="49"/>
      <c r="AF99" s="49"/>
      <c r="AG99" s="49"/>
      <c r="AH99" s="49"/>
      <c r="AI99" s="49"/>
      <c r="AJ99" s="49"/>
      <c r="AK99" s="49"/>
      <c r="AL99" s="49"/>
      <c r="AM99" s="49"/>
      <c r="AN99" s="49"/>
      <c r="AO99" s="49"/>
      <c r="AP99" s="49"/>
      <c r="AQ99" s="49"/>
      <c r="AR99" s="49"/>
      <c r="AS99" s="49"/>
      <c r="AT99" s="49"/>
      <c r="AU99" s="49"/>
      <c r="AV99" s="49"/>
      <c r="AW99" s="49"/>
      <c r="AX99" s="49"/>
      <c r="AY99" s="49"/>
      <c r="AZ99" s="49"/>
      <c r="BA99" s="49"/>
      <c r="BB99" s="49"/>
      <c r="BC99" s="49"/>
      <c r="BD99" s="49"/>
      <c r="BE99" s="49"/>
      <c r="BF99" s="49"/>
      <c r="BG99" s="49"/>
      <c r="BH99" s="49"/>
      <c r="BI99" s="49"/>
      <c r="BJ99" s="49"/>
      <c r="BK99" s="49"/>
      <c r="BL99" s="49"/>
      <c r="BM99" s="49"/>
      <c r="BN99" s="49"/>
      <c r="BO99" s="49"/>
      <c r="BP99" s="49"/>
      <c r="BQ99" s="49"/>
      <c r="BR99" s="49"/>
      <c r="BS99" s="49"/>
      <c r="BT99" s="49"/>
      <c r="BU99" s="49"/>
      <c r="BV99" s="49"/>
      <c r="BW99" s="49"/>
      <c r="BX99" s="49"/>
      <c r="BY99" s="49"/>
      <c r="BZ99" s="49"/>
      <c r="CA99" s="49"/>
      <c r="CB99" s="49"/>
      <c r="CC99" s="49"/>
      <c r="CD99" s="49"/>
      <c r="CE99" s="49"/>
      <c r="CF99" s="49"/>
      <c r="CG99" s="49"/>
      <c r="CH99" s="49"/>
      <c r="CI99" s="49"/>
      <c r="CJ99" s="49"/>
      <c r="CK99" s="49"/>
      <c r="CL99" s="49"/>
      <c r="CM99" s="49"/>
      <c r="CN99" s="49"/>
      <c r="CO99" s="49"/>
      <c r="CP99" s="49"/>
      <c r="CQ99" s="49"/>
      <c r="CR99" s="49"/>
      <c r="CS99" s="49"/>
      <c r="CT99" s="49"/>
      <c r="CU99" s="49"/>
      <c r="CV99" s="49"/>
      <c r="CW99" s="49"/>
      <c r="CX99" s="49"/>
      <c r="CY99" s="49"/>
      <c r="CZ99" s="49"/>
      <c r="DA99" s="49"/>
      <c r="DB99" s="49"/>
      <c r="DC99" s="49"/>
      <c r="DD99" s="49"/>
      <c r="DE99" s="49"/>
      <c r="DF99" s="49"/>
      <c r="DG99" s="49"/>
      <c r="DH99" s="49"/>
      <c r="DI99" s="49"/>
      <c r="DJ99" s="49"/>
      <c r="DK99" s="49"/>
      <c r="DL99" s="49"/>
      <c r="DM99" s="49"/>
      <c r="DN99" s="49"/>
      <c r="DO99" s="49"/>
      <c r="DP99" s="49"/>
      <c r="DQ99" s="49"/>
      <c r="DR99" s="49"/>
      <c r="DS99" s="49"/>
      <c r="DT99" s="49"/>
      <c r="DU99" s="49"/>
      <c r="DV99" s="49"/>
      <c r="DW99" s="49"/>
      <c r="DX99" s="49"/>
      <c r="DY99" s="49"/>
      <c r="DZ99" s="49"/>
      <c r="EA99" s="49"/>
      <c r="EB99" s="49"/>
      <c r="EC99" s="49"/>
      <c r="ED99" s="49"/>
      <c r="EE99" s="49"/>
      <c r="EF99" s="49"/>
      <c r="EG99" s="49"/>
      <c r="EH99" s="49"/>
      <c r="EI99" s="49"/>
      <c r="EJ99" s="49"/>
      <c r="EK99" s="49"/>
      <c r="EL99" s="49"/>
      <c r="EM99" s="49"/>
      <c r="EN99" s="49"/>
      <c r="EO99" s="49"/>
      <c r="EP99" s="49"/>
      <c r="EQ99" s="49"/>
      <c r="ER99" s="49"/>
      <c r="ES99" s="49"/>
      <c r="ET99" s="49"/>
      <c r="EU99" s="49"/>
      <c r="EV99" s="49"/>
      <c r="EW99" s="49"/>
      <c r="EX99" s="49"/>
      <c r="EY99" s="49"/>
      <c r="EZ99" s="49"/>
      <c r="FA99" s="49"/>
      <c r="FB99" s="49"/>
      <c r="FC99" s="49"/>
      <c r="FD99" s="49"/>
      <c r="FE99" s="49"/>
      <c r="FF99" s="49"/>
      <c r="FG99" s="49"/>
      <c r="FH99" s="49"/>
      <c r="FI99" s="49"/>
      <c r="FJ99" s="49"/>
      <c r="FK99" s="49"/>
      <c r="FL99" s="49"/>
      <c r="FM99" s="49"/>
      <c r="FN99" s="49"/>
      <c r="FO99" s="49"/>
      <c r="FP99" s="49"/>
      <c r="FQ99" s="49"/>
      <c r="FR99" s="49"/>
      <c r="FS99" s="49"/>
      <c r="FT99" s="49"/>
      <c r="FU99" s="49"/>
      <c r="FV99" s="49"/>
      <c r="FW99" s="49"/>
      <c r="FX99" s="49"/>
      <c r="FY99" s="49"/>
      <c r="FZ99" s="49"/>
      <c r="GA99" s="49"/>
      <c r="GB99" s="49"/>
      <c r="GC99" s="49"/>
      <c r="GD99" s="49"/>
      <c r="GE99" s="49"/>
    </row>
    <row r="100" spans="3:187" x14ac:dyDescent="0.25">
      <c r="C100" s="49"/>
      <c r="D100" s="7"/>
      <c r="E100" s="49"/>
      <c r="F100" s="49"/>
      <c r="G100" s="7"/>
      <c r="H100" s="49"/>
      <c r="I100" s="49"/>
      <c r="J100" s="7"/>
      <c r="K100" s="49"/>
      <c r="L100" s="49"/>
      <c r="M100" s="7"/>
      <c r="N100" s="49"/>
      <c r="O100" s="49"/>
      <c r="P100" s="49"/>
      <c r="Q100" s="49"/>
      <c r="R100" s="49"/>
      <c r="S100" s="49"/>
      <c r="T100" s="49"/>
      <c r="U100" s="49"/>
      <c r="V100" s="49"/>
      <c r="W100" s="49"/>
      <c r="X100" s="49"/>
      <c r="Y100" s="49"/>
      <c r="Z100" s="49"/>
      <c r="AA100" s="49"/>
      <c r="AB100" s="49"/>
      <c r="AC100" s="49"/>
      <c r="AD100" s="49"/>
      <c r="AE100" s="49"/>
      <c r="AF100" s="49"/>
      <c r="AG100" s="49"/>
      <c r="AH100" s="49"/>
      <c r="AI100" s="49"/>
      <c r="AJ100" s="49"/>
      <c r="AK100" s="49"/>
      <c r="AL100" s="49"/>
      <c r="AM100" s="49"/>
      <c r="AN100" s="49"/>
      <c r="AO100" s="49"/>
      <c r="AP100" s="49"/>
      <c r="AQ100" s="49"/>
      <c r="AR100" s="49"/>
      <c r="AS100" s="49"/>
      <c r="AT100" s="49"/>
      <c r="AU100" s="49"/>
      <c r="AV100" s="49"/>
      <c r="AW100" s="49"/>
      <c r="AX100" s="49"/>
      <c r="AY100" s="49"/>
      <c r="AZ100" s="49"/>
      <c r="BA100" s="49"/>
      <c r="BB100" s="49"/>
      <c r="BC100" s="49"/>
      <c r="BD100" s="49"/>
      <c r="BE100" s="49"/>
      <c r="BF100" s="49"/>
      <c r="BG100" s="49"/>
      <c r="BH100" s="49"/>
      <c r="BI100" s="49"/>
      <c r="BJ100" s="49"/>
      <c r="BK100" s="49"/>
      <c r="BL100" s="49"/>
      <c r="BM100" s="49"/>
      <c r="BN100" s="49"/>
      <c r="BO100" s="49"/>
      <c r="BP100" s="49"/>
      <c r="BQ100" s="49"/>
      <c r="BR100" s="49"/>
      <c r="BS100" s="49"/>
      <c r="BT100" s="49"/>
      <c r="BU100" s="49"/>
      <c r="BV100" s="49"/>
      <c r="BW100" s="49"/>
      <c r="BX100" s="49"/>
      <c r="BY100" s="49"/>
      <c r="BZ100" s="49"/>
      <c r="CA100" s="49"/>
      <c r="CB100" s="49"/>
      <c r="CC100" s="49"/>
      <c r="CD100" s="49"/>
      <c r="CE100" s="49"/>
      <c r="CF100" s="49"/>
      <c r="CG100" s="49"/>
      <c r="CH100" s="49"/>
      <c r="CI100" s="49"/>
      <c r="CJ100" s="49"/>
      <c r="CK100" s="49"/>
      <c r="CL100" s="49"/>
      <c r="CM100" s="49"/>
      <c r="CN100" s="49"/>
      <c r="CO100" s="49"/>
      <c r="CP100" s="49"/>
      <c r="CQ100" s="49"/>
      <c r="CR100" s="49"/>
      <c r="CS100" s="49"/>
      <c r="CT100" s="49"/>
      <c r="CU100" s="49"/>
      <c r="CV100" s="49"/>
      <c r="CW100" s="49"/>
      <c r="CX100" s="49"/>
      <c r="CY100" s="49"/>
      <c r="CZ100" s="49"/>
      <c r="DA100" s="49"/>
      <c r="DB100" s="49"/>
      <c r="DC100" s="49"/>
      <c r="DD100" s="49"/>
      <c r="DE100" s="49"/>
      <c r="DF100" s="49"/>
      <c r="DG100" s="49"/>
      <c r="DH100" s="49"/>
      <c r="DI100" s="49"/>
      <c r="DJ100" s="49"/>
      <c r="DK100" s="49"/>
      <c r="DL100" s="49"/>
      <c r="DM100" s="49"/>
      <c r="DN100" s="49"/>
      <c r="DO100" s="49"/>
      <c r="DP100" s="49"/>
      <c r="DQ100" s="49"/>
      <c r="DR100" s="49"/>
      <c r="DS100" s="49"/>
      <c r="DT100" s="49"/>
      <c r="DU100" s="49"/>
      <c r="DV100" s="49"/>
      <c r="DW100" s="49"/>
      <c r="DX100" s="49"/>
      <c r="DY100" s="49"/>
      <c r="DZ100" s="49"/>
      <c r="EA100" s="49"/>
      <c r="EB100" s="49"/>
      <c r="EC100" s="49"/>
      <c r="ED100" s="49"/>
      <c r="EE100" s="49"/>
      <c r="EF100" s="49"/>
      <c r="EG100" s="49"/>
      <c r="EH100" s="49"/>
      <c r="EI100" s="49"/>
      <c r="EJ100" s="49"/>
      <c r="EK100" s="49"/>
      <c r="EL100" s="49"/>
      <c r="EM100" s="49"/>
      <c r="EN100" s="49"/>
      <c r="EO100" s="49"/>
      <c r="EP100" s="49"/>
      <c r="EQ100" s="49"/>
      <c r="ER100" s="49"/>
      <c r="ES100" s="49"/>
      <c r="ET100" s="49"/>
      <c r="EU100" s="49"/>
      <c r="EV100" s="49"/>
      <c r="EW100" s="49"/>
      <c r="EX100" s="49"/>
      <c r="EY100" s="49"/>
      <c r="EZ100" s="49"/>
      <c r="FA100" s="49"/>
      <c r="FB100" s="49"/>
      <c r="FC100" s="49"/>
      <c r="FD100" s="49"/>
      <c r="FE100" s="49"/>
      <c r="FF100" s="49"/>
      <c r="FG100" s="49"/>
      <c r="FH100" s="49"/>
      <c r="FI100" s="49"/>
      <c r="FJ100" s="49"/>
      <c r="FK100" s="49"/>
      <c r="FL100" s="49"/>
      <c r="FM100" s="49"/>
      <c r="FN100" s="49"/>
      <c r="FO100" s="49"/>
      <c r="FP100" s="49"/>
      <c r="FQ100" s="49"/>
      <c r="FR100" s="49"/>
      <c r="FS100" s="49"/>
      <c r="FT100" s="49"/>
      <c r="FU100" s="49"/>
      <c r="FV100" s="49"/>
      <c r="FW100" s="49"/>
      <c r="FX100" s="49"/>
      <c r="FY100" s="49"/>
      <c r="FZ100" s="49"/>
      <c r="GA100" s="49"/>
      <c r="GB100" s="49"/>
      <c r="GC100" s="49"/>
      <c r="GD100" s="49"/>
      <c r="GE100" s="49"/>
    </row>
    <row r="101" spans="3:187" x14ac:dyDescent="0.25">
      <c r="C101" s="49"/>
      <c r="D101" s="7"/>
      <c r="E101" s="49"/>
      <c r="F101" s="49"/>
      <c r="G101" s="7"/>
      <c r="H101" s="49"/>
      <c r="I101" s="49"/>
      <c r="J101" s="7"/>
      <c r="K101" s="49"/>
      <c r="L101" s="49"/>
      <c r="M101" s="7"/>
      <c r="N101" s="49"/>
      <c r="O101" s="49"/>
      <c r="P101" s="49"/>
      <c r="Q101" s="49"/>
      <c r="R101" s="49"/>
      <c r="S101" s="49"/>
      <c r="T101" s="49"/>
      <c r="U101" s="49"/>
      <c r="V101" s="49"/>
      <c r="W101" s="49"/>
      <c r="X101" s="49"/>
      <c r="Y101" s="49"/>
      <c r="Z101" s="49"/>
      <c r="AA101" s="49"/>
      <c r="AB101" s="49"/>
      <c r="AC101" s="49"/>
      <c r="AD101" s="49"/>
      <c r="AE101" s="49"/>
      <c r="AF101" s="49"/>
      <c r="AG101" s="49"/>
      <c r="AH101" s="49"/>
      <c r="AI101" s="49"/>
      <c r="AJ101" s="49"/>
      <c r="AK101" s="49"/>
      <c r="AL101" s="49"/>
      <c r="AM101" s="49"/>
      <c r="AN101" s="49"/>
      <c r="AO101" s="49"/>
      <c r="AP101" s="49"/>
      <c r="AQ101" s="49"/>
      <c r="AR101" s="49"/>
      <c r="AS101" s="49"/>
      <c r="AT101" s="49"/>
      <c r="AU101" s="49"/>
      <c r="AV101" s="49"/>
      <c r="AW101" s="49"/>
      <c r="AX101" s="49"/>
      <c r="AY101" s="49"/>
      <c r="AZ101" s="49"/>
      <c r="BA101" s="49"/>
      <c r="BB101" s="49"/>
      <c r="BC101" s="49"/>
      <c r="BD101" s="49"/>
      <c r="BE101" s="49"/>
      <c r="BF101" s="49"/>
      <c r="BG101" s="49"/>
      <c r="BH101" s="49"/>
      <c r="BI101" s="49"/>
      <c r="BJ101" s="49"/>
      <c r="BK101" s="49"/>
      <c r="BL101" s="49"/>
      <c r="BM101" s="49"/>
      <c r="BN101" s="49"/>
      <c r="BO101" s="49"/>
      <c r="BP101" s="49"/>
      <c r="BQ101" s="49"/>
      <c r="BR101" s="49"/>
      <c r="BS101" s="49"/>
      <c r="BT101" s="49"/>
      <c r="BU101" s="49"/>
      <c r="BV101" s="49"/>
      <c r="BW101" s="49"/>
      <c r="BX101" s="49"/>
      <c r="BY101" s="49"/>
      <c r="BZ101" s="49"/>
      <c r="CA101" s="49"/>
      <c r="CB101" s="49"/>
      <c r="CC101" s="49"/>
      <c r="CD101" s="49"/>
      <c r="CE101" s="49"/>
      <c r="CF101" s="49"/>
      <c r="CG101" s="49"/>
      <c r="CH101" s="49"/>
      <c r="CI101" s="49"/>
      <c r="CJ101" s="49"/>
      <c r="CK101" s="49"/>
      <c r="CL101" s="49"/>
      <c r="CM101" s="49"/>
      <c r="CN101" s="49"/>
      <c r="CO101" s="49"/>
      <c r="CP101" s="49"/>
      <c r="CQ101" s="49"/>
      <c r="CR101" s="49"/>
      <c r="CS101" s="49"/>
      <c r="CT101" s="49"/>
      <c r="CU101" s="49"/>
      <c r="CV101" s="49"/>
      <c r="CW101" s="49"/>
      <c r="CX101" s="49"/>
      <c r="CY101" s="49"/>
      <c r="CZ101" s="49"/>
      <c r="DA101" s="49"/>
      <c r="DB101" s="49"/>
      <c r="DC101" s="49"/>
      <c r="DD101" s="49"/>
      <c r="DE101" s="49"/>
      <c r="DF101" s="49"/>
      <c r="DG101" s="49"/>
      <c r="DH101" s="49"/>
      <c r="DI101" s="49"/>
      <c r="DJ101" s="49"/>
      <c r="DK101" s="49"/>
      <c r="DL101" s="49"/>
      <c r="DM101" s="49"/>
      <c r="DN101" s="49"/>
      <c r="DO101" s="49"/>
      <c r="DP101" s="49"/>
      <c r="DQ101" s="49"/>
      <c r="DR101" s="49"/>
      <c r="DS101" s="49"/>
      <c r="DT101" s="49"/>
      <c r="DU101" s="49"/>
      <c r="DV101" s="49"/>
      <c r="DW101" s="49"/>
      <c r="DX101" s="49"/>
      <c r="DY101" s="49"/>
      <c r="DZ101" s="49"/>
      <c r="EA101" s="49"/>
      <c r="EB101" s="49"/>
      <c r="EC101" s="49"/>
      <c r="ED101" s="49"/>
      <c r="EE101" s="49"/>
      <c r="EF101" s="49"/>
      <c r="EG101" s="49"/>
      <c r="EH101" s="49"/>
      <c r="EI101" s="49"/>
      <c r="EJ101" s="49"/>
      <c r="EK101" s="49"/>
      <c r="EL101" s="49"/>
      <c r="EM101" s="49"/>
      <c r="EN101" s="49"/>
      <c r="EO101" s="49"/>
      <c r="EP101" s="49"/>
      <c r="EQ101" s="49"/>
      <c r="ER101" s="49"/>
      <c r="ES101" s="49"/>
      <c r="ET101" s="49"/>
      <c r="EU101" s="49"/>
      <c r="EV101" s="49"/>
      <c r="EW101" s="49"/>
      <c r="EX101" s="49"/>
      <c r="EY101" s="49"/>
      <c r="EZ101" s="49"/>
      <c r="FA101" s="49"/>
      <c r="FB101" s="49"/>
      <c r="FC101" s="49"/>
      <c r="FD101" s="49"/>
      <c r="FE101" s="49"/>
      <c r="FF101" s="49"/>
      <c r="FG101" s="49"/>
      <c r="FH101" s="49"/>
      <c r="FI101" s="49"/>
      <c r="FJ101" s="49"/>
      <c r="FK101" s="49"/>
      <c r="FL101" s="49"/>
      <c r="FM101" s="49"/>
      <c r="FN101" s="49"/>
      <c r="FO101" s="49"/>
      <c r="FP101" s="49"/>
      <c r="FQ101" s="49"/>
      <c r="FR101" s="49"/>
      <c r="FS101" s="49"/>
      <c r="FT101" s="49"/>
      <c r="FU101" s="49"/>
      <c r="FV101" s="49"/>
      <c r="FW101" s="49"/>
      <c r="FX101" s="49"/>
      <c r="FY101" s="49"/>
      <c r="FZ101" s="49"/>
      <c r="GA101" s="49"/>
      <c r="GB101" s="49"/>
      <c r="GC101" s="49"/>
      <c r="GD101" s="49"/>
      <c r="GE101" s="49"/>
    </row>
    <row r="102" spans="3:187" x14ac:dyDescent="0.25">
      <c r="C102" s="49"/>
      <c r="D102" s="7"/>
      <c r="E102" s="49"/>
      <c r="F102" s="49"/>
      <c r="G102" s="7"/>
      <c r="H102" s="49"/>
      <c r="I102" s="49"/>
      <c r="J102" s="7"/>
      <c r="K102" s="49"/>
      <c r="L102" s="49"/>
      <c r="M102" s="7"/>
      <c r="N102" s="49"/>
      <c r="O102" s="49"/>
      <c r="P102" s="49"/>
      <c r="Q102" s="49"/>
      <c r="R102" s="49"/>
      <c r="S102" s="49"/>
      <c r="T102" s="49"/>
      <c r="U102" s="49"/>
      <c r="V102" s="49"/>
      <c r="W102" s="49"/>
      <c r="X102" s="49"/>
      <c r="Y102" s="49"/>
      <c r="Z102" s="49"/>
      <c r="AA102" s="49"/>
      <c r="AB102" s="49"/>
      <c r="AC102" s="49"/>
      <c r="AD102" s="49"/>
      <c r="AE102" s="49"/>
      <c r="AF102" s="49"/>
      <c r="AG102" s="49"/>
      <c r="AH102" s="49"/>
      <c r="AI102" s="49"/>
      <c r="AJ102" s="49"/>
      <c r="AK102" s="49"/>
      <c r="AL102" s="49"/>
      <c r="AM102" s="49"/>
      <c r="AN102" s="49"/>
      <c r="AO102" s="49"/>
      <c r="AP102" s="49"/>
      <c r="AQ102" s="49"/>
      <c r="AR102" s="49"/>
      <c r="AS102" s="49"/>
      <c r="AT102" s="49"/>
      <c r="AU102" s="49"/>
      <c r="AV102" s="49"/>
      <c r="AW102" s="49"/>
      <c r="AX102" s="49"/>
      <c r="AY102" s="49"/>
      <c r="AZ102" s="49"/>
      <c r="BA102" s="49"/>
      <c r="BB102" s="49"/>
      <c r="BC102" s="49"/>
      <c r="BD102" s="49"/>
      <c r="BE102" s="49"/>
      <c r="BF102" s="49"/>
      <c r="BG102" s="49"/>
      <c r="BH102" s="49"/>
      <c r="BI102" s="49"/>
      <c r="BJ102" s="49"/>
      <c r="BK102" s="49"/>
      <c r="BL102" s="49"/>
      <c r="BM102" s="49"/>
      <c r="BN102" s="49"/>
      <c r="BO102" s="49"/>
      <c r="BP102" s="49"/>
      <c r="BQ102" s="49"/>
      <c r="BR102" s="49"/>
      <c r="BS102" s="49"/>
      <c r="BT102" s="49"/>
      <c r="BU102" s="49"/>
      <c r="BV102" s="49"/>
      <c r="BW102" s="49"/>
      <c r="BX102" s="49"/>
      <c r="BY102" s="49"/>
      <c r="BZ102" s="49"/>
      <c r="CA102" s="49"/>
      <c r="CB102" s="49"/>
      <c r="CC102" s="49"/>
      <c r="CD102" s="49"/>
      <c r="CE102" s="49"/>
      <c r="CF102" s="49"/>
      <c r="CG102" s="49"/>
      <c r="CH102" s="49"/>
      <c r="CI102" s="49"/>
      <c r="CJ102" s="49"/>
      <c r="CK102" s="49"/>
      <c r="CL102" s="49"/>
      <c r="CM102" s="49"/>
      <c r="CN102" s="49"/>
      <c r="CO102" s="49"/>
      <c r="CP102" s="49"/>
      <c r="CQ102" s="49"/>
      <c r="CR102" s="49"/>
      <c r="CS102" s="49"/>
      <c r="CT102" s="49"/>
      <c r="CU102" s="49"/>
      <c r="CV102" s="49"/>
      <c r="CW102" s="49"/>
      <c r="CX102" s="49"/>
      <c r="CY102" s="49"/>
      <c r="CZ102" s="49"/>
      <c r="DA102" s="49"/>
      <c r="DB102" s="49"/>
      <c r="DC102" s="49"/>
      <c r="DD102" s="49"/>
      <c r="DE102" s="49"/>
      <c r="DF102" s="49"/>
      <c r="DG102" s="49"/>
      <c r="DH102" s="49"/>
      <c r="DI102" s="49"/>
      <c r="DJ102" s="49"/>
      <c r="DK102" s="49"/>
      <c r="DL102" s="49"/>
      <c r="DM102" s="49"/>
      <c r="DN102" s="49"/>
      <c r="DO102" s="49"/>
      <c r="DP102" s="49"/>
      <c r="DQ102" s="49"/>
      <c r="DR102" s="49"/>
      <c r="DS102" s="49"/>
      <c r="DT102" s="49"/>
      <c r="DU102" s="49"/>
      <c r="DV102" s="49"/>
      <c r="DW102" s="49"/>
      <c r="DX102" s="49"/>
      <c r="DY102" s="49"/>
      <c r="DZ102" s="49"/>
      <c r="EA102" s="49"/>
      <c r="EB102" s="49"/>
      <c r="EC102" s="49"/>
      <c r="ED102" s="49"/>
      <c r="EE102" s="49"/>
      <c r="EF102" s="49"/>
      <c r="EG102" s="49"/>
      <c r="EH102" s="49"/>
      <c r="EI102" s="49"/>
      <c r="EJ102" s="49"/>
      <c r="EK102" s="49"/>
      <c r="EL102" s="49"/>
      <c r="EM102" s="49"/>
      <c r="EN102" s="49"/>
      <c r="EO102" s="49"/>
      <c r="EP102" s="49"/>
      <c r="EQ102" s="49"/>
      <c r="ER102" s="49"/>
      <c r="ES102" s="49"/>
      <c r="ET102" s="49"/>
      <c r="EU102" s="49"/>
      <c r="EV102" s="49"/>
      <c r="EW102" s="49"/>
      <c r="EX102" s="49"/>
      <c r="EY102" s="49"/>
      <c r="EZ102" s="49"/>
      <c r="FA102" s="49"/>
      <c r="FB102" s="49"/>
      <c r="FC102" s="49"/>
      <c r="FD102" s="49"/>
      <c r="FE102" s="49"/>
      <c r="FF102" s="49"/>
      <c r="FG102" s="49"/>
      <c r="FH102" s="49"/>
      <c r="FI102" s="49"/>
      <c r="FJ102" s="49"/>
      <c r="FK102" s="49"/>
      <c r="FL102" s="49"/>
      <c r="FM102" s="49"/>
      <c r="FN102" s="49"/>
      <c r="FO102" s="49"/>
      <c r="FP102" s="49"/>
      <c r="FQ102" s="49"/>
      <c r="FR102" s="49"/>
      <c r="FS102" s="49"/>
      <c r="FT102" s="49"/>
      <c r="FU102" s="49"/>
      <c r="FV102" s="49"/>
      <c r="FW102" s="49"/>
      <c r="FX102" s="49"/>
      <c r="FY102" s="49"/>
      <c r="FZ102" s="49"/>
      <c r="GA102" s="49"/>
      <c r="GB102" s="49"/>
      <c r="GC102" s="49"/>
      <c r="GD102" s="49"/>
      <c r="GE102" s="49"/>
    </row>
    <row r="103" spans="3:187" x14ac:dyDescent="0.25">
      <c r="C103" s="49"/>
      <c r="D103" s="7"/>
      <c r="E103" s="49"/>
      <c r="F103" s="49"/>
      <c r="G103" s="7"/>
      <c r="H103" s="49"/>
      <c r="I103" s="49"/>
      <c r="J103" s="7"/>
      <c r="K103" s="49"/>
      <c r="L103" s="49"/>
      <c r="M103" s="7"/>
      <c r="N103" s="49"/>
      <c r="O103" s="49"/>
      <c r="P103" s="49"/>
      <c r="Q103" s="49"/>
      <c r="R103" s="49"/>
      <c r="S103" s="49"/>
      <c r="T103" s="49"/>
      <c r="U103" s="49"/>
      <c r="V103" s="49"/>
      <c r="W103" s="49"/>
      <c r="X103" s="49"/>
      <c r="Y103" s="49"/>
      <c r="Z103" s="49"/>
      <c r="AA103" s="49"/>
      <c r="AB103" s="49"/>
      <c r="AC103" s="49"/>
      <c r="AD103" s="49"/>
      <c r="AE103" s="49"/>
      <c r="AF103" s="49"/>
      <c r="AG103" s="49"/>
      <c r="AH103" s="49"/>
      <c r="AI103" s="49"/>
      <c r="AJ103" s="49"/>
      <c r="AK103" s="49"/>
      <c r="AL103" s="49"/>
      <c r="AM103" s="49"/>
      <c r="AN103" s="49"/>
      <c r="AO103" s="49"/>
      <c r="AP103" s="49"/>
      <c r="AQ103" s="49"/>
      <c r="AR103" s="49"/>
      <c r="AS103" s="49"/>
      <c r="AT103" s="49"/>
      <c r="AU103" s="49"/>
      <c r="AV103" s="49"/>
      <c r="AW103" s="49"/>
      <c r="AX103" s="49"/>
      <c r="AY103" s="49"/>
      <c r="AZ103" s="49"/>
      <c r="BA103" s="49"/>
      <c r="BB103" s="49"/>
      <c r="BC103" s="49"/>
      <c r="BD103" s="49"/>
      <c r="BE103" s="49"/>
      <c r="BF103" s="49"/>
      <c r="BG103" s="49"/>
      <c r="BH103" s="49"/>
      <c r="BI103" s="49"/>
      <c r="BJ103" s="49"/>
      <c r="BK103" s="49"/>
      <c r="BL103" s="49"/>
      <c r="BM103" s="49"/>
      <c r="BN103" s="49"/>
      <c r="BO103" s="49"/>
      <c r="BP103" s="49"/>
      <c r="BQ103" s="49"/>
      <c r="BR103" s="49"/>
      <c r="BS103" s="49"/>
      <c r="BT103" s="49"/>
      <c r="BU103" s="49"/>
      <c r="BV103" s="49"/>
      <c r="BW103" s="49"/>
      <c r="BX103" s="49"/>
      <c r="BY103" s="49"/>
      <c r="BZ103" s="49"/>
      <c r="CA103" s="49"/>
      <c r="CB103" s="49"/>
      <c r="CC103" s="49"/>
      <c r="CD103" s="49"/>
      <c r="CE103" s="49"/>
      <c r="CF103" s="49"/>
      <c r="CG103" s="49"/>
      <c r="CH103" s="49"/>
      <c r="CI103" s="49"/>
      <c r="CJ103" s="49"/>
      <c r="CK103" s="49"/>
      <c r="CL103" s="49"/>
      <c r="CM103" s="49"/>
      <c r="CN103" s="49"/>
      <c r="CO103" s="49"/>
      <c r="CP103" s="49"/>
      <c r="CQ103" s="49"/>
      <c r="CR103" s="49"/>
      <c r="CS103" s="49"/>
      <c r="CT103" s="49"/>
      <c r="CU103" s="49"/>
      <c r="CV103" s="49"/>
      <c r="CW103" s="49"/>
      <c r="CX103" s="49"/>
      <c r="CY103" s="49"/>
      <c r="CZ103" s="49"/>
      <c r="DA103" s="49"/>
      <c r="DB103" s="49"/>
      <c r="DC103" s="49"/>
      <c r="DD103" s="49"/>
      <c r="DE103" s="49"/>
      <c r="DF103" s="49"/>
      <c r="DG103" s="49"/>
      <c r="DH103" s="49"/>
      <c r="DI103" s="49"/>
      <c r="DJ103" s="49"/>
      <c r="DK103" s="49"/>
      <c r="DL103" s="49"/>
      <c r="DM103" s="49"/>
      <c r="DN103" s="49"/>
      <c r="DO103" s="49"/>
      <c r="DP103" s="49"/>
      <c r="DQ103" s="49"/>
      <c r="DR103" s="49"/>
      <c r="DS103" s="49"/>
      <c r="DT103" s="49"/>
      <c r="DU103" s="49"/>
      <c r="DV103" s="49"/>
      <c r="DW103" s="49"/>
      <c r="DX103" s="49"/>
      <c r="DY103" s="49"/>
      <c r="DZ103" s="49"/>
      <c r="EA103" s="49"/>
      <c r="EB103" s="49"/>
      <c r="EC103" s="49"/>
      <c r="ED103" s="49"/>
      <c r="EE103" s="49"/>
      <c r="EF103" s="49"/>
      <c r="EG103" s="49"/>
      <c r="EH103" s="49"/>
      <c r="EI103" s="49"/>
      <c r="EJ103" s="49"/>
      <c r="EK103" s="49"/>
      <c r="EL103" s="49"/>
      <c r="EM103" s="49"/>
      <c r="EN103" s="49"/>
      <c r="EO103" s="49"/>
      <c r="EP103" s="49"/>
      <c r="EQ103" s="49"/>
      <c r="ER103" s="49"/>
      <c r="ES103" s="49"/>
      <c r="ET103" s="49"/>
      <c r="EU103" s="49"/>
      <c r="EV103" s="49"/>
      <c r="EW103" s="49"/>
      <c r="EX103" s="49"/>
      <c r="EY103" s="49"/>
      <c r="EZ103" s="49"/>
      <c r="FA103" s="49"/>
      <c r="FB103" s="49"/>
      <c r="FC103" s="49"/>
      <c r="FD103" s="49"/>
      <c r="FE103" s="49"/>
      <c r="FF103" s="49"/>
      <c r="FG103" s="49"/>
      <c r="FH103" s="49"/>
      <c r="FI103" s="49"/>
      <c r="FJ103" s="49"/>
      <c r="FK103" s="49"/>
      <c r="FL103" s="49"/>
      <c r="FM103" s="49"/>
      <c r="FN103" s="49"/>
      <c r="FO103" s="49"/>
      <c r="FP103" s="49"/>
      <c r="FQ103" s="49"/>
      <c r="FR103" s="49"/>
      <c r="FS103" s="49"/>
      <c r="FT103" s="49"/>
      <c r="FU103" s="49"/>
      <c r="FV103" s="49"/>
      <c r="FW103" s="49"/>
      <c r="FX103" s="49"/>
      <c r="FY103" s="49"/>
      <c r="FZ103" s="49"/>
      <c r="GA103" s="49"/>
      <c r="GB103" s="49"/>
      <c r="GC103" s="49"/>
      <c r="GD103" s="49"/>
      <c r="GE103" s="49"/>
    </row>
    <row r="104" spans="3:187" x14ac:dyDescent="0.25">
      <c r="C104" s="49"/>
      <c r="D104" s="7"/>
      <c r="E104" s="49"/>
      <c r="F104" s="49"/>
      <c r="G104" s="7"/>
      <c r="H104" s="49"/>
      <c r="I104" s="49"/>
      <c r="J104" s="7"/>
      <c r="K104" s="49"/>
      <c r="L104" s="49"/>
      <c r="M104" s="7"/>
      <c r="N104" s="49"/>
      <c r="O104" s="49"/>
      <c r="P104" s="49"/>
      <c r="Q104" s="49"/>
      <c r="R104" s="49"/>
      <c r="S104" s="49"/>
      <c r="T104" s="49"/>
      <c r="U104" s="49"/>
      <c r="V104" s="49"/>
      <c r="W104" s="49"/>
      <c r="X104" s="49"/>
      <c r="Y104" s="49"/>
      <c r="Z104" s="49"/>
      <c r="AA104" s="49"/>
      <c r="AB104" s="49"/>
      <c r="AC104" s="49"/>
      <c r="AD104" s="49"/>
      <c r="AE104" s="49"/>
      <c r="AF104" s="49"/>
      <c r="AG104" s="49"/>
      <c r="AH104" s="49"/>
      <c r="AI104" s="49"/>
      <c r="AJ104" s="49"/>
      <c r="AK104" s="49"/>
      <c r="AL104" s="49"/>
      <c r="AM104" s="49"/>
      <c r="AN104" s="49"/>
      <c r="AO104" s="49"/>
      <c r="AP104" s="49"/>
      <c r="AQ104" s="49"/>
      <c r="AR104" s="49"/>
      <c r="AS104" s="49"/>
      <c r="AT104" s="49"/>
      <c r="AU104" s="49"/>
      <c r="AV104" s="49"/>
      <c r="AW104" s="49"/>
      <c r="AX104" s="49"/>
      <c r="AY104" s="49"/>
      <c r="AZ104" s="49"/>
      <c r="BA104" s="49"/>
      <c r="BB104" s="49"/>
      <c r="BC104" s="49"/>
      <c r="BD104" s="49"/>
      <c r="BE104" s="49"/>
      <c r="BF104" s="49"/>
      <c r="BG104" s="49"/>
      <c r="BH104" s="49"/>
      <c r="BI104" s="49"/>
      <c r="BJ104" s="49"/>
      <c r="BK104" s="49"/>
      <c r="BL104" s="49"/>
      <c r="BM104" s="49"/>
      <c r="BN104" s="49"/>
      <c r="BO104" s="49"/>
      <c r="BP104" s="49"/>
      <c r="BQ104" s="49"/>
      <c r="BR104" s="49"/>
      <c r="BS104" s="49"/>
      <c r="BT104" s="49"/>
      <c r="BU104" s="49"/>
      <c r="BV104" s="49"/>
      <c r="BW104" s="49"/>
      <c r="BX104" s="49"/>
      <c r="BY104" s="49"/>
      <c r="BZ104" s="49"/>
      <c r="CA104" s="49"/>
      <c r="CB104" s="49"/>
      <c r="CC104" s="49"/>
      <c r="CD104" s="49"/>
      <c r="CE104" s="49"/>
      <c r="CF104" s="49"/>
      <c r="CG104" s="49"/>
      <c r="CH104" s="49"/>
      <c r="CI104" s="49"/>
      <c r="CJ104" s="49"/>
      <c r="CK104" s="49"/>
      <c r="CL104" s="49"/>
      <c r="CM104" s="49"/>
      <c r="CN104" s="49"/>
      <c r="CO104" s="49"/>
      <c r="CP104" s="49"/>
      <c r="CQ104" s="49"/>
      <c r="CR104" s="49"/>
      <c r="CS104" s="49"/>
      <c r="CT104" s="49"/>
      <c r="CU104" s="49"/>
      <c r="CV104" s="49"/>
      <c r="CW104" s="49"/>
      <c r="CX104" s="49"/>
      <c r="CY104" s="49"/>
      <c r="CZ104" s="49"/>
      <c r="DA104" s="49"/>
      <c r="DB104" s="49"/>
      <c r="DC104" s="49"/>
      <c r="DD104" s="49"/>
      <c r="DE104" s="49"/>
      <c r="DF104" s="49"/>
      <c r="DG104" s="49"/>
      <c r="DH104" s="49"/>
      <c r="DI104" s="49"/>
      <c r="DJ104" s="49"/>
      <c r="DK104" s="49"/>
      <c r="DL104" s="49"/>
      <c r="DM104" s="49"/>
      <c r="DN104" s="49"/>
      <c r="DO104" s="49"/>
      <c r="DP104" s="49"/>
      <c r="DQ104" s="49"/>
      <c r="DR104" s="49"/>
      <c r="DS104" s="49"/>
      <c r="DT104" s="49"/>
      <c r="DU104" s="49"/>
      <c r="DV104" s="49"/>
      <c r="DW104" s="49"/>
      <c r="DX104" s="49"/>
      <c r="DY104" s="49"/>
      <c r="DZ104" s="49"/>
      <c r="EA104" s="49"/>
      <c r="EB104" s="49"/>
      <c r="EC104" s="49"/>
      <c r="ED104" s="49"/>
      <c r="EE104" s="49"/>
      <c r="EF104" s="49"/>
      <c r="EG104" s="49"/>
      <c r="EH104" s="49"/>
      <c r="EI104" s="49"/>
      <c r="EJ104" s="49"/>
      <c r="EK104" s="49"/>
      <c r="EL104" s="49"/>
      <c r="EM104" s="49"/>
      <c r="EN104" s="49"/>
      <c r="EO104" s="49"/>
      <c r="EP104" s="49"/>
      <c r="EQ104" s="49"/>
      <c r="ER104" s="49"/>
      <c r="ES104" s="49"/>
      <c r="ET104" s="49"/>
      <c r="EU104" s="49"/>
      <c r="EV104" s="49"/>
      <c r="EW104" s="49"/>
      <c r="EX104" s="49"/>
      <c r="EY104" s="49"/>
      <c r="EZ104" s="49"/>
      <c r="FA104" s="49"/>
      <c r="FB104" s="49"/>
      <c r="FC104" s="49"/>
      <c r="FD104" s="49"/>
      <c r="FE104" s="49"/>
      <c r="FF104" s="49"/>
      <c r="FG104" s="49"/>
      <c r="FH104" s="49"/>
      <c r="FI104" s="49"/>
      <c r="FJ104" s="49"/>
      <c r="FK104" s="49"/>
      <c r="FL104" s="49"/>
      <c r="FM104" s="49"/>
      <c r="FN104" s="49"/>
      <c r="FO104" s="49"/>
      <c r="FP104" s="49"/>
      <c r="FQ104" s="49"/>
      <c r="FR104" s="49"/>
      <c r="FS104" s="49"/>
      <c r="FT104" s="49"/>
      <c r="FU104" s="49"/>
      <c r="FV104" s="49"/>
      <c r="FW104" s="49"/>
      <c r="FX104" s="49"/>
      <c r="FY104" s="49"/>
      <c r="FZ104" s="49"/>
      <c r="GA104" s="49"/>
      <c r="GB104" s="49"/>
      <c r="GC104" s="49"/>
      <c r="GD104" s="49"/>
      <c r="GE104" s="49"/>
    </row>
    <row r="105" spans="3:187" x14ac:dyDescent="0.25">
      <c r="C105" s="49"/>
      <c r="D105" s="7"/>
      <c r="E105" s="49"/>
      <c r="F105" s="49"/>
      <c r="G105" s="7"/>
      <c r="H105" s="49"/>
      <c r="I105" s="49"/>
      <c r="J105" s="7"/>
      <c r="K105" s="49"/>
      <c r="L105" s="49"/>
      <c r="M105" s="7"/>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49"/>
      <c r="AN105" s="49"/>
      <c r="AO105" s="49"/>
      <c r="AP105" s="49"/>
      <c r="AQ105" s="49"/>
      <c r="AR105" s="49"/>
      <c r="AS105" s="49"/>
      <c r="AT105" s="49"/>
      <c r="AU105" s="49"/>
      <c r="AV105" s="49"/>
      <c r="AW105" s="49"/>
      <c r="AX105" s="49"/>
      <c r="AY105" s="49"/>
      <c r="AZ105" s="49"/>
      <c r="BA105" s="49"/>
      <c r="BB105" s="49"/>
      <c r="BC105" s="49"/>
      <c r="BD105" s="49"/>
      <c r="BE105" s="49"/>
      <c r="BF105" s="49"/>
      <c r="BG105" s="49"/>
      <c r="BH105" s="49"/>
      <c r="BI105" s="49"/>
      <c r="BJ105" s="49"/>
      <c r="BK105" s="49"/>
      <c r="BL105" s="49"/>
      <c r="BM105" s="49"/>
      <c r="BN105" s="49"/>
      <c r="BO105" s="49"/>
      <c r="BP105" s="49"/>
      <c r="BQ105" s="49"/>
      <c r="BR105" s="49"/>
      <c r="BS105" s="49"/>
      <c r="BT105" s="49"/>
      <c r="BU105" s="49"/>
      <c r="BV105" s="49"/>
      <c r="BW105" s="49"/>
      <c r="BX105" s="49"/>
      <c r="BY105" s="49"/>
      <c r="BZ105" s="49"/>
      <c r="CA105" s="49"/>
      <c r="CB105" s="49"/>
      <c r="CC105" s="49"/>
      <c r="CD105" s="49"/>
      <c r="CE105" s="49"/>
      <c r="CF105" s="49"/>
      <c r="CG105" s="49"/>
      <c r="CH105" s="49"/>
      <c r="CI105" s="49"/>
      <c r="CJ105" s="49"/>
      <c r="CK105" s="49"/>
      <c r="CL105" s="49"/>
      <c r="CM105" s="49"/>
      <c r="CN105" s="49"/>
      <c r="CO105" s="49"/>
      <c r="CP105" s="49"/>
      <c r="CQ105" s="49"/>
      <c r="CR105" s="49"/>
      <c r="CS105" s="49"/>
      <c r="CT105" s="49"/>
      <c r="CU105" s="49"/>
      <c r="CV105" s="49"/>
      <c r="CW105" s="49"/>
      <c r="CX105" s="49"/>
      <c r="CY105" s="49"/>
      <c r="CZ105" s="49"/>
      <c r="DA105" s="49"/>
      <c r="DB105" s="49"/>
      <c r="DC105" s="49"/>
      <c r="DD105" s="49"/>
      <c r="DE105" s="49"/>
      <c r="DF105" s="49"/>
      <c r="DG105" s="49"/>
      <c r="DH105" s="49"/>
      <c r="DI105" s="49"/>
      <c r="DJ105" s="49"/>
      <c r="DK105" s="49"/>
      <c r="DL105" s="49"/>
      <c r="DM105" s="49"/>
      <c r="DN105" s="49"/>
      <c r="DO105" s="49"/>
      <c r="DP105" s="49"/>
      <c r="DQ105" s="49"/>
      <c r="DR105" s="49"/>
      <c r="DS105" s="49"/>
      <c r="DT105" s="49"/>
      <c r="DU105" s="49"/>
      <c r="DV105" s="49"/>
      <c r="DW105" s="49"/>
      <c r="DX105" s="49"/>
      <c r="DY105" s="49"/>
      <c r="DZ105" s="49"/>
      <c r="EA105" s="49"/>
      <c r="EB105" s="49"/>
      <c r="EC105" s="49"/>
      <c r="ED105" s="49"/>
      <c r="EE105" s="49"/>
      <c r="EF105" s="49"/>
      <c r="EG105" s="49"/>
      <c r="EH105" s="49"/>
      <c r="EI105" s="49"/>
      <c r="EJ105" s="49"/>
      <c r="EK105" s="49"/>
      <c r="EL105" s="49"/>
      <c r="EM105" s="49"/>
      <c r="EN105" s="49"/>
      <c r="EO105" s="49"/>
      <c r="EP105" s="49"/>
      <c r="EQ105" s="49"/>
      <c r="ER105" s="49"/>
      <c r="ES105" s="49"/>
      <c r="ET105" s="49"/>
      <c r="EU105" s="49"/>
      <c r="EV105" s="49"/>
      <c r="EW105" s="49"/>
      <c r="EX105" s="49"/>
      <c r="EY105" s="49"/>
      <c r="EZ105" s="49"/>
      <c r="FA105" s="49"/>
      <c r="FB105" s="49"/>
      <c r="FC105" s="49"/>
      <c r="FD105" s="49"/>
      <c r="FE105" s="49"/>
      <c r="FF105" s="49"/>
      <c r="FG105" s="49"/>
      <c r="FH105" s="49"/>
      <c r="FI105" s="49"/>
      <c r="FJ105" s="49"/>
      <c r="FK105" s="49"/>
      <c r="FL105" s="49"/>
      <c r="FM105" s="49"/>
      <c r="FN105" s="49"/>
      <c r="FO105" s="49"/>
      <c r="FP105" s="49"/>
      <c r="FQ105" s="49"/>
      <c r="FR105" s="49"/>
      <c r="FS105" s="49"/>
      <c r="FT105" s="49"/>
      <c r="FU105" s="49"/>
      <c r="FV105" s="49"/>
      <c r="FW105" s="49"/>
      <c r="FX105" s="49"/>
      <c r="FY105" s="49"/>
      <c r="FZ105" s="49"/>
      <c r="GA105" s="49"/>
      <c r="GB105" s="49"/>
      <c r="GC105" s="49"/>
      <c r="GD105" s="49"/>
      <c r="GE105" s="49"/>
    </row>
    <row r="106" spans="3:187" x14ac:dyDescent="0.25">
      <c r="C106" s="49"/>
      <c r="D106" s="7"/>
      <c r="E106" s="49"/>
      <c r="F106" s="49"/>
      <c r="G106" s="7"/>
      <c r="H106" s="49"/>
      <c r="I106" s="49"/>
      <c r="J106" s="7"/>
      <c r="K106" s="49"/>
      <c r="L106" s="49"/>
      <c r="M106" s="7"/>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49"/>
      <c r="AN106" s="49"/>
      <c r="AO106" s="49"/>
      <c r="AP106" s="49"/>
      <c r="AQ106" s="49"/>
      <c r="AR106" s="49"/>
      <c r="AS106" s="49"/>
      <c r="AT106" s="49"/>
      <c r="AU106" s="49"/>
      <c r="AV106" s="49"/>
      <c r="AW106" s="49"/>
      <c r="AX106" s="49"/>
      <c r="AY106" s="49"/>
      <c r="AZ106" s="49"/>
      <c r="BA106" s="49"/>
      <c r="BB106" s="49"/>
      <c r="BC106" s="49"/>
      <c r="BD106" s="49"/>
      <c r="BE106" s="49"/>
      <c r="BF106" s="49"/>
      <c r="BG106" s="49"/>
      <c r="BH106" s="49"/>
      <c r="BI106" s="49"/>
      <c r="BJ106" s="49"/>
      <c r="BK106" s="49"/>
      <c r="BL106" s="49"/>
      <c r="BM106" s="49"/>
      <c r="BN106" s="49"/>
      <c r="BO106" s="49"/>
      <c r="BP106" s="49"/>
      <c r="BQ106" s="49"/>
      <c r="BR106" s="49"/>
      <c r="BS106" s="49"/>
      <c r="BT106" s="49"/>
      <c r="BU106" s="49"/>
      <c r="BV106" s="49"/>
      <c r="BW106" s="49"/>
      <c r="BX106" s="49"/>
      <c r="BY106" s="49"/>
      <c r="BZ106" s="49"/>
      <c r="CA106" s="49"/>
      <c r="CB106" s="49"/>
      <c r="CC106" s="49"/>
      <c r="CD106" s="49"/>
      <c r="CE106" s="49"/>
      <c r="CF106" s="49"/>
      <c r="CG106" s="49"/>
      <c r="CH106" s="49"/>
      <c r="CI106" s="49"/>
      <c r="CJ106" s="49"/>
      <c r="CK106" s="49"/>
      <c r="CL106" s="49"/>
      <c r="CM106" s="49"/>
      <c r="CN106" s="49"/>
      <c r="CO106" s="49"/>
      <c r="CP106" s="49"/>
      <c r="CQ106" s="49"/>
      <c r="CR106" s="49"/>
      <c r="CS106" s="49"/>
      <c r="CT106" s="49"/>
      <c r="CU106" s="49"/>
      <c r="CV106" s="49"/>
      <c r="CW106" s="49"/>
      <c r="CX106" s="49"/>
      <c r="CY106" s="49"/>
      <c r="CZ106" s="49"/>
      <c r="DA106" s="49"/>
      <c r="DB106" s="49"/>
      <c r="DC106" s="49"/>
      <c r="DD106" s="49"/>
      <c r="DE106" s="49"/>
      <c r="DF106" s="49"/>
      <c r="DG106" s="49"/>
      <c r="DH106" s="49"/>
      <c r="DI106" s="49"/>
      <c r="DJ106" s="49"/>
      <c r="DK106" s="49"/>
      <c r="DL106" s="49"/>
      <c r="DM106" s="49"/>
      <c r="DN106" s="49"/>
      <c r="DO106" s="49"/>
      <c r="DP106" s="49"/>
      <c r="DQ106" s="49"/>
      <c r="DR106" s="49"/>
      <c r="DS106" s="49"/>
      <c r="DT106" s="49"/>
      <c r="DU106" s="49"/>
      <c r="DV106" s="49"/>
      <c r="DW106" s="49"/>
      <c r="DX106" s="49"/>
      <c r="DY106" s="49"/>
      <c r="DZ106" s="49"/>
      <c r="EA106" s="49"/>
      <c r="EB106" s="49"/>
      <c r="EC106" s="49"/>
      <c r="ED106" s="49"/>
      <c r="EE106" s="49"/>
      <c r="EF106" s="49"/>
      <c r="EG106" s="49"/>
      <c r="EH106" s="49"/>
      <c r="EI106" s="49"/>
      <c r="EJ106" s="49"/>
      <c r="EK106" s="49"/>
      <c r="EL106" s="49"/>
      <c r="EM106" s="49"/>
      <c r="EN106" s="49"/>
      <c r="EO106" s="49"/>
      <c r="EP106" s="49"/>
      <c r="EQ106" s="49"/>
      <c r="ER106" s="49"/>
      <c r="ES106" s="49"/>
      <c r="ET106" s="49"/>
      <c r="EU106" s="49"/>
      <c r="EV106" s="49"/>
      <c r="EW106" s="49"/>
      <c r="EX106" s="49"/>
      <c r="EY106" s="49"/>
      <c r="EZ106" s="49"/>
      <c r="FA106" s="49"/>
      <c r="FB106" s="49"/>
      <c r="FC106" s="49"/>
      <c r="FD106" s="49"/>
      <c r="FE106" s="49"/>
      <c r="FF106" s="49"/>
      <c r="FG106" s="49"/>
      <c r="FH106" s="49"/>
      <c r="FI106" s="49"/>
      <c r="FJ106" s="49"/>
      <c r="FK106" s="49"/>
      <c r="FL106" s="49"/>
      <c r="FM106" s="49"/>
      <c r="FN106" s="49"/>
      <c r="FO106" s="49"/>
      <c r="FP106" s="49"/>
      <c r="FQ106" s="49"/>
      <c r="FR106" s="49"/>
      <c r="FS106" s="49"/>
      <c r="FT106" s="49"/>
      <c r="FU106" s="49"/>
      <c r="FV106" s="49"/>
      <c r="FW106" s="49"/>
      <c r="FX106" s="49"/>
      <c r="FY106" s="49"/>
      <c r="FZ106" s="49"/>
      <c r="GA106" s="49"/>
      <c r="GB106" s="49"/>
      <c r="GC106" s="49"/>
      <c r="GD106" s="49"/>
      <c r="GE106" s="49"/>
    </row>
    <row r="107" spans="3:187" x14ac:dyDescent="0.25">
      <c r="C107" s="49"/>
      <c r="D107" s="7"/>
      <c r="E107" s="49"/>
      <c r="F107" s="49"/>
      <c r="G107" s="7"/>
      <c r="H107" s="49"/>
      <c r="I107" s="49"/>
      <c r="J107" s="7"/>
      <c r="K107" s="49"/>
      <c r="L107" s="49"/>
      <c r="M107" s="7"/>
      <c r="N107" s="49"/>
      <c r="O107" s="49"/>
      <c r="P107" s="49"/>
      <c r="Q107" s="49"/>
      <c r="R107" s="49"/>
      <c r="S107" s="49"/>
      <c r="T107" s="49"/>
      <c r="U107" s="49"/>
      <c r="V107" s="49"/>
      <c r="W107" s="49"/>
      <c r="X107" s="49"/>
      <c r="Y107" s="49"/>
      <c r="Z107" s="49"/>
      <c r="AA107" s="49"/>
      <c r="AB107" s="49"/>
      <c r="AC107" s="49"/>
      <c r="AD107" s="49"/>
      <c r="AE107" s="49"/>
      <c r="AF107" s="49"/>
      <c r="AG107" s="49"/>
      <c r="AH107" s="49"/>
      <c r="AI107" s="49"/>
      <c r="AJ107" s="49"/>
      <c r="AK107" s="49"/>
      <c r="AL107" s="49"/>
      <c r="AM107" s="49"/>
      <c r="AN107" s="49"/>
      <c r="AO107" s="49"/>
      <c r="AP107" s="49"/>
      <c r="AQ107" s="49"/>
      <c r="AR107" s="49"/>
      <c r="AS107" s="49"/>
      <c r="AT107" s="49"/>
      <c r="AU107" s="49"/>
      <c r="AV107" s="49"/>
      <c r="AW107" s="49"/>
      <c r="AX107" s="49"/>
      <c r="AY107" s="49"/>
      <c r="AZ107" s="49"/>
      <c r="BA107" s="49"/>
      <c r="BB107" s="49"/>
      <c r="BC107" s="49"/>
      <c r="BD107" s="49"/>
      <c r="BE107" s="49"/>
      <c r="BF107" s="49"/>
      <c r="BG107" s="49"/>
      <c r="BH107" s="49"/>
      <c r="BI107" s="49"/>
      <c r="BJ107" s="49"/>
      <c r="BK107" s="49"/>
      <c r="BL107" s="49"/>
      <c r="BM107" s="49"/>
      <c r="BN107" s="49"/>
      <c r="BO107" s="49"/>
      <c r="BP107" s="49"/>
      <c r="BQ107" s="49"/>
      <c r="BR107" s="49"/>
      <c r="BS107" s="49"/>
      <c r="BT107" s="49"/>
      <c r="BU107" s="49"/>
      <c r="BV107" s="49"/>
      <c r="BW107" s="49"/>
      <c r="BX107" s="49"/>
      <c r="BY107" s="49"/>
      <c r="BZ107" s="49"/>
      <c r="CA107" s="49"/>
      <c r="CB107" s="49"/>
      <c r="CC107" s="49"/>
      <c r="CD107" s="49"/>
      <c r="CE107" s="49"/>
      <c r="CF107" s="49"/>
      <c r="CG107" s="49"/>
      <c r="CH107" s="49"/>
      <c r="CI107" s="49"/>
      <c r="CJ107" s="49"/>
      <c r="CK107" s="49"/>
      <c r="CL107" s="49"/>
      <c r="CM107" s="49"/>
      <c r="CN107" s="49"/>
      <c r="CO107" s="49"/>
      <c r="CP107" s="49"/>
      <c r="CQ107" s="49"/>
      <c r="CR107" s="49"/>
      <c r="CS107" s="49"/>
      <c r="CT107" s="49"/>
      <c r="CU107" s="49"/>
      <c r="CV107" s="49"/>
      <c r="CW107" s="49"/>
      <c r="CX107" s="49"/>
      <c r="CY107" s="49"/>
      <c r="CZ107" s="49"/>
      <c r="DA107" s="49"/>
      <c r="DB107" s="49"/>
      <c r="DC107" s="49"/>
      <c r="DD107" s="49"/>
      <c r="DE107" s="49"/>
      <c r="DF107" s="49"/>
      <c r="DG107" s="49"/>
      <c r="DH107" s="49"/>
      <c r="DI107" s="49"/>
      <c r="DJ107" s="49"/>
      <c r="DK107" s="49"/>
      <c r="DL107" s="49"/>
      <c r="DM107" s="49"/>
      <c r="DN107" s="49"/>
      <c r="DO107" s="49"/>
      <c r="DP107" s="49"/>
      <c r="DQ107" s="49"/>
      <c r="DR107" s="49"/>
      <c r="DS107" s="49"/>
      <c r="DT107" s="49"/>
      <c r="DU107" s="49"/>
      <c r="DV107" s="49"/>
      <c r="DW107" s="49"/>
      <c r="DX107" s="49"/>
      <c r="DY107" s="49"/>
      <c r="DZ107" s="49"/>
      <c r="EA107" s="49"/>
      <c r="EB107" s="49"/>
      <c r="EC107" s="49"/>
      <c r="ED107" s="49"/>
      <c r="EE107" s="49"/>
      <c r="EF107" s="49"/>
      <c r="EG107" s="49"/>
      <c r="EH107" s="49"/>
      <c r="EI107" s="49"/>
      <c r="EJ107" s="49"/>
      <c r="EK107" s="49"/>
      <c r="EL107" s="49"/>
      <c r="EM107" s="49"/>
      <c r="EN107" s="49"/>
      <c r="EO107" s="49"/>
      <c r="EP107" s="49"/>
      <c r="EQ107" s="49"/>
      <c r="ER107" s="49"/>
      <c r="ES107" s="49"/>
      <c r="ET107" s="49"/>
      <c r="EU107" s="49"/>
      <c r="EV107" s="49"/>
      <c r="EW107" s="49"/>
      <c r="EX107" s="49"/>
      <c r="EY107" s="49"/>
      <c r="EZ107" s="49"/>
      <c r="FA107" s="49"/>
      <c r="FB107" s="49"/>
      <c r="FC107" s="49"/>
      <c r="FD107" s="49"/>
      <c r="FE107" s="49"/>
      <c r="FF107" s="49"/>
      <c r="FG107" s="49"/>
      <c r="FH107" s="49"/>
      <c r="FI107" s="49"/>
      <c r="FJ107" s="49"/>
      <c r="FK107" s="49"/>
      <c r="FL107" s="49"/>
      <c r="FM107" s="49"/>
      <c r="FN107" s="49"/>
      <c r="FO107" s="49"/>
      <c r="FP107" s="49"/>
      <c r="FQ107" s="49"/>
      <c r="FR107" s="49"/>
      <c r="FS107" s="49"/>
      <c r="FT107" s="49"/>
      <c r="FU107" s="49"/>
      <c r="FV107" s="49"/>
      <c r="FW107" s="49"/>
      <c r="FX107" s="49"/>
      <c r="FY107" s="49"/>
      <c r="FZ107" s="49"/>
      <c r="GA107" s="49"/>
      <c r="GB107" s="49"/>
      <c r="GC107" s="49"/>
      <c r="GD107" s="49"/>
      <c r="GE107" s="49"/>
    </row>
    <row r="108" spans="3:187" x14ac:dyDescent="0.25">
      <c r="C108" s="49"/>
      <c r="D108" s="7"/>
      <c r="E108" s="49"/>
      <c r="F108" s="49"/>
      <c r="G108" s="7"/>
      <c r="H108" s="49"/>
      <c r="I108" s="49"/>
      <c r="J108" s="7"/>
      <c r="K108" s="49"/>
      <c r="L108" s="49"/>
      <c r="M108" s="7"/>
      <c r="N108" s="49"/>
      <c r="O108" s="49"/>
      <c r="P108" s="49"/>
      <c r="Q108" s="49"/>
      <c r="R108" s="49"/>
      <c r="S108" s="49"/>
      <c r="T108" s="49"/>
      <c r="U108" s="49"/>
      <c r="V108" s="49"/>
      <c r="W108" s="49"/>
      <c r="X108" s="49"/>
      <c r="Y108" s="49"/>
      <c r="Z108" s="49"/>
      <c r="AA108" s="49"/>
      <c r="AB108" s="49"/>
      <c r="AC108" s="49"/>
      <c r="AD108" s="49"/>
      <c r="AE108" s="49"/>
      <c r="AF108" s="49"/>
      <c r="AG108" s="49"/>
      <c r="AH108" s="49"/>
      <c r="AI108" s="49"/>
      <c r="AJ108" s="49"/>
      <c r="AK108" s="49"/>
      <c r="AL108" s="49"/>
      <c r="AM108" s="49"/>
      <c r="AN108" s="49"/>
      <c r="AO108" s="49"/>
      <c r="AP108" s="49"/>
      <c r="AQ108" s="49"/>
      <c r="AR108" s="49"/>
      <c r="AS108" s="49"/>
      <c r="AT108" s="49"/>
      <c r="AU108" s="49"/>
      <c r="AV108" s="49"/>
      <c r="AW108" s="49"/>
      <c r="AX108" s="49"/>
      <c r="AY108" s="49"/>
      <c r="AZ108" s="49"/>
      <c r="BA108" s="49"/>
      <c r="BB108" s="49"/>
      <c r="BC108" s="49"/>
      <c r="BD108" s="49"/>
      <c r="BE108" s="49"/>
      <c r="BF108" s="49"/>
      <c r="BG108" s="49"/>
      <c r="BH108" s="49"/>
      <c r="BI108" s="49"/>
      <c r="BJ108" s="49"/>
      <c r="BK108" s="49"/>
      <c r="BL108" s="49"/>
      <c r="BM108" s="49"/>
      <c r="BN108" s="49"/>
      <c r="BO108" s="49"/>
      <c r="BP108" s="49"/>
      <c r="BQ108" s="49"/>
      <c r="BR108" s="49"/>
      <c r="BS108" s="49"/>
      <c r="BT108" s="49"/>
      <c r="BU108" s="49"/>
      <c r="BV108" s="49"/>
      <c r="BW108" s="49"/>
      <c r="BX108" s="49"/>
      <c r="BY108" s="49"/>
      <c r="BZ108" s="49"/>
      <c r="CA108" s="49"/>
      <c r="CB108" s="49"/>
      <c r="CC108" s="49"/>
      <c r="CD108" s="49"/>
      <c r="CE108" s="49"/>
      <c r="CF108" s="49"/>
      <c r="CG108" s="49"/>
      <c r="CH108" s="49"/>
      <c r="CI108" s="49"/>
      <c r="CJ108" s="49"/>
      <c r="CK108" s="49"/>
      <c r="CL108" s="49"/>
      <c r="CM108" s="49"/>
      <c r="CN108" s="49"/>
      <c r="CO108" s="49"/>
      <c r="CP108" s="49"/>
      <c r="CQ108" s="49"/>
      <c r="CR108" s="49"/>
      <c r="CS108" s="49"/>
      <c r="CT108" s="49"/>
      <c r="CU108" s="49"/>
      <c r="CV108" s="49"/>
      <c r="CW108" s="49"/>
      <c r="CX108" s="49"/>
      <c r="CY108" s="49"/>
      <c r="CZ108" s="49"/>
      <c r="DA108" s="49"/>
      <c r="DB108" s="49"/>
      <c r="DC108" s="49"/>
      <c r="DD108" s="49"/>
      <c r="DE108" s="49"/>
      <c r="DF108" s="49"/>
      <c r="DG108" s="49"/>
      <c r="DH108" s="49"/>
      <c r="DI108" s="49"/>
      <c r="DJ108" s="49"/>
      <c r="DK108" s="49"/>
      <c r="DL108" s="49"/>
      <c r="DM108" s="49"/>
      <c r="DN108" s="49"/>
      <c r="DO108" s="49"/>
      <c r="DP108" s="49"/>
      <c r="DQ108" s="49"/>
      <c r="DR108" s="49"/>
      <c r="DS108" s="49"/>
      <c r="DT108" s="49"/>
      <c r="DU108" s="49"/>
      <c r="DV108" s="49"/>
      <c r="DW108" s="49"/>
      <c r="DX108" s="49"/>
      <c r="DY108" s="49"/>
      <c r="DZ108" s="49"/>
      <c r="EA108" s="49"/>
      <c r="EB108" s="49"/>
      <c r="EC108" s="49"/>
      <c r="ED108" s="49"/>
      <c r="EE108" s="49"/>
      <c r="EF108" s="49"/>
      <c r="EG108" s="49"/>
      <c r="EH108" s="49"/>
      <c r="EI108" s="49"/>
      <c r="EJ108" s="49"/>
      <c r="EK108" s="49"/>
      <c r="EL108" s="49"/>
      <c r="EM108" s="49"/>
      <c r="EN108" s="49"/>
      <c r="EO108" s="49"/>
      <c r="EP108" s="49"/>
      <c r="EQ108" s="49"/>
      <c r="ER108" s="49"/>
      <c r="ES108" s="49"/>
      <c r="ET108" s="49"/>
      <c r="EU108" s="49"/>
      <c r="EV108" s="49"/>
      <c r="EW108" s="49"/>
      <c r="EX108" s="49"/>
      <c r="EY108" s="49"/>
      <c r="EZ108" s="49"/>
      <c r="FA108" s="49"/>
      <c r="FB108" s="49"/>
      <c r="FC108" s="49"/>
      <c r="FD108" s="49"/>
      <c r="FE108" s="49"/>
      <c r="FF108" s="49"/>
      <c r="FG108" s="49"/>
      <c r="FH108" s="49"/>
      <c r="FI108" s="49"/>
      <c r="FJ108" s="49"/>
      <c r="FK108" s="49"/>
      <c r="FL108" s="49"/>
      <c r="FM108" s="49"/>
      <c r="FN108" s="49"/>
      <c r="FO108" s="49"/>
      <c r="FP108" s="49"/>
      <c r="FQ108" s="49"/>
      <c r="FR108" s="49"/>
      <c r="FS108" s="49"/>
      <c r="FT108" s="49"/>
      <c r="FU108" s="49"/>
      <c r="FV108" s="49"/>
      <c r="FW108" s="49"/>
      <c r="FX108" s="49"/>
      <c r="FY108" s="49"/>
      <c r="FZ108" s="49"/>
      <c r="GA108" s="49"/>
      <c r="GB108" s="49"/>
      <c r="GC108" s="49"/>
      <c r="GD108" s="49"/>
      <c r="GE108" s="49"/>
    </row>
    <row r="109" spans="3:187" x14ac:dyDescent="0.25">
      <c r="C109" s="49"/>
      <c r="D109" s="7"/>
      <c r="E109" s="49"/>
      <c r="F109" s="49"/>
      <c r="G109" s="7"/>
      <c r="H109" s="49"/>
      <c r="I109" s="49"/>
      <c r="J109" s="7"/>
      <c r="K109" s="49"/>
      <c r="L109" s="49"/>
      <c r="M109" s="7"/>
      <c r="N109" s="49"/>
      <c r="O109" s="49"/>
      <c r="P109" s="49"/>
      <c r="Q109" s="49"/>
      <c r="R109" s="49"/>
      <c r="S109" s="49"/>
      <c r="T109" s="49"/>
      <c r="U109" s="49"/>
      <c r="V109" s="49"/>
      <c r="W109" s="49"/>
      <c r="X109" s="49"/>
      <c r="Y109" s="49"/>
      <c r="Z109" s="49"/>
      <c r="AA109" s="49"/>
      <c r="AB109" s="49"/>
      <c r="AC109" s="49"/>
      <c r="AD109" s="49"/>
      <c r="AE109" s="49"/>
      <c r="AF109" s="49"/>
      <c r="AG109" s="49"/>
      <c r="AH109" s="49"/>
      <c r="AI109" s="49"/>
      <c r="AJ109" s="49"/>
      <c r="AK109" s="49"/>
      <c r="AL109" s="49"/>
      <c r="AM109" s="49"/>
      <c r="AN109" s="49"/>
      <c r="AO109" s="49"/>
      <c r="AP109" s="49"/>
      <c r="AQ109" s="49"/>
      <c r="AR109" s="49"/>
      <c r="AS109" s="49"/>
      <c r="AT109" s="49"/>
      <c r="AU109" s="49"/>
      <c r="AV109" s="49"/>
      <c r="AW109" s="49"/>
      <c r="AX109" s="49"/>
      <c r="AY109" s="49"/>
      <c r="AZ109" s="49"/>
      <c r="BA109" s="49"/>
      <c r="BB109" s="49"/>
      <c r="BC109" s="49"/>
      <c r="BD109" s="49"/>
      <c r="BE109" s="49"/>
      <c r="BF109" s="49"/>
      <c r="BG109" s="49"/>
      <c r="BH109" s="49"/>
      <c r="BI109" s="49"/>
      <c r="BJ109" s="49"/>
      <c r="BK109" s="49"/>
      <c r="BL109" s="49"/>
      <c r="BM109" s="49"/>
      <c r="BN109" s="49"/>
      <c r="BO109" s="49"/>
      <c r="BP109" s="49"/>
      <c r="BQ109" s="49"/>
      <c r="BR109" s="49"/>
      <c r="BS109" s="49"/>
      <c r="BT109" s="49"/>
      <c r="BU109" s="49"/>
      <c r="BV109" s="49"/>
      <c r="BW109" s="49"/>
      <c r="BX109" s="49"/>
      <c r="BY109" s="49"/>
      <c r="BZ109" s="49"/>
      <c r="CA109" s="49"/>
      <c r="CB109" s="49"/>
      <c r="CC109" s="49"/>
      <c r="CD109" s="49"/>
      <c r="CE109" s="49"/>
      <c r="CF109" s="49"/>
      <c r="CG109" s="49"/>
      <c r="CH109" s="49"/>
      <c r="CI109" s="49"/>
      <c r="CJ109" s="49"/>
      <c r="CK109" s="49"/>
      <c r="CL109" s="49"/>
      <c r="CM109" s="49"/>
      <c r="CN109" s="49"/>
      <c r="CO109" s="49"/>
      <c r="CP109" s="49"/>
      <c r="CQ109" s="49"/>
      <c r="CR109" s="49"/>
      <c r="CS109" s="49"/>
      <c r="CT109" s="49"/>
      <c r="CU109" s="49"/>
      <c r="CV109" s="49"/>
      <c r="CW109" s="49"/>
      <c r="CX109" s="49"/>
      <c r="CY109" s="49"/>
      <c r="CZ109" s="49"/>
      <c r="DA109" s="49"/>
      <c r="DB109" s="49"/>
      <c r="DC109" s="49"/>
      <c r="DD109" s="49"/>
      <c r="DE109" s="49"/>
      <c r="DF109" s="49"/>
      <c r="DG109" s="49"/>
      <c r="DH109" s="49"/>
      <c r="DI109" s="49"/>
      <c r="DJ109" s="49"/>
      <c r="DK109" s="49"/>
      <c r="DL109" s="49"/>
      <c r="DM109" s="49"/>
      <c r="DN109" s="49"/>
      <c r="DO109" s="49"/>
      <c r="DP109" s="49"/>
      <c r="DQ109" s="49"/>
      <c r="DR109" s="49"/>
      <c r="DS109" s="49"/>
      <c r="DT109" s="49"/>
      <c r="DU109" s="49"/>
      <c r="DV109" s="49"/>
      <c r="DW109" s="49"/>
      <c r="DX109" s="49"/>
      <c r="DY109" s="49"/>
      <c r="DZ109" s="49"/>
      <c r="EA109" s="49"/>
      <c r="EB109" s="49"/>
      <c r="EC109" s="49"/>
      <c r="ED109" s="49"/>
      <c r="EE109" s="49"/>
      <c r="EF109" s="49"/>
      <c r="EG109" s="49"/>
      <c r="EH109" s="49"/>
      <c r="EI109" s="49"/>
      <c r="EJ109" s="49"/>
      <c r="EK109" s="49"/>
      <c r="EL109" s="49"/>
      <c r="EM109" s="49"/>
      <c r="EN109" s="49"/>
      <c r="EO109" s="49"/>
      <c r="EP109" s="49"/>
      <c r="EQ109" s="49"/>
      <c r="ER109" s="49"/>
      <c r="ES109" s="49"/>
      <c r="ET109" s="49"/>
      <c r="EU109" s="49"/>
      <c r="EV109" s="49"/>
      <c r="EW109" s="49"/>
      <c r="EX109" s="49"/>
      <c r="EY109" s="49"/>
      <c r="EZ109" s="49"/>
      <c r="FA109" s="49"/>
      <c r="FB109" s="49"/>
      <c r="FC109" s="49"/>
      <c r="FD109" s="49"/>
      <c r="FE109" s="49"/>
      <c r="FF109" s="49"/>
      <c r="FG109" s="49"/>
      <c r="FH109" s="49"/>
      <c r="FI109" s="49"/>
      <c r="FJ109" s="49"/>
      <c r="FK109" s="49"/>
      <c r="FL109" s="49"/>
      <c r="FM109" s="49"/>
      <c r="FN109" s="49"/>
      <c r="FO109" s="49"/>
      <c r="FP109" s="49"/>
      <c r="FQ109" s="49"/>
      <c r="FR109" s="49"/>
      <c r="FS109" s="49"/>
      <c r="FT109" s="49"/>
      <c r="FU109" s="49"/>
      <c r="FV109" s="49"/>
      <c r="FW109" s="49"/>
      <c r="FX109" s="49"/>
      <c r="FY109" s="49"/>
      <c r="FZ109" s="49"/>
      <c r="GA109" s="49"/>
      <c r="GB109" s="49"/>
      <c r="GC109" s="49"/>
      <c r="GD109" s="49"/>
      <c r="GE109" s="49"/>
    </row>
    <row r="110" spans="3:187" x14ac:dyDescent="0.25">
      <c r="C110" s="49"/>
      <c r="D110" s="7"/>
      <c r="E110" s="49"/>
      <c r="F110" s="49"/>
      <c r="G110" s="7"/>
      <c r="H110" s="49"/>
      <c r="I110" s="49"/>
      <c r="J110" s="7"/>
      <c r="K110" s="49"/>
      <c r="L110" s="49"/>
      <c r="M110" s="7"/>
      <c r="N110" s="49"/>
      <c r="O110" s="49"/>
      <c r="P110" s="49"/>
      <c r="Q110" s="49"/>
      <c r="R110" s="49"/>
      <c r="S110" s="49"/>
      <c r="T110" s="49"/>
      <c r="U110" s="49"/>
      <c r="V110" s="49"/>
      <c r="W110" s="49"/>
      <c r="X110" s="49"/>
      <c r="Y110" s="49"/>
      <c r="Z110" s="49"/>
      <c r="AA110" s="49"/>
      <c r="AB110" s="49"/>
      <c r="AC110" s="49"/>
      <c r="AD110" s="49"/>
      <c r="AE110" s="49"/>
      <c r="AF110" s="49"/>
      <c r="AG110" s="49"/>
      <c r="AH110" s="49"/>
      <c r="AI110" s="49"/>
      <c r="AJ110" s="49"/>
      <c r="AK110" s="49"/>
      <c r="AL110" s="49"/>
      <c r="AM110" s="49"/>
      <c r="AN110" s="49"/>
      <c r="AO110" s="49"/>
      <c r="AP110" s="49"/>
      <c r="AQ110" s="49"/>
      <c r="AR110" s="49"/>
      <c r="AS110" s="49"/>
      <c r="AT110" s="49"/>
      <c r="AU110" s="49"/>
      <c r="AV110" s="49"/>
      <c r="AW110" s="49"/>
      <c r="AX110" s="49"/>
      <c r="AY110" s="49"/>
      <c r="AZ110" s="49"/>
      <c r="BA110" s="49"/>
      <c r="BB110" s="49"/>
      <c r="BC110" s="49"/>
      <c r="BD110" s="49"/>
      <c r="BE110" s="49"/>
      <c r="BF110" s="49"/>
      <c r="BG110" s="49"/>
      <c r="BH110" s="49"/>
      <c r="BI110" s="49"/>
      <c r="BJ110" s="49"/>
      <c r="BK110" s="49"/>
      <c r="BL110" s="49"/>
      <c r="BM110" s="49"/>
      <c r="BN110" s="49"/>
      <c r="BO110" s="49"/>
      <c r="BP110" s="49"/>
      <c r="BQ110" s="49"/>
      <c r="BR110" s="49"/>
      <c r="BS110" s="49"/>
      <c r="BT110" s="49"/>
      <c r="BU110" s="49"/>
      <c r="BV110" s="49"/>
      <c r="BW110" s="49"/>
      <c r="BX110" s="49"/>
      <c r="BY110" s="49"/>
      <c r="BZ110" s="49"/>
      <c r="CA110" s="49"/>
      <c r="CB110" s="49"/>
      <c r="CC110" s="49"/>
      <c r="CD110" s="49"/>
      <c r="CE110" s="49"/>
      <c r="CF110" s="49"/>
      <c r="CG110" s="49"/>
      <c r="CH110" s="49"/>
      <c r="CI110" s="49"/>
      <c r="CJ110" s="49"/>
      <c r="CK110" s="49"/>
      <c r="CL110" s="49"/>
      <c r="CM110" s="49"/>
      <c r="CN110" s="49"/>
      <c r="CO110" s="49"/>
      <c r="CP110" s="49"/>
      <c r="CQ110" s="49"/>
      <c r="CR110" s="49"/>
      <c r="CS110" s="49"/>
      <c r="CT110" s="49"/>
      <c r="CU110" s="49"/>
      <c r="CV110" s="49"/>
      <c r="CW110" s="49"/>
      <c r="CX110" s="49"/>
      <c r="CY110" s="49"/>
      <c r="CZ110" s="49"/>
      <c r="DA110" s="49"/>
      <c r="DB110" s="49"/>
      <c r="DC110" s="49"/>
      <c r="DD110" s="49"/>
      <c r="DE110" s="49"/>
      <c r="DF110" s="49"/>
      <c r="DG110" s="49"/>
      <c r="DH110" s="49"/>
      <c r="DI110" s="49"/>
      <c r="DJ110" s="49"/>
      <c r="DK110" s="49"/>
      <c r="DL110" s="49"/>
      <c r="DM110" s="49"/>
      <c r="DN110" s="49"/>
      <c r="DO110" s="49"/>
      <c r="DP110" s="49"/>
      <c r="DQ110" s="49"/>
      <c r="DR110" s="49"/>
      <c r="DS110" s="49"/>
      <c r="DT110" s="49"/>
      <c r="DU110" s="49"/>
      <c r="DV110" s="49"/>
      <c r="DW110" s="49"/>
      <c r="DX110" s="49"/>
      <c r="DY110" s="49"/>
      <c r="DZ110" s="49"/>
      <c r="EA110" s="49"/>
      <c r="EB110" s="49"/>
      <c r="EC110" s="49"/>
      <c r="ED110" s="49"/>
      <c r="EE110" s="49"/>
      <c r="EF110" s="49"/>
      <c r="EG110" s="49"/>
      <c r="EH110" s="49"/>
      <c r="EI110" s="49"/>
      <c r="EJ110" s="49"/>
      <c r="EK110" s="49"/>
      <c r="EL110" s="49"/>
      <c r="EM110" s="49"/>
      <c r="EN110" s="49"/>
      <c r="EO110" s="49"/>
      <c r="EP110" s="49"/>
      <c r="EQ110" s="49"/>
      <c r="ER110" s="49"/>
      <c r="ES110" s="49"/>
      <c r="ET110" s="49"/>
      <c r="EU110" s="49"/>
      <c r="EV110" s="49"/>
      <c r="EW110" s="49"/>
      <c r="EX110" s="49"/>
      <c r="EY110" s="49"/>
      <c r="EZ110" s="49"/>
      <c r="FA110" s="49"/>
      <c r="FB110" s="49"/>
      <c r="FC110" s="49"/>
      <c r="FD110" s="49"/>
      <c r="FE110" s="49"/>
      <c r="FF110" s="49"/>
      <c r="FG110" s="49"/>
      <c r="FH110" s="49"/>
      <c r="FI110" s="49"/>
      <c r="FJ110" s="49"/>
      <c r="FK110" s="49"/>
      <c r="FL110" s="49"/>
      <c r="FM110" s="49"/>
      <c r="FN110" s="49"/>
      <c r="FO110" s="49"/>
      <c r="FP110" s="49"/>
      <c r="FQ110" s="49"/>
      <c r="FR110" s="49"/>
      <c r="FS110" s="49"/>
      <c r="FT110" s="49"/>
      <c r="FU110" s="49"/>
      <c r="FV110" s="49"/>
      <c r="FW110" s="49"/>
      <c r="FX110" s="49"/>
      <c r="FY110" s="49"/>
      <c r="FZ110" s="49"/>
      <c r="GA110" s="49"/>
      <c r="GB110" s="49"/>
      <c r="GC110" s="49"/>
      <c r="GD110" s="49"/>
      <c r="GE110" s="49"/>
    </row>
    <row r="111" spans="3:187" x14ac:dyDescent="0.25">
      <c r="C111" s="49"/>
      <c r="D111" s="7"/>
      <c r="E111" s="49"/>
      <c r="F111" s="49"/>
      <c r="G111" s="7"/>
      <c r="H111" s="49"/>
      <c r="I111" s="49"/>
      <c r="J111" s="7"/>
      <c r="K111" s="49"/>
      <c r="L111" s="49"/>
      <c r="M111" s="7"/>
      <c r="N111" s="49"/>
      <c r="O111" s="49"/>
      <c r="P111" s="49"/>
      <c r="Q111" s="49"/>
      <c r="R111" s="49"/>
      <c r="S111" s="49"/>
      <c r="T111" s="49"/>
      <c r="U111" s="49"/>
      <c r="V111" s="49"/>
      <c r="W111" s="49"/>
      <c r="X111" s="49"/>
      <c r="Y111" s="49"/>
      <c r="Z111" s="49"/>
      <c r="AA111" s="49"/>
      <c r="AB111" s="49"/>
      <c r="AC111" s="49"/>
      <c r="AD111" s="49"/>
      <c r="AE111" s="49"/>
      <c r="AF111" s="49"/>
      <c r="AG111" s="49"/>
      <c r="AH111" s="49"/>
      <c r="AI111" s="49"/>
      <c r="AJ111" s="49"/>
      <c r="AK111" s="49"/>
      <c r="AL111" s="49"/>
      <c r="AM111" s="49"/>
      <c r="AN111" s="49"/>
      <c r="AO111" s="49"/>
      <c r="AP111" s="49"/>
      <c r="AQ111" s="49"/>
      <c r="AR111" s="49"/>
      <c r="AS111" s="49"/>
      <c r="AT111" s="49"/>
      <c r="AU111" s="49"/>
      <c r="AV111" s="49"/>
      <c r="AW111" s="49"/>
      <c r="AX111" s="49"/>
      <c r="AY111" s="49"/>
      <c r="AZ111" s="49"/>
      <c r="BA111" s="49"/>
      <c r="BB111" s="49"/>
      <c r="BC111" s="49"/>
      <c r="BD111" s="49"/>
      <c r="BE111" s="49"/>
      <c r="BF111" s="49"/>
      <c r="BG111" s="49"/>
      <c r="BH111" s="49"/>
      <c r="BI111" s="49"/>
      <c r="BJ111" s="49"/>
      <c r="BK111" s="49"/>
      <c r="BL111" s="49"/>
      <c r="BM111" s="49"/>
      <c r="BN111" s="49"/>
      <c r="BO111" s="49"/>
      <c r="BP111" s="49"/>
      <c r="BQ111" s="49"/>
      <c r="BR111" s="49"/>
      <c r="BS111" s="49"/>
      <c r="BT111" s="49"/>
      <c r="BU111" s="49"/>
      <c r="BV111" s="49"/>
      <c r="BW111" s="49"/>
      <c r="BX111" s="49"/>
      <c r="BY111" s="49"/>
      <c r="BZ111" s="49"/>
      <c r="CA111" s="49"/>
      <c r="CB111" s="49"/>
      <c r="CC111" s="49"/>
      <c r="CD111" s="49"/>
      <c r="CE111" s="49"/>
      <c r="CF111" s="49"/>
      <c r="CG111" s="49"/>
      <c r="CH111" s="49"/>
      <c r="CI111" s="49"/>
      <c r="CJ111" s="49"/>
      <c r="CK111" s="49"/>
      <c r="CL111" s="49"/>
      <c r="CM111" s="49"/>
      <c r="CN111" s="49"/>
      <c r="CO111" s="49"/>
      <c r="CP111" s="49"/>
      <c r="CQ111" s="49"/>
      <c r="CR111" s="49"/>
      <c r="CS111" s="49"/>
      <c r="CT111" s="49"/>
      <c r="CU111" s="49"/>
      <c r="CV111" s="49"/>
      <c r="CW111" s="49"/>
      <c r="CX111" s="49"/>
      <c r="CY111" s="49"/>
      <c r="CZ111" s="49"/>
      <c r="DA111" s="49"/>
      <c r="DB111" s="49"/>
      <c r="DC111" s="49"/>
      <c r="DD111" s="49"/>
      <c r="DE111" s="49"/>
      <c r="DF111" s="49"/>
      <c r="DG111" s="49"/>
      <c r="DH111" s="49"/>
      <c r="DI111" s="49"/>
      <c r="DJ111" s="49"/>
      <c r="DK111" s="49"/>
      <c r="DL111" s="49"/>
      <c r="DM111" s="49"/>
      <c r="DN111" s="49"/>
      <c r="DO111" s="49"/>
      <c r="DP111" s="49"/>
      <c r="DQ111" s="49"/>
      <c r="DR111" s="49"/>
      <c r="DS111" s="49"/>
      <c r="DT111" s="49"/>
      <c r="DU111" s="49"/>
      <c r="DV111" s="49"/>
      <c r="DW111" s="49"/>
      <c r="DX111" s="49"/>
      <c r="DY111" s="49"/>
      <c r="DZ111" s="49"/>
      <c r="EA111" s="49"/>
      <c r="EB111" s="49"/>
      <c r="EC111" s="49"/>
      <c r="ED111" s="49"/>
      <c r="EE111" s="49"/>
      <c r="EF111" s="49"/>
      <c r="EG111" s="49"/>
      <c r="EH111" s="49"/>
      <c r="EI111" s="49"/>
      <c r="EJ111" s="49"/>
      <c r="EK111" s="49"/>
      <c r="EL111" s="49"/>
      <c r="EM111" s="49"/>
      <c r="EN111" s="49"/>
      <c r="EO111" s="49"/>
      <c r="EP111" s="49"/>
      <c r="EQ111" s="49"/>
      <c r="ER111" s="49"/>
      <c r="ES111" s="49"/>
      <c r="ET111" s="49"/>
      <c r="EU111" s="49"/>
      <c r="EV111" s="49"/>
      <c r="EW111" s="49"/>
      <c r="EX111" s="49"/>
      <c r="EY111" s="49"/>
      <c r="EZ111" s="49"/>
      <c r="FA111" s="49"/>
      <c r="FB111" s="49"/>
      <c r="FC111" s="49"/>
      <c r="FD111" s="49"/>
      <c r="FE111" s="49"/>
      <c r="FF111" s="49"/>
      <c r="FG111" s="49"/>
      <c r="FH111" s="49"/>
      <c r="FI111" s="49"/>
      <c r="FJ111" s="49"/>
      <c r="FK111" s="49"/>
      <c r="FL111" s="49"/>
      <c r="FM111" s="49"/>
      <c r="FN111" s="49"/>
      <c r="FO111" s="49"/>
      <c r="FP111" s="49"/>
      <c r="FQ111" s="49"/>
      <c r="FR111" s="49"/>
      <c r="FS111" s="49"/>
      <c r="FT111" s="49"/>
      <c r="FU111" s="49"/>
      <c r="FV111" s="49"/>
      <c r="FW111" s="49"/>
      <c r="FX111" s="49"/>
      <c r="FY111" s="49"/>
      <c r="FZ111" s="49"/>
      <c r="GA111" s="49"/>
      <c r="GB111" s="49"/>
      <c r="GC111" s="49"/>
      <c r="GD111" s="49"/>
      <c r="GE111" s="49"/>
    </row>
    <row r="112" spans="3:187" x14ac:dyDescent="0.25">
      <c r="C112" s="49"/>
      <c r="D112" s="7"/>
      <c r="E112" s="49"/>
      <c r="F112" s="49"/>
      <c r="G112" s="7"/>
      <c r="H112" s="49"/>
      <c r="I112" s="49"/>
      <c r="J112" s="7"/>
      <c r="K112" s="49"/>
      <c r="L112" s="49"/>
      <c r="M112" s="7"/>
      <c r="N112" s="49"/>
      <c r="O112" s="49"/>
      <c r="P112" s="49"/>
      <c r="Q112" s="49"/>
      <c r="R112" s="49"/>
      <c r="S112" s="49"/>
      <c r="T112" s="49"/>
      <c r="U112" s="49"/>
      <c r="V112" s="49"/>
      <c r="W112" s="49"/>
      <c r="X112" s="49"/>
      <c r="Y112" s="49"/>
      <c r="Z112" s="49"/>
      <c r="AA112" s="49"/>
      <c r="AB112" s="49"/>
      <c r="AC112" s="49"/>
      <c r="AD112" s="49"/>
      <c r="AE112" s="49"/>
      <c r="AF112" s="49"/>
      <c r="AG112" s="49"/>
      <c r="AH112" s="49"/>
      <c r="AI112" s="49"/>
      <c r="AJ112" s="49"/>
      <c r="AK112" s="49"/>
      <c r="AL112" s="49"/>
      <c r="AM112" s="49"/>
      <c r="AN112" s="49"/>
      <c r="AO112" s="49"/>
      <c r="AP112" s="49"/>
      <c r="AQ112" s="49"/>
      <c r="AR112" s="49"/>
      <c r="AS112" s="49"/>
      <c r="AT112" s="49"/>
      <c r="AU112" s="49"/>
      <c r="AV112" s="49"/>
      <c r="AW112" s="49"/>
      <c r="AX112" s="49"/>
      <c r="AY112" s="49"/>
      <c r="AZ112" s="49"/>
      <c r="BA112" s="49"/>
      <c r="BB112" s="49"/>
      <c r="BC112" s="49"/>
      <c r="BD112" s="49"/>
      <c r="BE112" s="49"/>
      <c r="BF112" s="49"/>
      <c r="BG112" s="49"/>
      <c r="BH112" s="49"/>
      <c r="BI112" s="49"/>
      <c r="BJ112" s="49"/>
      <c r="BK112" s="49"/>
      <c r="BL112" s="49"/>
      <c r="BM112" s="49"/>
      <c r="BN112" s="49"/>
      <c r="BO112" s="49"/>
      <c r="BP112" s="49"/>
      <c r="BQ112" s="49"/>
      <c r="BR112" s="49"/>
      <c r="BS112" s="49"/>
      <c r="BT112" s="49"/>
      <c r="BU112" s="49"/>
      <c r="BV112" s="49"/>
      <c r="BW112" s="49"/>
      <c r="BX112" s="49"/>
      <c r="BY112" s="49"/>
      <c r="BZ112" s="49"/>
      <c r="CA112" s="49"/>
      <c r="CB112" s="49"/>
      <c r="CC112" s="49"/>
      <c r="CD112" s="49"/>
      <c r="CE112" s="49"/>
      <c r="CF112" s="49"/>
      <c r="CG112" s="49"/>
      <c r="CH112" s="49"/>
      <c r="CI112" s="49"/>
      <c r="CJ112" s="49"/>
      <c r="CK112" s="49"/>
      <c r="CL112" s="49"/>
      <c r="CM112" s="49"/>
      <c r="CN112" s="49"/>
      <c r="CO112" s="49"/>
      <c r="CP112" s="49"/>
      <c r="CQ112" s="49"/>
      <c r="CR112" s="49"/>
      <c r="CS112" s="49"/>
      <c r="CT112" s="49"/>
      <c r="CU112" s="49"/>
      <c r="CV112" s="49"/>
      <c r="CW112" s="49"/>
      <c r="CX112" s="49"/>
      <c r="CY112" s="49"/>
      <c r="CZ112" s="49"/>
      <c r="DA112" s="49"/>
      <c r="DB112" s="49"/>
      <c r="DC112" s="49"/>
      <c r="DD112" s="49"/>
      <c r="DE112" s="49"/>
      <c r="DF112" s="49"/>
      <c r="DG112" s="49"/>
      <c r="DH112" s="49"/>
      <c r="DI112" s="49"/>
      <c r="DJ112" s="49"/>
      <c r="DK112" s="49"/>
      <c r="DL112" s="49"/>
      <c r="DM112" s="49"/>
      <c r="DN112" s="49"/>
      <c r="DO112" s="49"/>
      <c r="DP112" s="49"/>
      <c r="DQ112" s="49"/>
      <c r="DR112" s="49"/>
      <c r="DS112" s="49"/>
      <c r="DT112" s="49"/>
      <c r="DU112" s="49"/>
      <c r="DV112" s="49"/>
      <c r="DW112" s="49"/>
      <c r="DX112" s="49"/>
      <c r="DY112" s="49"/>
      <c r="DZ112" s="49"/>
      <c r="EA112" s="49"/>
      <c r="EB112" s="49"/>
      <c r="EC112" s="49"/>
      <c r="ED112" s="49"/>
      <c r="EE112" s="49"/>
      <c r="EF112" s="49"/>
      <c r="EG112" s="49"/>
      <c r="EH112" s="49"/>
      <c r="EI112" s="49"/>
      <c r="EJ112" s="49"/>
      <c r="EK112" s="49"/>
      <c r="EL112" s="49"/>
      <c r="EM112" s="49"/>
      <c r="EN112" s="49"/>
      <c r="EO112" s="49"/>
      <c r="EP112" s="49"/>
      <c r="EQ112" s="49"/>
      <c r="ER112" s="49"/>
      <c r="ES112" s="49"/>
      <c r="ET112" s="49"/>
      <c r="EU112" s="49"/>
      <c r="EV112" s="49"/>
      <c r="EW112" s="49"/>
      <c r="EX112" s="49"/>
      <c r="EY112" s="49"/>
      <c r="EZ112" s="49"/>
      <c r="FA112" s="49"/>
      <c r="FB112" s="49"/>
      <c r="FC112" s="49"/>
      <c r="FD112" s="49"/>
      <c r="FE112" s="49"/>
      <c r="FF112" s="49"/>
      <c r="FG112" s="49"/>
      <c r="FH112" s="49"/>
      <c r="FI112" s="49"/>
      <c r="FJ112" s="49"/>
      <c r="FK112" s="49"/>
      <c r="FL112" s="49"/>
      <c r="FM112" s="49"/>
      <c r="FN112" s="49"/>
      <c r="FO112" s="49"/>
      <c r="FP112" s="49"/>
      <c r="FQ112" s="49"/>
      <c r="FR112" s="49"/>
      <c r="FS112" s="49"/>
      <c r="FT112" s="49"/>
      <c r="FU112" s="49"/>
      <c r="FV112" s="49"/>
      <c r="FW112" s="49"/>
      <c r="FX112" s="49"/>
      <c r="FY112" s="49"/>
      <c r="FZ112" s="49"/>
      <c r="GA112" s="49"/>
      <c r="GB112" s="49"/>
      <c r="GC112" s="49"/>
      <c r="GD112" s="49"/>
      <c r="GE112" s="49"/>
    </row>
    <row r="113" spans="3:187" x14ac:dyDescent="0.25">
      <c r="C113" s="49"/>
      <c r="D113" s="7"/>
      <c r="E113" s="49"/>
      <c r="F113" s="49"/>
      <c r="G113" s="7"/>
      <c r="H113" s="49"/>
      <c r="I113" s="49"/>
      <c r="J113" s="7"/>
      <c r="K113" s="49"/>
      <c r="L113" s="49"/>
      <c r="M113" s="7"/>
      <c r="N113" s="49"/>
      <c r="O113" s="49"/>
      <c r="P113" s="49"/>
      <c r="Q113" s="49"/>
      <c r="R113" s="49"/>
      <c r="S113" s="49"/>
      <c r="T113" s="49"/>
      <c r="U113" s="49"/>
      <c r="V113" s="49"/>
      <c r="W113" s="49"/>
      <c r="X113" s="49"/>
      <c r="Y113" s="49"/>
      <c r="Z113" s="49"/>
      <c r="AA113" s="49"/>
      <c r="AB113" s="49"/>
      <c r="AC113" s="49"/>
      <c r="AD113" s="49"/>
      <c r="AE113" s="49"/>
      <c r="AF113" s="49"/>
      <c r="AG113" s="49"/>
      <c r="AH113" s="49"/>
      <c r="AI113" s="49"/>
      <c r="AJ113" s="49"/>
      <c r="AK113" s="49"/>
      <c r="AL113" s="49"/>
      <c r="AM113" s="49"/>
      <c r="AN113" s="49"/>
      <c r="AO113" s="49"/>
      <c r="AP113" s="49"/>
      <c r="AQ113" s="49"/>
      <c r="AR113" s="49"/>
      <c r="AS113" s="49"/>
      <c r="AT113" s="49"/>
      <c r="AU113" s="49"/>
      <c r="AV113" s="49"/>
      <c r="AW113" s="49"/>
      <c r="AX113" s="49"/>
      <c r="AY113" s="49"/>
      <c r="AZ113" s="49"/>
      <c r="BA113" s="49"/>
      <c r="BB113" s="49"/>
      <c r="BC113" s="49"/>
      <c r="BD113" s="49"/>
      <c r="BE113" s="49"/>
      <c r="BF113" s="49"/>
      <c r="BG113" s="49"/>
      <c r="BH113" s="49"/>
      <c r="BI113" s="49"/>
      <c r="BJ113" s="49"/>
      <c r="BK113" s="49"/>
      <c r="BL113" s="49"/>
      <c r="BM113" s="49"/>
      <c r="BN113" s="49"/>
      <c r="BO113" s="49"/>
      <c r="BP113" s="49"/>
      <c r="BQ113" s="49"/>
      <c r="BR113" s="49"/>
      <c r="BS113" s="49"/>
      <c r="BT113" s="49"/>
      <c r="BU113" s="49"/>
      <c r="BV113" s="49"/>
      <c r="BW113" s="49"/>
      <c r="BX113" s="49"/>
      <c r="BY113" s="49"/>
      <c r="BZ113" s="49"/>
      <c r="CA113" s="49"/>
      <c r="CB113" s="49"/>
      <c r="CC113" s="49"/>
      <c r="CD113" s="49"/>
      <c r="CE113" s="49"/>
      <c r="CF113" s="49"/>
      <c r="CG113" s="49"/>
      <c r="CH113" s="49"/>
      <c r="CI113" s="49"/>
      <c r="CJ113" s="49"/>
      <c r="CK113" s="49"/>
      <c r="CL113" s="49"/>
      <c r="CM113" s="49"/>
      <c r="CN113" s="49"/>
      <c r="CO113" s="49"/>
      <c r="CP113" s="49"/>
      <c r="CQ113" s="49"/>
      <c r="CR113" s="49"/>
      <c r="CS113" s="49"/>
      <c r="CT113" s="49"/>
      <c r="CU113" s="49"/>
      <c r="CV113" s="49"/>
      <c r="CW113" s="49"/>
      <c r="CX113" s="49"/>
      <c r="CY113" s="49"/>
      <c r="CZ113" s="49"/>
      <c r="DA113" s="49"/>
      <c r="DB113" s="49"/>
      <c r="DC113" s="49"/>
      <c r="DD113" s="49"/>
      <c r="DE113" s="49"/>
      <c r="DF113" s="49"/>
      <c r="DG113" s="49"/>
      <c r="DH113" s="49"/>
      <c r="DI113" s="49"/>
      <c r="DJ113" s="49"/>
      <c r="DK113" s="49"/>
      <c r="DL113" s="49"/>
      <c r="DM113" s="49"/>
      <c r="DN113" s="49"/>
      <c r="DO113" s="49"/>
      <c r="DP113" s="49"/>
      <c r="DQ113" s="49"/>
      <c r="DR113" s="49"/>
      <c r="DS113" s="49"/>
      <c r="DT113" s="49"/>
      <c r="DU113" s="49"/>
      <c r="DV113" s="49"/>
      <c r="DW113" s="49"/>
      <c r="DX113" s="49"/>
      <c r="DY113" s="49"/>
      <c r="DZ113" s="49"/>
      <c r="EA113" s="49"/>
      <c r="EB113" s="49"/>
      <c r="EC113" s="49"/>
      <c r="ED113" s="49"/>
      <c r="EE113" s="49"/>
      <c r="EF113" s="49"/>
      <c r="EG113" s="49"/>
      <c r="EH113" s="49"/>
      <c r="EI113" s="49"/>
      <c r="EJ113" s="49"/>
      <c r="EK113" s="49"/>
      <c r="EL113" s="49"/>
      <c r="EM113" s="49"/>
      <c r="EN113" s="49"/>
      <c r="EO113" s="49"/>
      <c r="EP113" s="49"/>
      <c r="EQ113" s="49"/>
      <c r="ER113" s="49"/>
      <c r="ES113" s="49"/>
      <c r="ET113" s="49"/>
      <c r="EU113" s="49"/>
      <c r="EV113" s="49"/>
      <c r="EW113" s="49"/>
      <c r="EX113" s="49"/>
      <c r="EY113" s="49"/>
      <c r="EZ113" s="49"/>
      <c r="FA113" s="49"/>
      <c r="FB113" s="49"/>
      <c r="FC113" s="49"/>
      <c r="FD113" s="49"/>
      <c r="FE113" s="49"/>
      <c r="FF113" s="49"/>
      <c r="FG113" s="49"/>
      <c r="FH113" s="49"/>
      <c r="FI113" s="49"/>
      <c r="FJ113" s="49"/>
      <c r="FK113" s="49"/>
      <c r="FL113" s="49"/>
      <c r="FM113" s="49"/>
      <c r="FN113" s="49"/>
      <c r="FO113" s="49"/>
      <c r="FP113" s="49"/>
      <c r="FQ113" s="49"/>
      <c r="FR113" s="49"/>
      <c r="FS113" s="49"/>
      <c r="FT113" s="49"/>
      <c r="FU113" s="49"/>
      <c r="FV113" s="49"/>
      <c r="FW113" s="49"/>
      <c r="FX113" s="49"/>
      <c r="FY113" s="49"/>
      <c r="FZ113" s="49"/>
      <c r="GA113" s="49"/>
      <c r="GB113" s="49"/>
      <c r="GC113" s="49"/>
      <c r="GD113" s="49"/>
      <c r="GE113" s="49"/>
    </row>
    <row r="114" spans="3:187" x14ac:dyDescent="0.25">
      <c r="C114" s="49"/>
      <c r="D114" s="7"/>
      <c r="E114" s="49"/>
      <c r="F114" s="49"/>
      <c r="G114" s="7"/>
      <c r="H114" s="49"/>
      <c r="I114" s="49"/>
      <c r="J114" s="7"/>
      <c r="K114" s="49"/>
      <c r="L114" s="49"/>
      <c r="M114" s="7"/>
      <c r="N114" s="49"/>
      <c r="O114" s="49"/>
      <c r="P114" s="49"/>
      <c r="Q114" s="49"/>
      <c r="R114" s="49"/>
      <c r="S114" s="49"/>
      <c r="T114" s="49"/>
      <c r="U114" s="49"/>
      <c r="V114" s="49"/>
      <c r="W114" s="49"/>
      <c r="X114" s="49"/>
      <c r="Y114" s="49"/>
      <c r="Z114" s="49"/>
      <c r="AA114" s="49"/>
      <c r="AB114" s="49"/>
      <c r="AC114" s="49"/>
      <c r="AD114" s="49"/>
      <c r="AE114" s="49"/>
      <c r="AF114" s="49"/>
      <c r="AG114" s="49"/>
      <c r="AH114" s="49"/>
      <c r="AI114" s="49"/>
      <c r="AJ114" s="49"/>
      <c r="AK114" s="49"/>
      <c r="AL114" s="49"/>
      <c r="AM114" s="49"/>
      <c r="AN114" s="49"/>
      <c r="AO114" s="49"/>
      <c r="AP114" s="49"/>
      <c r="AQ114" s="49"/>
      <c r="AR114" s="49"/>
      <c r="AS114" s="49"/>
      <c r="AT114" s="49"/>
      <c r="AU114" s="49"/>
      <c r="AV114" s="49"/>
      <c r="AW114" s="49"/>
      <c r="AX114" s="49"/>
      <c r="AY114" s="49"/>
      <c r="AZ114" s="49"/>
      <c r="BA114" s="49"/>
      <c r="BB114" s="49"/>
      <c r="BC114" s="49"/>
      <c r="BD114" s="49"/>
      <c r="BE114" s="49"/>
      <c r="BF114" s="49"/>
      <c r="BG114" s="49"/>
      <c r="BH114" s="49"/>
      <c r="BI114" s="49"/>
      <c r="BJ114" s="49"/>
      <c r="BK114" s="49"/>
      <c r="BL114" s="49"/>
      <c r="BM114" s="49"/>
      <c r="BN114" s="49"/>
      <c r="BO114" s="49"/>
      <c r="BP114" s="49"/>
      <c r="BQ114" s="49"/>
      <c r="BR114" s="49"/>
      <c r="BS114" s="49"/>
      <c r="BT114" s="49"/>
      <c r="BU114" s="49"/>
      <c r="BV114" s="49"/>
      <c r="BW114" s="49"/>
      <c r="BX114" s="49"/>
      <c r="BY114" s="49"/>
      <c r="BZ114" s="49"/>
      <c r="CA114" s="49"/>
      <c r="CB114" s="49"/>
      <c r="CC114" s="49"/>
      <c r="CD114" s="49"/>
      <c r="CE114" s="49"/>
      <c r="CF114" s="49"/>
      <c r="CG114" s="49"/>
      <c r="CH114" s="49"/>
      <c r="CI114" s="49"/>
      <c r="CJ114" s="49"/>
      <c r="CK114" s="49"/>
      <c r="CL114" s="49"/>
      <c r="CM114" s="49"/>
      <c r="CN114" s="49"/>
      <c r="CO114" s="49"/>
      <c r="CP114" s="49"/>
      <c r="CQ114" s="49"/>
      <c r="CR114" s="49"/>
      <c r="CS114" s="49"/>
      <c r="CT114" s="49"/>
      <c r="CU114" s="49"/>
      <c r="CV114" s="49"/>
      <c r="CW114" s="49"/>
      <c r="CX114" s="49"/>
      <c r="CY114" s="49"/>
      <c r="CZ114" s="49"/>
      <c r="DA114" s="49"/>
      <c r="DB114" s="49"/>
      <c r="DC114" s="49"/>
      <c r="DD114" s="49"/>
      <c r="DE114" s="49"/>
      <c r="DF114" s="49"/>
      <c r="DG114" s="49"/>
      <c r="DH114" s="49"/>
      <c r="DI114" s="49"/>
      <c r="DJ114" s="49"/>
      <c r="DK114" s="49"/>
      <c r="DL114" s="49"/>
      <c r="DM114" s="49"/>
      <c r="DN114" s="49"/>
      <c r="DO114" s="49"/>
      <c r="DP114" s="49"/>
      <c r="DQ114" s="49"/>
      <c r="DR114" s="49"/>
      <c r="DS114" s="49"/>
      <c r="DT114" s="49"/>
      <c r="DU114" s="49"/>
      <c r="DV114" s="49"/>
      <c r="DW114" s="49"/>
      <c r="DX114" s="49"/>
      <c r="DY114" s="49"/>
      <c r="DZ114" s="49"/>
      <c r="EA114" s="49"/>
      <c r="EB114" s="49"/>
      <c r="EC114" s="49"/>
      <c r="ED114" s="49"/>
      <c r="EE114" s="49"/>
      <c r="EF114" s="49"/>
      <c r="EG114" s="49"/>
      <c r="EH114" s="49"/>
      <c r="EI114" s="49"/>
      <c r="EJ114" s="49"/>
      <c r="EK114" s="49"/>
      <c r="EL114" s="49"/>
      <c r="EM114" s="49"/>
      <c r="EN114" s="49"/>
      <c r="EO114" s="49"/>
      <c r="EP114" s="49"/>
      <c r="EQ114" s="49"/>
      <c r="ER114" s="49"/>
      <c r="ES114" s="49"/>
      <c r="ET114" s="49"/>
      <c r="EU114" s="49"/>
      <c r="EV114" s="49"/>
      <c r="EW114" s="49"/>
      <c r="EX114" s="49"/>
      <c r="EY114" s="49"/>
      <c r="EZ114" s="49"/>
      <c r="FA114" s="49"/>
      <c r="FB114" s="49"/>
      <c r="FC114" s="49"/>
      <c r="FD114" s="49"/>
      <c r="FE114" s="49"/>
      <c r="FF114" s="49"/>
      <c r="FG114" s="49"/>
      <c r="FH114" s="49"/>
      <c r="FI114" s="49"/>
      <c r="FJ114" s="49"/>
      <c r="FK114" s="49"/>
      <c r="FL114" s="49"/>
      <c r="FM114" s="49"/>
      <c r="FN114" s="49"/>
      <c r="FO114" s="49"/>
      <c r="FP114" s="49"/>
      <c r="FQ114" s="49"/>
      <c r="FR114" s="49"/>
      <c r="FS114" s="49"/>
      <c r="FT114" s="49"/>
      <c r="FU114" s="49"/>
      <c r="FV114" s="49"/>
      <c r="FW114" s="49"/>
      <c r="FX114" s="49"/>
      <c r="FY114" s="49"/>
      <c r="FZ114" s="49"/>
      <c r="GA114" s="49"/>
      <c r="GB114" s="49"/>
      <c r="GC114" s="49"/>
      <c r="GD114" s="49"/>
      <c r="GE114" s="49"/>
    </row>
    <row r="115" spans="3:187" x14ac:dyDescent="0.25">
      <c r="C115" s="49"/>
      <c r="D115" s="7"/>
      <c r="E115" s="49"/>
      <c r="F115" s="49"/>
      <c r="G115" s="7"/>
      <c r="H115" s="49"/>
      <c r="I115" s="49"/>
      <c r="J115" s="7"/>
      <c r="K115" s="49"/>
      <c r="L115" s="49"/>
      <c r="M115" s="7"/>
      <c r="N115" s="49"/>
      <c r="O115" s="49"/>
      <c r="P115" s="49"/>
      <c r="Q115" s="49"/>
      <c r="R115" s="49"/>
      <c r="S115" s="49"/>
      <c r="T115" s="49"/>
      <c r="U115" s="49"/>
      <c r="V115" s="49"/>
      <c r="W115" s="49"/>
      <c r="X115" s="49"/>
      <c r="Y115" s="49"/>
      <c r="Z115" s="49"/>
      <c r="AA115" s="49"/>
      <c r="AB115" s="49"/>
      <c r="AC115" s="49"/>
      <c r="AD115" s="49"/>
      <c r="AE115" s="49"/>
      <c r="AF115" s="49"/>
      <c r="AG115" s="49"/>
      <c r="AH115" s="49"/>
      <c r="AI115" s="49"/>
      <c r="AJ115" s="49"/>
      <c r="AK115" s="49"/>
      <c r="AL115" s="49"/>
      <c r="AM115" s="49"/>
      <c r="AN115" s="49"/>
      <c r="AO115" s="49"/>
      <c r="AP115" s="49"/>
      <c r="AQ115" s="49"/>
      <c r="AR115" s="49"/>
      <c r="AS115" s="49"/>
      <c r="AT115" s="49"/>
      <c r="AU115" s="49"/>
      <c r="AV115" s="49"/>
      <c r="AW115" s="49"/>
      <c r="AX115" s="49"/>
      <c r="AY115" s="49"/>
      <c r="AZ115" s="49"/>
      <c r="BA115" s="49"/>
      <c r="BB115" s="49"/>
      <c r="BC115" s="49"/>
      <c r="BD115" s="49"/>
      <c r="BE115" s="49"/>
      <c r="BF115" s="49"/>
      <c r="BG115" s="49"/>
      <c r="BH115" s="49"/>
      <c r="BI115" s="49"/>
      <c r="BJ115" s="49"/>
      <c r="BK115" s="49"/>
      <c r="BL115" s="49"/>
      <c r="BM115" s="49"/>
      <c r="BN115" s="49"/>
      <c r="BO115" s="49"/>
      <c r="BP115" s="49"/>
      <c r="BQ115" s="49"/>
      <c r="BR115" s="49"/>
      <c r="BS115" s="49"/>
      <c r="BT115" s="49"/>
      <c r="BU115" s="49"/>
      <c r="BV115" s="49"/>
      <c r="BW115" s="49"/>
      <c r="BX115" s="49"/>
      <c r="BY115" s="49"/>
      <c r="BZ115" s="49"/>
      <c r="CA115" s="49"/>
      <c r="CB115" s="49"/>
      <c r="CC115" s="49"/>
      <c r="CD115" s="49"/>
      <c r="CE115" s="49"/>
      <c r="CF115" s="49"/>
      <c r="CG115" s="49"/>
      <c r="CH115" s="49"/>
      <c r="CI115" s="49"/>
      <c r="CJ115" s="49"/>
      <c r="CK115" s="49"/>
      <c r="CL115" s="49"/>
      <c r="CM115" s="49"/>
      <c r="CN115" s="49"/>
      <c r="CO115" s="49"/>
      <c r="CP115" s="49"/>
      <c r="CQ115" s="49"/>
      <c r="CR115" s="49"/>
      <c r="CS115" s="49"/>
      <c r="CT115" s="49"/>
      <c r="CU115" s="49"/>
      <c r="CV115" s="49"/>
      <c r="CW115" s="49"/>
      <c r="CX115" s="49"/>
      <c r="CY115" s="49"/>
      <c r="CZ115" s="49"/>
      <c r="DA115" s="49"/>
      <c r="DB115" s="49"/>
      <c r="DC115" s="49"/>
      <c r="DD115" s="49"/>
      <c r="DE115" s="49"/>
      <c r="DF115" s="49"/>
      <c r="DG115" s="49"/>
      <c r="DH115" s="49"/>
      <c r="DI115" s="49"/>
      <c r="DJ115" s="49"/>
      <c r="DK115" s="49"/>
      <c r="DL115" s="49"/>
      <c r="DM115" s="49"/>
      <c r="DN115" s="49"/>
      <c r="DO115" s="49"/>
      <c r="DP115" s="49"/>
      <c r="DQ115" s="49"/>
      <c r="DR115" s="49"/>
      <c r="DS115" s="49"/>
      <c r="DT115" s="49"/>
      <c r="DU115" s="49"/>
      <c r="DV115" s="49"/>
      <c r="DW115" s="49"/>
      <c r="DX115" s="49"/>
      <c r="DY115" s="49"/>
      <c r="DZ115" s="49"/>
      <c r="EA115" s="49"/>
      <c r="EB115" s="49"/>
      <c r="EC115" s="49"/>
      <c r="ED115" s="49"/>
      <c r="EE115" s="49"/>
      <c r="EF115" s="49"/>
      <c r="EG115" s="49"/>
      <c r="EH115" s="49"/>
      <c r="EI115" s="49"/>
      <c r="EJ115" s="49"/>
      <c r="EK115" s="49"/>
      <c r="EL115" s="49"/>
      <c r="EM115" s="49"/>
      <c r="EN115" s="49"/>
      <c r="EO115" s="49"/>
      <c r="EP115" s="49"/>
      <c r="EQ115" s="49"/>
      <c r="ER115" s="49"/>
      <c r="ES115" s="49"/>
      <c r="ET115" s="49"/>
      <c r="EU115" s="49"/>
      <c r="EV115" s="49"/>
      <c r="EW115" s="49"/>
      <c r="EX115" s="49"/>
      <c r="EY115" s="49"/>
      <c r="EZ115" s="49"/>
      <c r="FA115" s="49"/>
      <c r="FB115" s="49"/>
      <c r="FC115" s="49"/>
      <c r="FD115" s="49"/>
      <c r="FE115" s="49"/>
      <c r="FF115" s="49"/>
      <c r="FG115" s="49"/>
      <c r="FH115" s="49"/>
      <c r="FI115" s="49"/>
      <c r="FJ115" s="49"/>
      <c r="FK115" s="49"/>
      <c r="FL115" s="49"/>
      <c r="FM115" s="49"/>
      <c r="FN115" s="49"/>
      <c r="FO115" s="49"/>
      <c r="FP115" s="49"/>
      <c r="FQ115" s="49"/>
      <c r="FR115" s="49"/>
      <c r="FS115" s="49"/>
      <c r="FT115" s="49"/>
      <c r="FU115" s="49"/>
      <c r="FV115" s="49"/>
      <c r="FW115" s="49"/>
      <c r="FX115" s="49"/>
      <c r="FY115" s="49"/>
      <c r="FZ115" s="49"/>
      <c r="GA115" s="49"/>
      <c r="GB115" s="49"/>
      <c r="GC115" s="49"/>
      <c r="GD115" s="49"/>
      <c r="GE115" s="49"/>
    </row>
    <row r="116" spans="3:187" x14ac:dyDescent="0.25">
      <c r="C116" s="49"/>
      <c r="D116" s="7"/>
      <c r="E116" s="49"/>
      <c r="F116" s="49"/>
      <c r="G116" s="7"/>
      <c r="H116" s="49"/>
      <c r="I116" s="49"/>
      <c r="J116" s="7"/>
      <c r="K116" s="49"/>
      <c r="L116" s="49"/>
      <c r="M116" s="7"/>
      <c r="N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c r="AM116" s="49"/>
      <c r="AN116" s="49"/>
      <c r="AO116" s="49"/>
      <c r="AP116" s="49"/>
      <c r="AQ116" s="49"/>
      <c r="AR116" s="49"/>
      <c r="AS116" s="49"/>
      <c r="AT116" s="49"/>
      <c r="AU116" s="49"/>
      <c r="AV116" s="49"/>
      <c r="AW116" s="49"/>
      <c r="AX116" s="49"/>
      <c r="AY116" s="49"/>
      <c r="AZ116" s="49"/>
      <c r="BA116" s="49"/>
      <c r="BB116" s="49"/>
      <c r="BC116" s="49"/>
      <c r="BD116" s="49"/>
      <c r="BE116" s="49"/>
      <c r="BF116" s="49"/>
      <c r="BG116" s="49"/>
      <c r="BH116" s="49"/>
      <c r="BI116" s="49"/>
      <c r="BJ116" s="49"/>
      <c r="BK116" s="49"/>
      <c r="BL116" s="49"/>
      <c r="BM116" s="49"/>
      <c r="BN116" s="49"/>
      <c r="BO116" s="49"/>
      <c r="BP116" s="49"/>
      <c r="BQ116" s="49"/>
      <c r="BR116" s="49"/>
      <c r="BS116" s="49"/>
      <c r="BT116" s="49"/>
      <c r="BU116" s="49"/>
      <c r="BV116" s="49"/>
      <c r="BW116" s="49"/>
      <c r="BX116" s="49"/>
      <c r="BY116" s="49"/>
      <c r="BZ116" s="49"/>
      <c r="CA116" s="49"/>
      <c r="CB116" s="49"/>
      <c r="CC116" s="49"/>
      <c r="CD116" s="49"/>
      <c r="CE116" s="49"/>
      <c r="CF116" s="49"/>
      <c r="CG116" s="49"/>
      <c r="CH116" s="49"/>
      <c r="CI116" s="49"/>
      <c r="CJ116" s="49"/>
      <c r="CK116" s="49"/>
      <c r="CL116" s="49"/>
      <c r="CM116" s="49"/>
      <c r="CN116" s="49"/>
      <c r="CO116" s="49"/>
      <c r="CP116" s="49"/>
      <c r="CQ116" s="49"/>
      <c r="CR116" s="49"/>
      <c r="CS116" s="49"/>
      <c r="CT116" s="49"/>
      <c r="CU116" s="49"/>
      <c r="CV116" s="49"/>
      <c r="CW116" s="49"/>
      <c r="CX116" s="49"/>
      <c r="CY116" s="49"/>
      <c r="CZ116" s="49"/>
      <c r="DA116" s="49"/>
      <c r="DB116" s="49"/>
      <c r="DC116" s="49"/>
      <c r="DD116" s="49"/>
      <c r="DE116" s="49"/>
      <c r="DF116" s="49"/>
      <c r="DG116" s="49"/>
      <c r="DH116" s="49"/>
      <c r="DI116" s="49"/>
      <c r="DJ116" s="49"/>
      <c r="DK116" s="49"/>
      <c r="DL116" s="49"/>
      <c r="DM116" s="49"/>
      <c r="DN116" s="49"/>
      <c r="DO116" s="49"/>
      <c r="DP116" s="49"/>
      <c r="DQ116" s="49"/>
      <c r="DR116" s="49"/>
      <c r="DS116" s="49"/>
      <c r="DT116" s="49"/>
      <c r="DU116" s="49"/>
      <c r="DV116" s="49"/>
      <c r="DW116" s="49"/>
      <c r="DX116" s="49"/>
      <c r="DY116" s="49"/>
      <c r="DZ116" s="49"/>
      <c r="EA116" s="49"/>
      <c r="EB116" s="49"/>
      <c r="EC116" s="49"/>
      <c r="ED116" s="49"/>
      <c r="EE116" s="49"/>
      <c r="EF116" s="49"/>
      <c r="EG116" s="49"/>
      <c r="EH116" s="49"/>
      <c r="EI116" s="49"/>
      <c r="EJ116" s="49"/>
      <c r="EK116" s="49"/>
      <c r="EL116" s="49"/>
      <c r="EM116" s="49"/>
      <c r="EN116" s="49"/>
      <c r="EO116" s="49"/>
      <c r="EP116" s="49"/>
      <c r="EQ116" s="49"/>
      <c r="ER116" s="49"/>
      <c r="ES116" s="49"/>
      <c r="ET116" s="49"/>
      <c r="EU116" s="49"/>
      <c r="EV116" s="49"/>
      <c r="EW116" s="49"/>
      <c r="EX116" s="49"/>
      <c r="EY116" s="49"/>
      <c r="EZ116" s="49"/>
      <c r="FA116" s="49"/>
      <c r="FB116" s="49"/>
      <c r="FC116" s="49"/>
      <c r="FD116" s="49"/>
      <c r="FE116" s="49"/>
      <c r="FF116" s="49"/>
      <c r="FG116" s="49"/>
      <c r="FH116" s="49"/>
      <c r="FI116" s="49"/>
      <c r="FJ116" s="49"/>
      <c r="FK116" s="49"/>
      <c r="FL116" s="49"/>
      <c r="FM116" s="49"/>
      <c r="FN116" s="49"/>
      <c r="FO116" s="49"/>
      <c r="FP116" s="49"/>
      <c r="FQ116" s="49"/>
      <c r="FR116" s="49"/>
      <c r="FS116" s="49"/>
      <c r="FT116" s="49"/>
      <c r="FU116" s="49"/>
      <c r="FV116" s="49"/>
      <c r="FW116" s="49"/>
      <c r="FX116" s="49"/>
      <c r="FY116" s="49"/>
      <c r="FZ116" s="49"/>
      <c r="GA116" s="49"/>
      <c r="GB116" s="49"/>
      <c r="GC116" s="49"/>
      <c r="GD116" s="49"/>
      <c r="GE116" s="49"/>
    </row>
    <row r="117" spans="3:187" x14ac:dyDescent="0.25">
      <c r="C117" s="49"/>
      <c r="D117" s="7"/>
      <c r="E117" s="49"/>
      <c r="F117" s="49"/>
      <c r="G117" s="7"/>
      <c r="H117" s="49"/>
      <c r="I117" s="49"/>
      <c r="J117" s="7"/>
      <c r="K117" s="49"/>
      <c r="L117" s="49"/>
      <c r="M117" s="7"/>
      <c r="N117" s="49"/>
      <c r="O117" s="49"/>
      <c r="P117" s="49"/>
      <c r="Q117" s="49"/>
      <c r="R117" s="49"/>
      <c r="S117" s="49"/>
      <c r="T117" s="49"/>
      <c r="U117" s="49"/>
      <c r="V117" s="49"/>
      <c r="W117" s="49"/>
      <c r="X117" s="49"/>
      <c r="Y117" s="49"/>
      <c r="Z117" s="49"/>
      <c r="AA117" s="49"/>
      <c r="AB117" s="49"/>
      <c r="AC117" s="49"/>
      <c r="AD117" s="49"/>
      <c r="AE117" s="49"/>
      <c r="AF117" s="49"/>
      <c r="AG117" s="49"/>
      <c r="AH117" s="49"/>
      <c r="AI117" s="49"/>
      <c r="AJ117" s="49"/>
      <c r="AK117" s="49"/>
      <c r="AL117" s="49"/>
      <c r="AM117" s="49"/>
      <c r="AN117" s="49"/>
      <c r="AO117" s="49"/>
      <c r="AP117" s="49"/>
      <c r="AQ117" s="49"/>
      <c r="AR117" s="49"/>
      <c r="AS117" s="49"/>
      <c r="AT117" s="49"/>
      <c r="AU117" s="49"/>
      <c r="AV117" s="49"/>
      <c r="AW117" s="49"/>
      <c r="AX117" s="49"/>
      <c r="AY117" s="49"/>
      <c r="AZ117" s="49"/>
      <c r="BA117" s="49"/>
      <c r="BB117" s="49"/>
      <c r="BC117" s="49"/>
      <c r="BD117" s="49"/>
      <c r="BE117" s="49"/>
      <c r="BF117" s="49"/>
      <c r="BG117" s="49"/>
      <c r="BH117" s="49"/>
      <c r="BI117" s="49"/>
      <c r="BJ117" s="49"/>
      <c r="BK117" s="49"/>
      <c r="BL117" s="49"/>
      <c r="BM117" s="49"/>
      <c r="BN117" s="49"/>
      <c r="BO117" s="49"/>
      <c r="BP117" s="49"/>
      <c r="BQ117" s="49"/>
      <c r="BR117" s="49"/>
      <c r="BS117" s="49"/>
      <c r="BT117" s="49"/>
      <c r="BU117" s="49"/>
      <c r="BV117" s="49"/>
      <c r="BW117" s="49"/>
      <c r="BX117" s="49"/>
      <c r="BY117" s="49"/>
      <c r="BZ117" s="49"/>
      <c r="CA117" s="49"/>
      <c r="CB117" s="49"/>
      <c r="CC117" s="49"/>
      <c r="CD117" s="49"/>
      <c r="CE117" s="49"/>
      <c r="CF117" s="49"/>
      <c r="CG117" s="49"/>
      <c r="CH117" s="49"/>
      <c r="CI117" s="49"/>
      <c r="CJ117" s="49"/>
      <c r="CK117" s="49"/>
      <c r="CL117" s="49"/>
      <c r="CM117" s="49"/>
      <c r="CN117" s="49"/>
      <c r="CO117" s="49"/>
      <c r="CP117" s="49"/>
      <c r="CQ117" s="49"/>
      <c r="CR117" s="49"/>
      <c r="CS117" s="49"/>
      <c r="CT117" s="49"/>
      <c r="CU117" s="49"/>
      <c r="CV117" s="49"/>
      <c r="CW117" s="49"/>
      <c r="CX117" s="49"/>
      <c r="CY117" s="49"/>
      <c r="CZ117" s="49"/>
      <c r="DA117" s="49"/>
      <c r="DB117" s="49"/>
      <c r="DC117" s="49"/>
      <c r="DD117" s="49"/>
      <c r="DE117" s="49"/>
      <c r="DF117" s="49"/>
      <c r="DG117" s="49"/>
      <c r="DH117" s="49"/>
      <c r="DI117" s="49"/>
      <c r="DJ117" s="49"/>
      <c r="DK117" s="49"/>
      <c r="DL117" s="49"/>
      <c r="DM117" s="49"/>
      <c r="DN117" s="49"/>
      <c r="DO117" s="49"/>
      <c r="DP117" s="49"/>
      <c r="DQ117" s="49"/>
      <c r="DR117" s="49"/>
      <c r="DS117" s="49"/>
      <c r="DT117" s="49"/>
      <c r="DU117" s="49"/>
      <c r="DV117" s="49"/>
      <c r="DW117" s="49"/>
      <c r="DX117" s="49"/>
      <c r="DY117" s="49"/>
      <c r="DZ117" s="49"/>
      <c r="EA117" s="49"/>
      <c r="EB117" s="49"/>
      <c r="EC117" s="49"/>
      <c r="ED117" s="49"/>
      <c r="EE117" s="49"/>
      <c r="EF117" s="49"/>
      <c r="EG117" s="49"/>
      <c r="EH117" s="49"/>
      <c r="EI117" s="49"/>
      <c r="EJ117" s="49"/>
      <c r="EK117" s="49"/>
      <c r="EL117" s="49"/>
      <c r="EM117" s="49"/>
      <c r="EN117" s="49"/>
      <c r="EO117" s="49"/>
      <c r="EP117" s="49"/>
      <c r="EQ117" s="49"/>
      <c r="ER117" s="49"/>
      <c r="ES117" s="49"/>
      <c r="ET117" s="49"/>
      <c r="EU117" s="49"/>
      <c r="EV117" s="49"/>
      <c r="EW117" s="49"/>
      <c r="EX117" s="49"/>
      <c r="EY117" s="49"/>
      <c r="EZ117" s="49"/>
      <c r="FA117" s="49"/>
      <c r="FB117" s="49"/>
      <c r="FC117" s="49"/>
      <c r="FD117" s="49"/>
      <c r="FE117" s="49"/>
      <c r="FF117" s="49"/>
      <c r="FG117" s="49"/>
      <c r="FH117" s="49"/>
      <c r="FI117" s="49"/>
      <c r="FJ117" s="49"/>
      <c r="FK117" s="49"/>
      <c r="FL117" s="49"/>
      <c r="FM117" s="49"/>
      <c r="FN117" s="49"/>
      <c r="FO117" s="49"/>
      <c r="FP117" s="49"/>
      <c r="FQ117" s="49"/>
      <c r="FR117" s="49"/>
      <c r="FS117" s="49"/>
      <c r="FT117" s="49"/>
      <c r="FU117" s="49"/>
      <c r="FV117" s="49"/>
      <c r="FW117" s="49"/>
      <c r="FX117" s="49"/>
      <c r="FY117" s="49"/>
      <c r="FZ117" s="49"/>
      <c r="GA117" s="49"/>
      <c r="GB117" s="49"/>
      <c r="GC117" s="49"/>
      <c r="GD117" s="49"/>
      <c r="GE117" s="49"/>
    </row>
    <row r="118" spans="3:187" x14ac:dyDescent="0.25">
      <c r="C118" s="49"/>
      <c r="D118" s="7"/>
      <c r="E118" s="49"/>
      <c r="F118" s="49"/>
      <c r="G118" s="7"/>
      <c r="H118" s="49"/>
      <c r="I118" s="49"/>
      <c r="J118" s="7"/>
      <c r="K118" s="49"/>
      <c r="L118" s="49"/>
      <c r="M118" s="7"/>
      <c r="N118" s="49"/>
      <c r="O118" s="49"/>
      <c r="P118" s="49"/>
      <c r="Q118" s="49"/>
      <c r="R118" s="49"/>
      <c r="S118" s="49"/>
      <c r="T118" s="49"/>
      <c r="U118" s="49"/>
      <c r="V118" s="49"/>
      <c r="W118" s="49"/>
      <c r="X118" s="49"/>
      <c r="Y118" s="49"/>
      <c r="Z118" s="49"/>
      <c r="AA118" s="49"/>
      <c r="AB118" s="49"/>
      <c r="AC118" s="49"/>
      <c r="AD118" s="49"/>
      <c r="AE118" s="49"/>
      <c r="AF118" s="49"/>
      <c r="AG118" s="49"/>
      <c r="AH118" s="49"/>
      <c r="AI118" s="49"/>
      <c r="AJ118" s="49"/>
      <c r="AK118" s="49"/>
      <c r="AL118" s="49"/>
      <c r="AM118" s="49"/>
      <c r="AN118" s="49"/>
      <c r="AO118" s="49"/>
      <c r="AP118" s="49"/>
      <c r="AQ118" s="49"/>
      <c r="AR118" s="49"/>
      <c r="AS118" s="49"/>
      <c r="AT118" s="49"/>
      <c r="AU118" s="49"/>
      <c r="AV118" s="49"/>
      <c r="AW118" s="49"/>
      <c r="AX118" s="49"/>
      <c r="AY118" s="49"/>
      <c r="AZ118" s="49"/>
      <c r="BA118" s="49"/>
      <c r="BB118" s="49"/>
      <c r="BC118" s="49"/>
      <c r="BD118" s="49"/>
      <c r="BE118" s="49"/>
      <c r="BF118" s="49"/>
      <c r="BG118" s="49"/>
      <c r="BH118" s="49"/>
      <c r="BI118" s="49"/>
      <c r="BJ118" s="49"/>
      <c r="BK118" s="49"/>
      <c r="BL118" s="49"/>
      <c r="BM118" s="49"/>
      <c r="BN118" s="49"/>
      <c r="BO118" s="49"/>
      <c r="BP118" s="49"/>
      <c r="BQ118" s="49"/>
      <c r="BR118" s="49"/>
      <c r="BS118" s="49"/>
      <c r="BT118" s="49"/>
      <c r="BU118" s="49"/>
      <c r="BV118" s="49"/>
      <c r="BW118" s="49"/>
      <c r="BX118" s="49"/>
      <c r="BY118" s="49"/>
      <c r="BZ118" s="49"/>
      <c r="CA118" s="49"/>
      <c r="CB118" s="49"/>
      <c r="CC118" s="49"/>
      <c r="CD118" s="49"/>
      <c r="CE118" s="49"/>
      <c r="CF118" s="49"/>
      <c r="CG118" s="49"/>
      <c r="CH118" s="49"/>
      <c r="CI118" s="49"/>
      <c r="CJ118" s="49"/>
      <c r="CK118" s="49"/>
      <c r="CL118" s="49"/>
      <c r="CM118" s="49"/>
      <c r="CN118" s="49"/>
      <c r="CO118" s="49"/>
      <c r="CP118" s="49"/>
      <c r="CQ118" s="49"/>
      <c r="CR118" s="49"/>
      <c r="CS118" s="49"/>
      <c r="CT118" s="49"/>
      <c r="CU118" s="49"/>
      <c r="CV118" s="49"/>
      <c r="CW118" s="49"/>
      <c r="CX118" s="49"/>
      <c r="CY118" s="49"/>
      <c r="CZ118" s="49"/>
      <c r="DA118" s="49"/>
      <c r="DB118" s="49"/>
      <c r="DC118" s="49"/>
      <c r="DD118" s="49"/>
      <c r="DE118" s="49"/>
      <c r="DF118" s="49"/>
      <c r="DG118" s="49"/>
      <c r="DH118" s="49"/>
      <c r="DI118" s="49"/>
      <c r="DJ118" s="49"/>
      <c r="DK118" s="49"/>
      <c r="DL118" s="49"/>
      <c r="DM118" s="49"/>
      <c r="DN118" s="49"/>
      <c r="DO118" s="49"/>
      <c r="DP118" s="49"/>
      <c r="DQ118" s="49"/>
      <c r="DR118" s="49"/>
      <c r="DS118" s="49"/>
      <c r="DT118" s="49"/>
      <c r="DU118" s="49"/>
      <c r="DV118" s="49"/>
      <c r="DW118" s="49"/>
      <c r="DX118" s="49"/>
      <c r="DY118" s="49"/>
      <c r="DZ118" s="49"/>
      <c r="EA118" s="49"/>
      <c r="EB118" s="49"/>
      <c r="EC118" s="49"/>
      <c r="ED118" s="49"/>
      <c r="EE118" s="49"/>
      <c r="EF118" s="49"/>
      <c r="EG118" s="49"/>
      <c r="EH118" s="49"/>
      <c r="EI118" s="49"/>
      <c r="EJ118" s="49"/>
      <c r="EK118" s="49"/>
      <c r="EL118" s="49"/>
      <c r="EM118" s="49"/>
      <c r="EN118" s="49"/>
      <c r="EO118" s="49"/>
      <c r="EP118" s="49"/>
      <c r="EQ118" s="49"/>
      <c r="ER118" s="49"/>
      <c r="ES118" s="49"/>
      <c r="ET118" s="49"/>
      <c r="EU118" s="49"/>
      <c r="EV118" s="49"/>
      <c r="EW118" s="49"/>
      <c r="EX118" s="49"/>
      <c r="EY118" s="49"/>
      <c r="EZ118" s="49"/>
      <c r="FA118" s="49"/>
      <c r="FB118" s="49"/>
      <c r="FC118" s="49"/>
      <c r="FD118" s="49"/>
      <c r="FE118" s="49"/>
      <c r="FF118" s="49"/>
      <c r="FG118" s="49"/>
      <c r="FH118" s="49"/>
      <c r="FI118" s="49"/>
      <c r="FJ118" s="49"/>
      <c r="FK118" s="49"/>
      <c r="FL118" s="49"/>
      <c r="FM118" s="49"/>
      <c r="FN118" s="49"/>
      <c r="FO118" s="49"/>
      <c r="FP118" s="49"/>
      <c r="FQ118" s="49"/>
      <c r="FR118" s="49"/>
      <c r="FS118" s="49"/>
      <c r="FT118" s="49"/>
      <c r="FU118" s="49"/>
      <c r="FV118" s="49"/>
      <c r="FW118" s="49"/>
      <c r="FX118" s="49"/>
      <c r="FY118" s="49"/>
      <c r="FZ118" s="49"/>
      <c r="GA118" s="49"/>
      <c r="GB118" s="49"/>
      <c r="GC118" s="49"/>
      <c r="GD118" s="49"/>
      <c r="GE118" s="49"/>
    </row>
    <row r="119" spans="3:187" x14ac:dyDescent="0.25">
      <c r="C119" s="49"/>
      <c r="D119" s="7"/>
      <c r="E119" s="49"/>
      <c r="F119" s="49"/>
      <c r="G119" s="7"/>
      <c r="H119" s="49"/>
      <c r="I119" s="49"/>
      <c r="J119" s="7"/>
      <c r="K119" s="49"/>
      <c r="L119" s="49"/>
      <c r="M119" s="7"/>
      <c r="N119" s="49"/>
      <c r="O119" s="49"/>
      <c r="P119" s="49"/>
      <c r="Q119" s="49"/>
      <c r="R119" s="49"/>
      <c r="S119" s="49"/>
      <c r="T119" s="49"/>
      <c r="U119" s="49"/>
      <c r="V119" s="49"/>
      <c r="W119" s="49"/>
      <c r="X119" s="49"/>
      <c r="Y119" s="49"/>
      <c r="Z119" s="49"/>
      <c r="AA119" s="49"/>
      <c r="AB119" s="49"/>
      <c r="AC119" s="49"/>
      <c r="AD119" s="49"/>
      <c r="AE119" s="49"/>
      <c r="AF119" s="49"/>
      <c r="AG119" s="49"/>
      <c r="AH119" s="49"/>
      <c r="AI119" s="49"/>
      <c r="AJ119" s="49"/>
      <c r="AK119" s="49"/>
      <c r="AL119" s="49"/>
      <c r="AM119" s="49"/>
      <c r="AN119" s="49"/>
      <c r="AO119" s="49"/>
      <c r="AP119" s="49"/>
      <c r="AQ119" s="49"/>
      <c r="AR119" s="49"/>
      <c r="AS119" s="49"/>
      <c r="AT119" s="49"/>
      <c r="AU119" s="49"/>
      <c r="AV119" s="49"/>
      <c r="AW119" s="49"/>
      <c r="AX119" s="49"/>
      <c r="AY119" s="49"/>
      <c r="AZ119" s="49"/>
      <c r="BA119" s="49"/>
      <c r="BB119" s="49"/>
      <c r="BC119" s="49"/>
      <c r="BD119" s="49"/>
      <c r="BE119" s="49"/>
      <c r="BF119" s="49"/>
      <c r="BG119" s="49"/>
      <c r="BH119" s="49"/>
      <c r="BI119" s="49"/>
      <c r="BJ119" s="49"/>
      <c r="BK119" s="49"/>
      <c r="BL119" s="49"/>
      <c r="BM119" s="49"/>
      <c r="BN119" s="49"/>
      <c r="BO119" s="49"/>
      <c r="BP119" s="49"/>
      <c r="BQ119" s="49"/>
      <c r="BR119" s="49"/>
      <c r="BS119" s="49"/>
      <c r="BT119" s="49"/>
      <c r="BU119" s="49"/>
      <c r="BV119" s="49"/>
      <c r="BW119" s="49"/>
      <c r="BX119" s="49"/>
      <c r="BY119" s="49"/>
      <c r="BZ119" s="49"/>
      <c r="CA119" s="49"/>
      <c r="CB119" s="49"/>
      <c r="CC119" s="49"/>
      <c r="CD119" s="49"/>
      <c r="CE119" s="49"/>
      <c r="CF119" s="49"/>
      <c r="CG119" s="49"/>
      <c r="CH119" s="49"/>
      <c r="CI119" s="49"/>
      <c r="CJ119" s="49"/>
      <c r="CK119" s="49"/>
      <c r="CL119" s="49"/>
      <c r="CM119" s="49"/>
      <c r="CN119" s="49"/>
      <c r="CO119" s="49"/>
      <c r="CP119" s="49"/>
      <c r="CQ119" s="49"/>
      <c r="CR119" s="49"/>
      <c r="CS119" s="49"/>
      <c r="CT119" s="49"/>
      <c r="CU119" s="49"/>
      <c r="CV119" s="49"/>
      <c r="CW119" s="49"/>
      <c r="CX119" s="49"/>
      <c r="CY119" s="49"/>
      <c r="CZ119" s="49"/>
      <c r="DA119" s="49"/>
      <c r="DB119" s="49"/>
      <c r="DC119" s="49"/>
      <c r="DD119" s="49"/>
      <c r="DE119" s="49"/>
      <c r="DF119" s="49"/>
      <c r="DG119" s="49"/>
      <c r="DH119" s="49"/>
      <c r="DI119" s="49"/>
      <c r="DJ119" s="49"/>
      <c r="DK119" s="49"/>
      <c r="DL119" s="49"/>
      <c r="DM119" s="49"/>
      <c r="DN119" s="49"/>
      <c r="DO119" s="49"/>
      <c r="DP119" s="49"/>
      <c r="DQ119" s="49"/>
      <c r="DR119" s="49"/>
      <c r="DS119" s="49"/>
      <c r="DT119" s="49"/>
      <c r="DU119" s="49"/>
      <c r="DV119" s="49"/>
      <c r="DW119" s="49"/>
      <c r="DX119" s="49"/>
      <c r="DY119" s="49"/>
      <c r="DZ119" s="49"/>
      <c r="EA119" s="49"/>
      <c r="EB119" s="49"/>
      <c r="EC119" s="49"/>
      <c r="ED119" s="49"/>
      <c r="EE119" s="49"/>
      <c r="EF119" s="49"/>
      <c r="EG119" s="49"/>
      <c r="EH119" s="49"/>
      <c r="EI119" s="49"/>
      <c r="EJ119" s="49"/>
      <c r="EK119" s="49"/>
      <c r="EL119" s="49"/>
      <c r="EM119" s="49"/>
      <c r="EN119" s="49"/>
      <c r="EO119" s="49"/>
      <c r="EP119" s="49"/>
      <c r="EQ119" s="49"/>
      <c r="ER119" s="49"/>
      <c r="ES119" s="49"/>
      <c r="ET119" s="49"/>
      <c r="EU119" s="49"/>
      <c r="EV119" s="49"/>
      <c r="EW119" s="49"/>
      <c r="EX119" s="49"/>
      <c r="EY119" s="49"/>
      <c r="EZ119" s="49"/>
      <c r="FA119" s="49"/>
      <c r="FB119" s="49"/>
      <c r="FC119" s="49"/>
      <c r="FD119" s="49"/>
      <c r="FE119" s="49"/>
      <c r="FF119" s="49"/>
      <c r="FG119" s="49"/>
      <c r="FH119" s="49"/>
      <c r="FI119" s="49"/>
      <c r="FJ119" s="49"/>
      <c r="FK119" s="49"/>
      <c r="FL119" s="49"/>
      <c r="FM119" s="49"/>
      <c r="FN119" s="49"/>
      <c r="FO119" s="49"/>
      <c r="FP119" s="49"/>
      <c r="FQ119" s="49"/>
      <c r="FR119" s="49"/>
      <c r="FS119" s="49"/>
      <c r="FT119" s="49"/>
      <c r="FU119" s="49"/>
      <c r="FV119" s="49"/>
      <c r="FW119" s="49"/>
      <c r="FX119" s="49"/>
      <c r="FY119" s="49"/>
      <c r="FZ119" s="49"/>
      <c r="GA119" s="49"/>
      <c r="GB119" s="49"/>
      <c r="GC119" s="49"/>
      <c r="GD119" s="49"/>
      <c r="GE119" s="49"/>
    </row>
    <row r="120" spans="3:187" x14ac:dyDescent="0.25">
      <c r="C120" s="49"/>
      <c r="D120" s="7"/>
      <c r="E120" s="49"/>
      <c r="F120" s="49"/>
      <c r="G120" s="7"/>
      <c r="H120" s="49"/>
      <c r="I120" s="49"/>
      <c r="J120" s="7"/>
      <c r="K120" s="49"/>
      <c r="L120" s="49"/>
      <c r="M120" s="7"/>
      <c r="N120" s="49"/>
      <c r="O120" s="49"/>
      <c r="P120" s="49"/>
      <c r="Q120" s="49"/>
      <c r="R120" s="49"/>
      <c r="S120" s="49"/>
      <c r="T120" s="49"/>
      <c r="U120" s="49"/>
      <c r="V120" s="49"/>
      <c r="W120" s="49"/>
      <c r="X120" s="49"/>
      <c r="Y120" s="49"/>
      <c r="Z120" s="49"/>
      <c r="AA120" s="49"/>
      <c r="AB120" s="49"/>
      <c r="AC120" s="49"/>
      <c r="AD120" s="49"/>
      <c r="AE120" s="49"/>
      <c r="AF120" s="49"/>
      <c r="AG120" s="49"/>
      <c r="AH120" s="49"/>
      <c r="AI120" s="49"/>
      <c r="AJ120" s="49"/>
      <c r="AK120" s="49"/>
      <c r="AL120" s="49"/>
      <c r="AM120" s="49"/>
      <c r="AN120" s="49"/>
      <c r="AO120" s="49"/>
      <c r="AP120" s="49"/>
      <c r="AQ120" s="49"/>
      <c r="AR120" s="49"/>
      <c r="AS120" s="49"/>
      <c r="AT120" s="49"/>
      <c r="AU120" s="49"/>
      <c r="AV120" s="49"/>
      <c r="AW120" s="49"/>
      <c r="AX120" s="49"/>
      <c r="AY120" s="49"/>
      <c r="AZ120" s="49"/>
      <c r="BA120" s="49"/>
      <c r="BB120" s="49"/>
      <c r="BC120" s="49"/>
      <c r="BD120" s="49"/>
      <c r="BE120" s="49"/>
      <c r="BF120" s="49"/>
      <c r="BG120" s="49"/>
      <c r="BH120" s="49"/>
      <c r="BI120" s="49"/>
      <c r="BJ120" s="49"/>
      <c r="BK120" s="49"/>
      <c r="BL120" s="49"/>
      <c r="BM120" s="49"/>
      <c r="BN120" s="49"/>
      <c r="BO120" s="49"/>
      <c r="BP120" s="49"/>
      <c r="BQ120" s="49"/>
      <c r="BR120" s="49"/>
      <c r="BS120" s="49"/>
      <c r="BT120" s="49"/>
      <c r="BU120" s="49"/>
      <c r="BV120" s="49"/>
      <c r="BW120" s="49"/>
      <c r="BX120" s="49"/>
      <c r="BY120" s="49"/>
      <c r="BZ120" s="49"/>
      <c r="CA120" s="49"/>
      <c r="CB120" s="49"/>
      <c r="CC120" s="49"/>
      <c r="CD120" s="49"/>
      <c r="CE120" s="49"/>
      <c r="CF120" s="49"/>
      <c r="CG120" s="49"/>
      <c r="CH120" s="49"/>
      <c r="CI120" s="49"/>
      <c r="CJ120" s="49"/>
      <c r="CK120" s="49"/>
      <c r="CL120" s="49"/>
      <c r="CM120" s="49"/>
      <c r="CN120" s="49"/>
      <c r="CO120" s="49"/>
      <c r="CP120" s="49"/>
      <c r="CQ120" s="49"/>
      <c r="CR120" s="49"/>
      <c r="CS120" s="49"/>
      <c r="CT120" s="49"/>
      <c r="CU120" s="49"/>
      <c r="CV120" s="49"/>
      <c r="CW120" s="49"/>
      <c r="CX120" s="49"/>
      <c r="CY120" s="49"/>
      <c r="CZ120" s="49"/>
      <c r="DA120" s="49"/>
      <c r="DB120" s="49"/>
      <c r="DC120" s="49"/>
      <c r="DD120" s="49"/>
      <c r="DE120" s="49"/>
      <c r="DF120" s="49"/>
      <c r="DG120" s="49"/>
      <c r="DH120" s="49"/>
      <c r="DI120" s="49"/>
      <c r="DJ120" s="49"/>
      <c r="DK120" s="49"/>
      <c r="DL120" s="49"/>
      <c r="DM120" s="49"/>
      <c r="DN120" s="49"/>
      <c r="DO120" s="49"/>
      <c r="DP120" s="49"/>
      <c r="DQ120" s="49"/>
      <c r="DR120" s="49"/>
      <c r="DS120" s="49"/>
      <c r="DT120" s="49"/>
      <c r="DU120" s="49"/>
      <c r="DV120" s="49"/>
      <c r="DW120" s="49"/>
      <c r="DX120" s="49"/>
      <c r="DY120" s="49"/>
      <c r="DZ120" s="49"/>
      <c r="EA120" s="49"/>
      <c r="EB120" s="49"/>
      <c r="EC120" s="49"/>
      <c r="ED120" s="49"/>
      <c r="EE120" s="49"/>
      <c r="EF120" s="49"/>
      <c r="EG120" s="49"/>
      <c r="EH120" s="49"/>
      <c r="EI120" s="49"/>
      <c r="EJ120" s="49"/>
      <c r="EK120" s="49"/>
      <c r="EL120" s="49"/>
      <c r="EM120" s="49"/>
      <c r="EN120" s="49"/>
      <c r="EO120" s="49"/>
      <c r="EP120" s="49"/>
      <c r="EQ120" s="49"/>
      <c r="ER120" s="49"/>
      <c r="ES120" s="49"/>
      <c r="ET120" s="49"/>
      <c r="EU120" s="49"/>
      <c r="EV120" s="49"/>
      <c r="EW120" s="49"/>
      <c r="EX120" s="49"/>
      <c r="EY120" s="49"/>
      <c r="EZ120" s="49"/>
      <c r="FA120" s="49"/>
      <c r="FB120" s="49"/>
      <c r="FC120" s="49"/>
      <c r="FD120" s="49"/>
      <c r="FE120" s="49"/>
      <c r="FF120" s="49"/>
      <c r="FG120" s="49"/>
      <c r="FH120" s="49"/>
      <c r="FI120" s="49"/>
      <c r="FJ120" s="49"/>
      <c r="FK120" s="49"/>
      <c r="FL120" s="49"/>
      <c r="FM120" s="49"/>
      <c r="FN120" s="49"/>
      <c r="FO120" s="49"/>
      <c r="FP120" s="49"/>
      <c r="FQ120" s="49"/>
      <c r="FR120" s="49"/>
      <c r="FS120" s="49"/>
      <c r="FT120" s="49"/>
      <c r="FU120" s="49"/>
      <c r="FV120" s="49"/>
      <c r="FW120" s="49"/>
      <c r="FX120" s="49"/>
      <c r="FY120" s="49"/>
      <c r="FZ120" s="49"/>
      <c r="GA120" s="49"/>
      <c r="GB120" s="49"/>
      <c r="GC120" s="49"/>
      <c r="GD120" s="49"/>
      <c r="GE120" s="49"/>
    </row>
    <row r="121" spans="3:187" x14ac:dyDescent="0.25">
      <c r="C121" s="49"/>
      <c r="D121" s="7"/>
      <c r="E121" s="49"/>
      <c r="F121" s="49"/>
      <c r="G121" s="7"/>
      <c r="H121" s="49"/>
      <c r="I121" s="49"/>
      <c r="J121" s="7"/>
      <c r="K121" s="49"/>
      <c r="L121" s="49"/>
      <c r="M121" s="7"/>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P121" s="49"/>
      <c r="AQ121" s="49"/>
      <c r="AR121" s="49"/>
      <c r="AS121" s="49"/>
      <c r="AT121" s="49"/>
      <c r="AU121" s="49"/>
      <c r="AV121" s="49"/>
      <c r="AW121" s="49"/>
      <c r="AX121" s="49"/>
      <c r="AY121" s="49"/>
      <c r="AZ121" s="49"/>
      <c r="BA121" s="49"/>
      <c r="BB121" s="49"/>
      <c r="BC121" s="49"/>
      <c r="BD121" s="49"/>
      <c r="BE121" s="49"/>
      <c r="BF121" s="49"/>
      <c r="BG121" s="49"/>
      <c r="BH121" s="49"/>
      <c r="BI121" s="49"/>
      <c r="BJ121" s="49"/>
      <c r="BK121" s="49"/>
      <c r="BL121" s="49"/>
      <c r="BM121" s="49"/>
      <c r="BN121" s="49"/>
      <c r="BO121" s="49"/>
      <c r="BP121" s="49"/>
      <c r="BQ121" s="49"/>
      <c r="BR121" s="49"/>
      <c r="BS121" s="49"/>
      <c r="BT121" s="49"/>
      <c r="BU121" s="49"/>
      <c r="BV121" s="49"/>
      <c r="BW121" s="49"/>
      <c r="BX121" s="49"/>
      <c r="BY121" s="49"/>
      <c r="BZ121" s="49"/>
      <c r="CA121" s="49"/>
      <c r="CB121" s="49"/>
      <c r="CC121" s="49"/>
      <c r="CD121" s="49"/>
      <c r="CE121" s="49"/>
      <c r="CF121" s="49"/>
      <c r="CG121" s="49"/>
      <c r="CH121" s="49"/>
      <c r="CI121" s="49"/>
      <c r="CJ121" s="49"/>
      <c r="CK121" s="49"/>
      <c r="CL121" s="49"/>
      <c r="CM121" s="49"/>
      <c r="CN121" s="49"/>
      <c r="CO121" s="49"/>
      <c r="CP121" s="49"/>
      <c r="CQ121" s="49"/>
      <c r="CR121" s="49"/>
      <c r="CS121" s="49"/>
      <c r="CT121" s="49"/>
      <c r="CU121" s="49"/>
      <c r="CV121" s="49"/>
      <c r="CW121" s="49"/>
      <c r="CX121" s="49"/>
      <c r="CY121" s="49"/>
      <c r="CZ121" s="49"/>
      <c r="DA121" s="49"/>
      <c r="DB121" s="49"/>
      <c r="DC121" s="49"/>
      <c r="DD121" s="49"/>
      <c r="DE121" s="49"/>
      <c r="DF121" s="49"/>
      <c r="DG121" s="49"/>
      <c r="DH121" s="49"/>
      <c r="DI121" s="49"/>
      <c r="DJ121" s="49"/>
      <c r="DK121" s="49"/>
      <c r="DL121" s="49"/>
      <c r="DM121" s="49"/>
      <c r="DN121" s="49"/>
      <c r="DO121" s="49"/>
      <c r="DP121" s="49"/>
      <c r="DQ121" s="49"/>
      <c r="DR121" s="49"/>
      <c r="DS121" s="49"/>
      <c r="DT121" s="49"/>
      <c r="DU121" s="49"/>
      <c r="DV121" s="49"/>
      <c r="DW121" s="49"/>
      <c r="DX121" s="49"/>
      <c r="DY121" s="49"/>
      <c r="DZ121" s="49"/>
      <c r="EA121" s="49"/>
      <c r="EB121" s="49"/>
      <c r="EC121" s="49"/>
      <c r="ED121" s="49"/>
      <c r="EE121" s="49"/>
      <c r="EF121" s="49"/>
      <c r="EG121" s="49"/>
      <c r="EH121" s="49"/>
      <c r="EI121" s="49"/>
      <c r="EJ121" s="49"/>
      <c r="EK121" s="49"/>
      <c r="EL121" s="49"/>
      <c r="EM121" s="49"/>
      <c r="EN121" s="49"/>
      <c r="EO121" s="49"/>
      <c r="EP121" s="49"/>
      <c r="EQ121" s="49"/>
      <c r="ER121" s="49"/>
      <c r="ES121" s="49"/>
      <c r="ET121" s="49"/>
      <c r="EU121" s="49"/>
      <c r="EV121" s="49"/>
      <c r="EW121" s="49"/>
      <c r="EX121" s="49"/>
      <c r="EY121" s="49"/>
      <c r="EZ121" s="49"/>
      <c r="FA121" s="49"/>
      <c r="FB121" s="49"/>
      <c r="FC121" s="49"/>
      <c r="FD121" s="49"/>
      <c r="FE121" s="49"/>
      <c r="FF121" s="49"/>
      <c r="FG121" s="49"/>
      <c r="FH121" s="49"/>
      <c r="FI121" s="49"/>
      <c r="FJ121" s="49"/>
      <c r="FK121" s="49"/>
      <c r="FL121" s="49"/>
      <c r="FM121" s="49"/>
      <c r="FN121" s="49"/>
      <c r="FO121" s="49"/>
      <c r="FP121" s="49"/>
      <c r="FQ121" s="49"/>
      <c r="FR121" s="49"/>
      <c r="FS121" s="49"/>
      <c r="FT121" s="49"/>
      <c r="FU121" s="49"/>
      <c r="FV121" s="49"/>
      <c r="FW121" s="49"/>
      <c r="FX121" s="49"/>
      <c r="FY121" s="49"/>
      <c r="FZ121" s="49"/>
      <c r="GA121" s="49"/>
      <c r="GB121" s="49"/>
      <c r="GC121" s="49"/>
      <c r="GD121" s="49"/>
      <c r="GE121" s="49"/>
    </row>
    <row r="122" spans="3:187" x14ac:dyDescent="0.25">
      <c r="C122" s="49"/>
      <c r="D122" s="7"/>
      <c r="E122" s="49"/>
      <c r="F122" s="49"/>
      <c r="G122" s="7"/>
      <c r="H122" s="49"/>
      <c r="I122" s="49"/>
      <c r="J122" s="7"/>
      <c r="K122" s="49"/>
      <c r="L122" s="49"/>
      <c r="M122" s="7"/>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P122" s="49"/>
      <c r="AQ122" s="49"/>
      <c r="AR122" s="49"/>
      <c r="AS122" s="49"/>
      <c r="AT122" s="49"/>
      <c r="AU122" s="49"/>
      <c r="AV122" s="49"/>
      <c r="AW122" s="49"/>
      <c r="AX122" s="49"/>
      <c r="AY122" s="49"/>
      <c r="AZ122" s="49"/>
      <c r="BA122" s="49"/>
      <c r="BB122" s="49"/>
      <c r="BC122" s="49"/>
      <c r="BD122" s="49"/>
      <c r="BE122" s="49"/>
      <c r="BF122" s="49"/>
      <c r="BG122" s="49"/>
      <c r="BH122" s="49"/>
      <c r="BI122" s="49"/>
      <c r="BJ122" s="49"/>
      <c r="BK122" s="49"/>
      <c r="BL122" s="49"/>
      <c r="BM122" s="49"/>
      <c r="BN122" s="49"/>
      <c r="BO122" s="49"/>
      <c r="BP122" s="49"/>
      <c r="BQ122" s="49"/>
      <c r="BR122" s="49"/>
      <c r="BS122" s="49"/>
      <c r="BT122" s="49"/>
      <c r="BU122" s="49"/>
      <c r="BV122" s="49"/>
      <c r="BW122" s="49"/>
      <c r="BX122" s="49"/>
      <c r="BY122" s="49"/>
      <c r="BZ122" s="49"/>
      <c r="CA122" s="49"/>
      <c r="CB122" s="49"/>
      <c r="CC122" s="49"/>
      <c r="CD122" s="49"/>
      <c r="CE122" s="49"/>
      <c r="CF122" s="49"/>
      <c r="CG122" s="49"/>
      <c r="CH122" s="49"/>
      <c r="CI122" s="49"/>
      <c r="CJ122" s="49"/>
      <c r="CK122" s="49"/>
      <c r="CL122" s="49"/>
      <c r="CM122" s="49"/>
      <c r="CN122" s="49"/>
      <c r="CO122" s="49"/>
      <c r="CP122" s="49"/>
      <c r="CQ122" s="49"/>
      <c r="CR122" s="49"/>
      <c r="CS122" s="49"/>
      <c r="CT122" s="49"/>
      <c r="CU122" s="49"/>
      <c r="CV122" s="49"/>
      <c r="CW122" s="49"/>
      <c r="CX122" s="49"/>
      <c r="CY122" s="49"/>
      <c r="CZ122" s="49"/>
      <c r="DA122" s="49"/>
      <c r="DB122" s="49"/>
      <c r="DC122" s="49"/>
      <c r="DD122" s="49"/>
      <c r="DE122" s="49"/>
      <c r="DF122" s="49"/>
      <c r="DG122" s="49"/>
      <c r="DH122" s="49"/>
      <c r="DI122" s="49"/>
      <c r="DJ122" s="49"/>
      <c r="DK122" s="49"/>
      <c r="DL122" s="49"/>
      <c r="DM122" s="49"/>
      <c r="DN122" s="49"/>
      <c r="DO122" s="49"/>
      <c r="DP122" s="49"/>
      <c r="DQ122" s="49"/>
      <c r="DR122" s="49"/>
      <c r="DS122" s="49"/>
      <c r="DT122" s="49"/>
      <c r="DU122" s="49"/>
      <c r="DV122" s="49"/>
      <c r="DW122" s="49"/>
      <c r="DX122" s="49"/>
      <c r="DY122" s="49"/>
      <c r="DZ122" s="49"/>
      <c r="EA122" s="49"/>
      <c r="EB122" s="49"/>
      <c r="EC122" s="49"/>
      <c r="ED122" s="49"/>
      <c r="EE122" s="49"/>
      <c r="EF122" s="49"/>
      <c r="EG122" s="49"/>
      <c r="EH122" s="49"/>
      <c r="EI122" s="49"/>
      <c r="EJ122" s="49"/>
      <c r="EK122" s="49"/>
      <c r="EL122" s="49"/>
      <c r="EM122" s="49"/>
      <c r="EN122" s="49"/>
      <c r="EO122" s="49"/>
      <c r="EP122" s="49"/>
      <c r="EQ122" s="49"/>
      <c r="ER122" s="49"/>
      <c r="ES122" s="49"/>
      <c r="ET122" s="49"/>
      <c r="EU122" s="49"/>
      <c r="EV122" s="49"/>
      <c r="EW122" s="49"/>
      <c r="EX122" s="49"/>
      <c r="EY122" s="49"/>
      <c r="EZ122" s="49"/>
      <c r="FA122" s="49"/>
      <c r="FB122" s="49"/>
      <c r="FC122" s="49"/>
      <c r="FD122" s="49"/>
      <c r="FE122" s="49"/>
      <c r="FF122" s="49"/>
      <c r="FG122" s="49"/>
      <c r="FH122" s="49"/>
      <c r="FI122" s="49"/>
      <c r="FJ122" s="49"/>
      <c r="FK122" s="49"/>
      <c r="FL122" s="49"/>
      <c r="FM122" s="49"/>
      <c r="FN122" s="49"/>
      <c r="FO122" s="49"/>
      <c r="FP122" s="49"/>
      <c r="FQ122" s="49"/>
      <c r="FR122" s="49"/>
      <c r="FS122" s="49"/>
      <c r="FT122" s="49"/>
      <c r="FU122" s="49"/>
      <c r="FV122" s="49"/>
      <c r="FW122" s="49"/>
      <c r="FX122" s="49"/>
      <c r="FY122" s="49"/>
      <c r="FZ122" s="49"/>
      <c r="GA122" s="49"/>
      <c r="GB122" s="49"/>
      <c r="GC122" s="49"/>
      <c r="GD122" s="49"/>
      <c r="GE122" s="49"/>
    </row>
    <row r="123" spans="3:187" x14ac:dyDescent="0.25">
      <c r="C123" s="49"/>
      <c r="D123" s="7"/>
      <c r="E123" s="49"/>
      <c r="F123" s="49"/>
      <c r="G123" s="7"/>
      <c r="H123" s="49"/>
      <c r="I123" s="49"/>
      <c r="J123" s="7"/>
      <c r="K123" s="49"/>
      <c r="L123" s="49"/>
      <c r="M123" s="7"/>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P123" s="49"/>
      <c r="AQ123" s="49"/>
      <c r="AR123" s="49"/>
      <c r="AS123" s="49"/>
      <c r="AT123" s="49"/>
      <c r="AU123" s="49"/>
      <c r="AV123" s="49"/>
      <c r="AW123" s="49"/>
      <c r="AX123" s="49"/>
      <c r="AY123" s="49"/>
      <c r="AZ123" s="49"/>
      <c r="BA123" s="49"/>
      <c r="BB123" s="49"/>
      <c r="BC123" s="49"/>
      <c r="BD123" s="49"/>
      <c r="BE123" s="49"/>
      <c r="BF123" s="49"/>
      <c r="BG123" s="49"/>
      <c r="BH123" s="49"/>
      <c r="BI123" s="49"/>
      <c r="BJ123" s="49"/>
      <c r="BK123" s="49"/>
      <c r="BL123" s="49"/>
      <c r="BM123" s="49"/>
      <c r="BN123" s="49"/>
      <c r="BO123" s="49"/>
      <c r="BP123" s="49"/>
      <c r="BQ123" s="49"/>
      <c r="BR123" s="49"/>
      <c r="BS123" s="49"/>
      <c r="BT123" s="49"/>
      <c r="BU123" s="49"/>
      <c r="BV123" s="49"/>
      <c r="BW123" s="49"/>
      <c r="BX123" s="49"/>
      <c r="BY123" s="49"/>
      <c r="BZ123" s="49"/>
      <c r="CA123" s="49"/>
      <c r="CB123" s="49"/>
      <c r="CC123" s="49"/>
      <c r="CD123" s="49"/>
      <c r="CE123" s="49"/>
      <c r="CF123" s="49"/>
      <c r="CG123" s="49"/>
      <c r="CH123" s="49"/>
      <c r="CI123" s="49"/>
      <c r="CJ123" s="49"/>
      <c r="CK123" s="49"/>
      <c r="CL123" s="49"/>
      <c r="CM123" s="49"/>
      <c r="CN123" s="49"/>
      <c r="CO123" s="49"/>
      <c r="CP123" s="49"/>
      <c r="CQ123" s="49"/>
      <c r="CR123" s="49"/>
      <c r="CS123" s="49"/>
      <c r="CT123" s="49"/>
      <c r="CU123" s="49"/>
      <c r="CV123" s="49"/>
      <c r="CW123" s="49"/>
      <c r="CX123" s="49"/>
      <c r="CY123" s="49"/>
      <c r="CZ123" s="49"/>
      <c r="DA123" s="49"/>
      <c r="DB123" s="49"/>
      <c r="DC123" s="49"/>
      <c r="DD123" s="49"/>
      <c r="DE123" s="49"/>
      <c r="DF123" s="49"/>
      <c r="DG123" s="49"/>
      <c r="DH123" s="49"/>
      <c r="DI123" s="49"/>
      <c r="DJ123" s="49"/>
      <c r="DK123" s="49"/>
      <c r="DL123" s="49"/>
      <c r="DM123" s="49"/>
      <c r="DN123" s="49"/>
      <c r="DO123" s="49"/>
      <c r="DP123" s="49"/>
      <c r="DQ123" s="49"/>
      <c r="DR123" s="49"/>
      <c r="DS123" s="49"/>
      <c r="DT123" s="49"/>
      <c r="DU123" s="49"/>
      <c r="DV123" s="49"/>
      <c r="DW123" s="49"/>
      <c r="DX123" s="49"/>
      <c r="DY123" s="49"/>
      <c r="DZ123" s="49"/>
      <c r="EA123" s="49"/>
      <c r="EB123" s="49"/>
      <c r="EC123" s="49"/>
      <c r="ED123" s="49"/>
      <c r="EE123" s="49"/>
      <c r="EF123" s="49"/>
      <c r="EG123" s="49"/>
      <c r="EH123" s="49"/>
      <c r="EI123" s="49"/>
      <c r="EJ123" s="49"/>
      <c r="EK123" s="49"/>
      <c r="EL123" s="49"/>
      <c r="EM123" s="49"/>
      <c r="EN123" s="49"/>
      <c r="EO123" s="49"/>
      <c r="EP123" s="49"/>
      <c r="EQ123" s="49"/>
      <c r="ER123" s="49"/>
      <c r="ES123" s="49"/>
      <c r="ET123" s="49"/>
      <c r="EU123" s="49"/>
      <c r="EV123" s="49"/>
      <c r="EW123" s="49"/>
      <c r="EX123" s="49"/>
      <c r="EY123" s="49"/>
      <c r="EZ123" s="49"/>
      <c r="FA123" s="49"/>
      <c r="FB123" s="49"/>
      <c r="FC123" s="49"/>
      <c r="FD123" s="49"/>
      <c r="FE123" s="49"/>
      <c r="FF123" s="49"/>
      <c r="FG123" s="49"/>
      <c r="FH123" s="49"/>
      <c r="FI123" s="49"/>
      <c r="FJ123" s="49"/>
      <c r="FK123" s="49"/>
      <c r="FL123" s="49"/>
      <c r="FM123" s="49"/>
      <c r="FN123" s="49"/>
      <c r="FO123" s="49"/>
      <c r="FP123" s="49"/>
      <c r="FQ123" s="49"/>
      <c r="FR123" s="49"/>
      <c r="FS123" s="49"/>
      <c r="FT123" s="49"/>
      <c r="FU123" s="49"/>
      <c r="FV123" s="49"/>
      <c r="FW123" s="49"/>
      <c r="FX123" s="49"/>
      <c r="FY123" s="49"/>
      <c r="FZ123" s="49"/>
      <c r="GA123" s="49"/>
      <c r="GB123" s="49"/>
      <c r="GC123" s="49"/>
      <c r="GD123" s="49"/>
      <c r="GE123" s="49"/>
    </row>
    <row r="124" spans="3:187" x14ac:dyDescent="0.25">
      <c r="C124" s="49"/>
      <c r="D124" s="7"/>
      <c r="E124" s="49"/>
      <c r="F124" s="49"/>
      <c r="G124" s="7"/>
      <c r="H124" s="49"/>
      <c r="I124" s="49"/>
      <c r="J124" s="7"/>
      <c r="K124" s="49"/>
      <c r="L124" s="49"/>
      <c r="M124" s="7"/>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49"/>
      <c r="AN124" s="49"/>
      <c r="AO124" s="49"/>
      <c r="AP124" s="49"/>
      <c r="AQ124" s="49"/>
      <c r="AR124" s="49"/>
      <c r="AS124" s="49"/>
      <c r="AT124" s="49"/>
      <c r="AU124" s="49"/>
      <c r="AV124" s="49"/>
      <c r="AW124" s="49"/>
      <c r="AX124" s="49"/>
      <c r="AY124" s="49"/>
      <c r="AZ124" s="49"/>
      <c r="BA124" s="49"/>
      <c r="BB124" s="49"/>
      <c r="BC124" s="49"/>
      <c r="BD124" s="49"/>
      <c r="BE124" s="49"/>
      <c r="BF124" s="49"/>
      <c r="BG124" s="49"/>
      <c r="BH124" s="49"/>
      <c r="BI124" s="49"/>
      <c r="BJ124" s="49"/>
      <c r="BK124" s="49"/>
      <c r="BL124" s="49"/>
      <c r="BM124" s="49"/>
      <c r="BN124" s="49"/>
      <c r="BO124" s="49"/>
      <c r="BP124" s="49"/>
      <c r="BQ124" s="49"/>
      <c r="BR124" s="49"/>
      <c r="BS124" s="49"/>
      <c r="BT124" s="49"/>
      <c r="BU124" s="49"/>
      <c r="BV124" s="49"/>
      <c r="BW124" s="49"/>
      <c r="BX124" s="49"/>
      <c r="BY124" s="49"/>
      <c r="BZ124" s="49"/>
      <c r="CA124" s="49"/>
      <c r="CB124" s="49"/>
      <c r="CC124" s="49"/>
      <c r="CD124" s="49"/>
      <c r="CE124" s="49"/>
      <c r="CF124" s="49"/>
      <c r="CG124" s="49"/>
      <c r="CH124" s="49"/>
      <c r="CI124" s="49"/>
      <c r="CJ124" s="49"/>
      <c r="CK124" s="49"/>
      <c r="CL124" s="49"/>
      <c r="CM124" s="49"/>
      <c r="CN124" s="49"/>
      <c r="CO124" s="49"/>
      <c r="CP124" s="49"/>
      <c r="CQ124" s="49"/>
      <c r="CR124" s="49"/>
      <c r="CS124" s="49"/>
      <c r="CT124" s="49"/>
      <c r="CU124" s="49"/>
      <c r="CV124" s="49"/>
      <c r="CW124" s="49"/>
      <c r="CX124" s="49"/>
      <c r="CY124" s="49"/>
      <c r="CZ124" s="49"/>
      <c r="DA124" s="49"/>
      <c r="DB124" s="49"/>
      <c r="DC124" s="49"/>
      <c r="DD124" s="49"/>
      <c r="DE124" s="49"/>
      <c r="DF124" s="49"/>
      <c r="DG124" s="49"/>
      <c r="DH124" s="49"/>
      <c r="DI124" s="49"/>
      <c r="DJ124" s="49"/>
      <c r="DK124" s="49"/>
      <c r="DL124" s="49"/>
      <c r="DM124" s="49"/>
      <c r="DN124" s="49"/>
      <c r="DO124" s="49"/>
      <c r="DP124" s="49"/>
      <c r="DQ124" s="49"/>
      <c r="DR124" s="49"/>
      <c r="DS124" s="49"/>
      <c r="DT124" s="49"/>
      <c r="DU124" s="49"/>
      <c r="DV124" s="49"/>
      <c r="DW124" s="49"/>
      <c r="DX124" s="49"/>
      <c r="DY124" s="49"/>
      <c r="DZ124" s="49"/>
      <c r="EA124" s="49"/>
      <c r="EB124" s="49"/>
      <c r="EC124" s="49"/>
      <c r="ED124" s="49"/>
      <c r="EE124" s="49"/>
      <c r="EF124" s="49"/>
      <c r="EG124" s="49"/>
      <c r="EH124" s="49"/>
      <c r="EI124" s="49"/>
      <c r="EJ124" s="49"/>
      <c r="EK124" s="49"/>
      <c r="EL124" s="49"/>
      <c r="EM124" s="49"/>
      <c r="EN124" s="49"/>
      <c r="EO124" s="49"/>
      <c r="EP124" s="49"/>
      <c r="EQ124" s="49"/>
      <c r="ER124" s="49"/>
      <c r="ES124" s="49"/>
      <c r="ET124" s="49"/>
      <c r="EU124" s="49"/>
      <c r="EV124" s="49"/>
      <c r="EW124" s="49"/>
      <c r="EX124" s="49"/>
      <c r="EY124" s="49"/>
      <c r="EZ124" s="49"/>
      <c r="FA124" s="49"/>
      <c r="FB124" s="49"/>
      <c r="FC124" s="49"/>
      <c r="FD124" s="49"/>
      <c r="FE124" s="49"/>
      <c r="FF124" s="49"/>
      <c r="FG124" s="49"/>
      <c r="FH124" s="49"/>
      <c r="FI124" s="49"/>
      <c r="FJ124" s="49"/>
      <c r="FK124" s="49"/>
      <c r="FL124" s="49"/>
      <c r="FM124" s="49"/>
      <c r="FN124" s="49"/>
      <c r="FO124" s="49"/>
      <c r="FP124" s="49"/>
      <c r="FQ124" s="49"/>
      <c r="FR124" s="49"/>
      <c r="FS124" s="49"/>
      <c r="FT124" s="49"/>
      <c r="FU124" s="49"/>
      <c r="FV124" s="49"/>
      <c r="FW124" s="49"/>
      <c r="FX124" s="49"/>
      <c r="FY124" s="49"/>
      <c r="FZ124" s="49"/>
      <c r="GA124" s="49"/>
      <c r="GB124" s="49"/>
      <c r="GC124" s="49"/>
      <c r="GD124" s="49"/>
      <c r="GE124" s="49"/>
    </row>
    <row r="125" spans="3:187" x14ac:dyDescent="0.25">
      <c r="C125" s="49"/>
      <c r="D125" s="7"/>
      <c r="E125" s="49"/>
      <c r="F125" s="49"/>
      <c r="G125" s="7"/>
      <c r="H125" s="49"/>
      <c r="I125" s="49"/>
      <c r="J125" s="7"/>
      <c r="K125" s="49"/>
      <c r="L125" s="49"/>
      <c r="M125" s="7"/>
      <c r="N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c r="AM125" s="49"/>
      <c r="AN125" s="49"/>
      <c r="AO125" s="49"/>
      <c r="AP125" s="49"/>
      <c r="AQ125" s="49"/>
      <c r="AR125" s="49"/>
      <c r="AS125" s="49"/>
      <c r="AT125" s="49"/>
      <c r="AU125" s="49"/>
      <c r="AV125" s="49"/>
      <c r="AW125" s="49"/>
      <c r="AX125" s="49"/>
      <c r="AY125" s="49"/>
      <c r="AZ125" s="49"/>
      <c r="BA125" s="49"/>
      <c r="BB125" s="49"/>
      <c r="BC125" s="49"/>
      <c r="BD125" s="49"/>
      <c r="BE125" s="49"/>
      <c r="BF125" s="49"/>
      <c r="BG125" s="49"/>
      <c r="BH125" s="49"/>
      <c r="BI125" s="49"/>
      <c r="BJ125" s="49"/>
      <c r="BK125" s="49"/>
      <c r="BL125" s="49"/>
      <c r="BM125" s="49"/>
      <c r="BN125" s="49"/>
      <c r="BO125" s="49"/>
      <c r="BP125" s="49"/>
      <c r="BQ125" s="49"/>
      <c r="BR125" s="49"/>
      <c r="BS125" s="49"/>
      <c r="BT125" s="49"/>
      <c r="BU125" s="49"/>
      <c r="BV125" s="49"/>
      <c r="BW125" s="49"/>
      <c r="BX125" s="49"/>
      <c r="BY125" s="49"/>
      <c r="BZ125" s="49"/>
      <c r="CA125" s="49"/>
      <c r="CB125" s="49"/>
      <c r="CC125" s="49"/>
      <c r="CD125" s="49"/>
      <c r="CE125" s="49"/>
      <c r="CF125" s="49"/>
      <c r="CG125" s="49"/>
      <c r="CH125" s="49"/>
      <c r="CI125" s="49"/>
      <c r="CJ125" s="49"/>
      <c r="CK125" s="49"/>
      <c r="CL125" s="49"/>
      <c r="CM125" s="49"/>
      <c r="CN125" s="49"/>
      <c r="CO125" s="49"/>
      <c r="CP125" s="49"/>
      <c r="CQ125" s="49"/>
      <c r="CR125" s="49"/>
      <c r="CS125" s="49"/>
      <c r="CT125" s="49"/>
      <c r="CU125" s="49"/>
      <c r="CV125" s="49"/>
      <c r="CW125" s="49"/>
      <c r="CX125" s="49"/>
      <c r="CY125" s="49"/>
      <c r="CZ125" s="49"/>
      <c r="DA125" s="49"/>
      <c r="DB125" s="49"/>
      <c r="DC125" s="49"/>
      <c r="DD125" s="49"/>
      <c r="DE125" s="49"/>
      <c r="DF125" s="49"/>
      <c r="DG125" s="49"/>
      <c r="DH125" s="49"/>
      <c r="DI125" s="49"/>
      <c r="DJ125" s="49"/>
      <c r="DK125" s="49"/>
      <c r="DL125" s="49"/>
      <c r="DM125" s="49"/>
      <c r="DN125" s="49"/>
      <c r="DO125" s="49"/>
      <c r="DP125" s="49"/>
      <c r="DQ125" s="49"/>
      <c r="DR125" s="49"/>
      <c r="DS125" s="49"/>
      <c r="DT125" s="49"/>
      <c r="DU125" s="49"/>
      <c r="DV125" s="49"/>
      <c r="DW125" s="49"/>
      <c r="DX125" s="49"/>
      <c r="DY125" s="49"/>
      <c r="DZ125" s="49"/>
      <c r="EA125" s="49"/>
      <c r="EB125" s="49"/>
      <c r="EC125" s="49"/>
      <c r="ED125" s="49"/>
      <c r="EE125" s="49"/>
      <c r="EF125" s="49"/>
      <c r="EG125" s="49"/>
      <c r="EH125" s="49"/>
      <c r="EI125" s="49"/>
      <c r="EJ125" s="49"/>
      <c r="EK125" s="49"/>
      <c r="EL125" s="49"/>
      <c r="EM125" s="49"/>
      <c r="EN125" s="49"/>
      <c r="EO125" s="49"/>
      <c r="EP125" s="49"/>
      <c r="EQ125" s="49"/>
      <c r="ER125" s="49"/>
      <c r="ES125" s="49"/>
      <c r="ET125" s="49"/>
      <c r="EU125" s="49"/>
      <c r="EV125" s="49"/>
      <c r="EW125" s="49"/>
      <c r="EX125" s="49"/>
      <c r="EY125" s="49"/>
      <c r="EZ125" s="49"/>
      <c r="FA125" s="49"/>
      <c r="FB125" s="49"/>
      <c r="FC125" s="49"/>
      <c r="FD125" s="49"/>
      <c r="FE125" s="49"/>
      <c r="FF125" s="49"/>
      <c r="FG125" s="49"/>
      <c r="FH125" s="49"/>
      <c r="FI125" s="49"/>
      <c r="FJ125" s="49"/>
      <c r="FK125" s="49"/>
      <c r="FL125" s="49"/>
      <c r="FM125" s="49"/>
      <c r="FN125" s="49"/>
      <c r="FO125" s="49"/>
      <c r="FP125" s="49"/>
      <c r="FQ125" s="49"/>
      <c r="FR125" s="49"/>
      <c r="FS125" s="49"/>
      <c r="FT125" s="49"/>
      <c r="FU125" s="49"/>
      <c r="FV125" s="49"/>
      <c r="FW125" s="49"/>
      <c r="FX125" s="49"/>
      <c r="FY125" s="49"/>
      <c r="FZ125" s="49"/>
      <c r="GA125" s="49"/>
      <c r="GB125" s="49"/>
      <c r="GC125" s="49"/>
      <c r="GD125" s="49"/>
      <c r="GE125" s="49"/>
    </row>
    <row r="126" spans="3:187" x14ac:dyDescent="0.25">
      <c r="C126" s="49"/>
      <c r="D126" s="7"/>
      <c r="E126" s="49"/>
      <c r="F126" s="49"/>
      <c r="G126" s="7"/>
      <c r="H126" s="49"/>
      <c r="I126" s="49"/>
      <c r="J126" s="7"/>
      <c r="K126" s="49"/>
      <c r="L126" s="49"/>
      <c r="M126" s="7"/>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P126" s="49"/>
      <c r="AQ126" s="49"/>
      <c r="AR126" s="49"/>
      <c r="AS126" s="49"/>
      <c r="AT126" s="49"/>
      <c r="AU126" s="49"/>
      <c r="AV126" s="49"/>
      <c r="AW126" s="49"/>
      <c r="AX126" s="49"/>
      <c r="AY126" s="49"/>
      <c r="AZ126" s="49"/>
      <c r="BA126" s="49"/>
      <c r="BB126" s="49"/>
      <c r="BC126" s="49"/>
      <c r="BD126" s="49"/>
      <c r="BE126" s="49"/>
      <c r="BF126" s="49"/>
      <c r="BG126" s="49"/>
      <c r="BH126" s="49"/>
      <c r="BI126" s="49"/>
      <c r="BJ126" s="49"/>
      <c r="BK126" s="49"/>
      <c r="BL126" s="49"/>
      <c r="BM126" s="49"/>
      <c r="BN126" s="49"/>
      <c r="BO126" s="49"/>
      <c r="BP126" s="49"/>
      <c r="BQ126" s="49"/>
      <c r="BR126" s="49"/>
      <c r="BS126" s="49"/>
      <c r="BT126" s="49"/>
      <c r="BU126" s="49"/>
      <c r="BV126" s="49"/>
      <c r="BW126" s="49"/>
      <c r="BX126" s="49"/>
      <c r="BY126" s="49"/>
      <c r="BZ126" s="49"/>
      <c r="CA126" s="49"/>
      <c r="CB126" s="49"/>
      <c r="CC126" s="49"/>
      <c r="CD126" s="49"/>
      <c r="CE126" s="49"/>
      <c r="CF126" s="49"/>
      <c r="CG126" s="49"/>
      <c r="CH126" s="49"/>
      <c r="CI126" s="49"/>
      <c r="CJ126" s="49"/>
      <c r="CK126" s="49"/>
      <c r="CL126" s="49"/>
      <c r="CM126" s="49"/>
      <c r="CN126" s="49"/>
      <c r="CO126" s="49"/>
      <c r="CP126" s="49"/>
      <c r="CQ126" s="49"/>
      <c r="CR126" s="49"/>
      <c r="CS126" s="49"/>
      <c r="CT126" s="49"/>
      <c r="CU126" s="49"/>
      <c r="CV126" s="49"/>
      <c r="CW126" s="49"/>
      <c r="CX126" s="49"/>
      <c r="CY126" s="49"/>
      <c r="CZ126" s="49"/>
      <c r="DA126" s="49"/>
      <c r="DB126" s="49"/>
      <c r="DC126" s="49"/>
      <c r="DD126" s="49"/>
      <c r="DE126" s="49"/>
      <c r="DF126" s="49"/>
      <c r="DG126" s="49"/>
      <c r="DH126" s="49"/>
      <c r="DI126" s="49"/>
      <c r="DJ126" s="49"/>
      <c r="DK126" s="49"/>
      <c r="DL126" s="49"/>
      <c r="DM126" s="49"/>
      <c r="DN126" s="49"/>
      <c r="DO126" s="49"/>
      <c r="DP126" s="49"/>
      <c r="DQ126" s="49"/>
      <c r="DR126" s="49"/>
      <c r="DS126" s="49"/>
      <c r="DT126" s="49"/>
      <c r="DU126" s="49"/>
      <c r="DV126" s="49"/>
      <c r="DW126" s="49"/>
      <c r="DX126" s="49"/>
      <c r="DY126" s="49"/>
      <c r="DZ126" s="49"/>
      <c r="EA126" s="49"/>
      <c r="EB126" s="49"/>
      <c r="EC126" s="49"/>
      <c r="ED126" s="49"/>
      <c r="EE126" s="49"/>
      <c r="EF126" s="49"/>
      <c r="EG126" s="49"/>
      <c r="EH126" s="49"/>
      <c r="EI126" s="49"/>
      <c r="EJ126" s="49"/>
      <c r="EK126" s="49"/>
      <c r="EL126" s="49"/>
      <c r="EM126" s="49"/>
      <c r="EN126" s="49"/>
      <c r="EO126" s="49"/>
      <c r="EP126" s="49"/>
      <c r="EQ126" s="49"/>
      <c r="ER126" s="49"/>
      <c r="ES126" s="49"/>
      <c r="ET126" s="49"/>
      <c r="EU126" s="49"/>
      <c r="EV126" s="49"/>
      <c r="EW126" s="49"/>
      <c r="EX126" s="49"/>
      <c r="EY126" s="49"/>
      <c r="EZ126" s="49"/>
      <c r="FA126" s="49"/>
      <c r="FB126" s="49"/>
      <c r="FC126" s="49"/>
      <c r="FD126" s="49"/>
      <c r="FE126" s="49"/>
      <c r="FF126" s="49"/>
      <c r="FG126" s="49"/>
      <c r="FH126" s="49"/>
      <c r="FI126" s="49"/>
      <c r="FJ126" s="49"/>
      <c r="FK126" s="49"/>
      <c r="FL126" s="49"/>
      <c r="FM126" s="49"/>
      <c r="FN126" s="49"/>
      <c r="FO126" s="49"/>
      <c r="FP126" s="49"/>
      <c r="FQ126" s="49"/>
      <c r="FR126" s="49"/>
      <c r="FS126" s="49"/>
      <c r="FT126" s="49"/>
      <c r="FU126" s="49"/>
      <c r="FV126" s="49"/>
      <c r="FW126" s="49"/>
      <c r="FX126" s="49"/>
      <c r="FY126" s="49"/>
      <c r="FZ126" s="49"/>
      <c r="GA126" s="49"/>
      <c r="GB126" s="49"/>
      <c r="GC126" s="49"/>
      <c r="GD126" s="49"/>
      <c r="GE126" s="49"/>
    </row>
    <row r="127" spans="3:187" x14ac:dyDescent="0.25">
      <c r="C127" s="49"/>
      <c r="D127" s="7"/>
      <c r="E127" s="49"/>
      <c r="F127" s="49"/>
      <c r="G127" s="7"/>
      <c r="H127" s="49"/>
      <c r="I127" s="49"/>
      <c r="J127" s="7"/>
      <c r="K127" s="49"/>
      <c r="L127" s="49"/>
      <c r="M127" s="7"/>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49"/>
      <c r="AP127" s="49"/>
      <c r="AQ127" s="49"/>
      <c r="AR127" s="49"/>
      <c r="AS127" s="49"/>
      <c r="AT127" s="49"/>
      <c r="AU127" s="49"/>
      <c r="AV127" s="49"/>
      <c r="AW127" s="49"/>
      <c r="AX127" s="49"/>
      <c r="AY127" s="49"/>
      <c r="AZ127" s="49"/>
      <c r="BA127" s="49"/>
      <c r="BB127" s="49"/>
      <c r="BC127" s="49"/>
      <c r="BD127" s="49"/>
      <c r="BE127" s="49"/>
      <c r="BF127" s="49"/>
      <c r="BG127" s="49"/>
      <c r="BH127" s="49"/>
      <c r="BI127" s="49"/>
      <c r="BJ127" s="49"/>
      <c r="BK127" s="49"/>
      <c r="BL127" s="49"/>
      <c r="BM127" s="49"/>
      <c r="BN127" s="49"/>
      <c r="BO127" s="49"/>
      <c r="BP127" s="49"/>
      <c r="BQ127" s="49"/>
      <c r="BR127" s="49"/>
      <c r="BS127" s="49"/>
      <c r="BT127" s="49"/>
      <c r="BU127" s="49"/>
      <c r="BV127" s="49"/>
      <c r="BW127" s="49"/>
      <c r="BX127" s="49"/>
      <c r="BY127" s="49"/>
      <c r="BZ127" s="49"/>
      <c r="CA127" s="49"/>
      <c r="CB127" s="49"/>
      <c r="CC127" s="49"/>
      <c r="CD127" s="49"/>
      <c r="CE127" s="49"/>
      <c r="CF127" s="49"/>
      <c r="CG127" s="49"/>
      <c r="CH127" s="49"/>
      <c r="CI127" s="49"/>
      <c r="CJ127" s="49"/>
      <c r="CK127" s="49"/>
      <c r="CL127" s="49"/>
      <c r="CM127" s="49"/>
      <c r="CN127" s="49"/>
      <c r="CO127" s="49"/>
      <c r="CP127" s="49"/>
      <c r="CQ127" s="49"/>
      <c r="CR127" s="49"/>
      <c r="CS127" s="49"/>
      <c r="CT127" s="49"/>
      <c r="CU127" s="49"/>
      <c r="CV127" s="49"/>
      <c r="CW127" s="49"/>
      <c r="CX127" s="49"/>
      <c r="CY127" s="49"/>
      <c r="CZ127" s="49"/>
      <c r="DA127" s="49"/>
      <c r="DB127" s="49"/>
      <c r="DC127" s="49"/>
      <c r="DD127" s="49"/>
      <c r="DE127" s="49"/>
      <c r="DF127" s="49"/>
      <c r="DG127" s="49"/>
      <c r="DH127" s="49"/>
      <c r="DI127" s="49"/>
      <c r="DJ127" s="49"/>
      <c r="DK127" s="49"/>
      <c r="DL127" s="49"/>
      <c r="DM127" s="49"/>
      <c r="DN127" s="49"/>
      <c r="DO127" s="49"/>
      <c r="DP127" s="49"/>
      <c r="DQ127" s="49"/>
      <c r="DR127" s="49"/>
      <c r="DS127" s="49"/>
      <c r="DT127" s="49"/>
      <c r="DU127" s="49"/>
      <c r="DV127" s="49"/>
      <c r="DW127" s="49"/>
      <c r="DX127" s="49"/>
      <c r="DY127" s="49"/>
      <c r="DZ127" s="49"/>
      <c r="EA127" s="49"/>
      <c r="EB127" s="49"/>
      <c r="EC127" s="49"/>
      <c r="ED127" s="49"/>
      <c r="EE127" s="49"/>
      <c r="EF127" s="49"/>
      <c r="EG127" s="49"/>
      <c r="EH127" s="49"/>
      <c r="EI127" s="49"/>
      <c r="EJ127" s="49"/>
      <c r="EK127" s="49"/>
      <c r="EL127" s="49"/>
      <c r="EM127" s="49"/>
      <c r="EN127" s="49"/>
      <c r="EO127" s="49"/>
      <c r="EP127" s="49"/>
      <c r="EQ127" s="49"/>
      <c r="ER127" s="49"/>
      <c r="ES127" s="49"/>
      <c r="ET127" s="49"/>
      <c r="EU127" s="49"/>
      <c r="EV127" s="49"/>
      <c r="EW127" s="49"/>
      <c r="EX127" s="49"/>
      <c r="EY127" s="49"/>
      <c r="EZ127" s="49"/>
      <c r="FA127" s="49"/>
      <c r="FB127" s="49"/>
      <c r="FC127" s="49"/>
      <c r="FD127" s="49"/>
      <c r="FE127" s="49"/>
      <c r="FF127" s="49"/>
      <c r="FG127" s="49"/>
      <c r="FH127" s="49"/>
      <c r="FI127" s="49"/>
      <c r="FJ127" s="49"/>
      <c r="FK127" s="49"/>
      <c r="FL127" s="49"/>
      <c r="FM127" s="49"/>
      <c r="FN127" s="49"/>
      <c r="FO127" s="49"/>
      <c r="FP127" s="49"/>
      <c r="FQ127" s="49"/>
      <c r="FR127" s="49"/>
      <c r="FS127" s="49"/>
      <c r="FT127" s="49"/>
      <c r="FU127" s="49"/>
      <c r="FV127" s="49"/>
      <c r="FW127" s="49"/>
      <c r="FX127" s="49"/>
      <c r="FY127" s="49"/>
      <c r="FZ127" s="49"/>
      <c r="GA127" s="49"/>
      <c r="GB127" s="49"/>
      <c r="GC127" s="49"/>
      <c r="GD127" s="49"/>
      <c r="GE127" s="49"/>
    </row>
    <row r="128" spans="3:187" x14ac:dyDescent="0.25">
      <c r="C128" s="49"/>
      <c r="D128" s="7"/>
      <c r="E128" s="49"/>
      <c r="F128" s="49"/>
      <c r="G128" s="7"/>
      <c r="H128" s="49"/>
      <c r="I128" s="49"/>
      <c r="J128" s="7"/>
      <c r="K128" s="49"/>
      <c r="L128" s="49"/>
      <c r="M128" s="7"/>
      <c r="N128" s="49"/>
      <c r="O128" s="49"/>
      <c r="P128" s="49"/>
      <c r="Q128" s="49"/>
      <c r="R128" s="49"/>
      <c r="S128" s="49"/>
      <c r="T128" s="49"/>
      <c r="U128" s="49"/>
      <c r="V128" s="49"/>
      <c r="W128" s="49"/>
      <c r="X128" s="49"/>
      <c r="Y128" s="49"/>
      <c r="Z128" s="49"/>
      <c r="AA128" s="49"/>
      <c r="AB128" s="49"/>
      <c r="AC128" s="49"/>
      <c r="AD128" s="49"/>
      <c r="AE128" s="49"/>
      <c r="AF128" s="49"/>
      <c r="AG128" s="49"/>
      <c r="AH128" s="49"/>
      <c r="AI128" s="49"/>
      <c r="AJ128" s="49"/>
      <c r="AK128" s="49"/>
      <c r="AL128" s="49"/>
      <c r="AM128" s="49"/>
      <c r="AN128" s="49"/>
      <c r="AO128" s="49"/>
      <c r="AP128" s="49"/>
      <c r="AQ128" s="49"/>
      <c r="AR128" s="49"/>
      <c r="AS128" s="49"/>
      <c r="AT128" s="49"/>
      <c r="AU128" s="49"/>
      <c r="AV128" s="49"/>
      <c r="AW128" s="49"/>
      <c r="AX128" s="49"/>
      <c r="AY128" s="49"/>
      <c r="AZ128" s="49"/>
      <c r="BA128" s="49"/>
      <c r="BB128" s="49"/>
      <c r="BC128" s="49"/>
      <c r="BD128" s="49"/>
      <c r="BE128" s="49"/>
      <c r="BF128" s="49"/>
      <c r="BG128" s="49"/>
      <c r="BH128" s="49"/>
      <c r="BI128" s="49"/>
      <c r="BJ128" s="49"/>
      <c r="BK128" s="49"/>
      <c r="BL128" s="49"/>
      <c r="BM128" s="49"/>
      <c r="BN128" s="49"/>
      <c r="BO128" s="49"/>
      <c r="BP128" s="49"/>
      <c r="BQ128" s="49"/>
      <c r="BR128" s="49"/>
      <c r="BS128" s="49"/>
      <c r="BT128" s="49"/>
      <c r="BU128" s="49"/>
      <c r="BV128" s="49"/>
      <c r="BW128" s="49"/>
      <c r="BX128" s="49"/>
      <c r="BY128" s="49"/>
      <c r="BZ128" s="49"/>
      <c r="CA128" s="49"/>
      <c r="CB128" s="49"/>
      <c r="CC128" s="49"/>
      <c r="CD128" s="49"/>
      <c r="CE128" s="49"/>
      <c r="CF128" s="49"/>
      <c r="CG128" s="49"/>
      <c r="CH128" s="49"/>
      <c r="CI128" s="49"/>
      <c r="CJ128" s="49"/>
      <c r="CK128" s="49"/>
      <c r="CL128" s="49"/>
      <c r="CM128" s="49"/>
      <c r="CN128" s="49"/>
      <c r="CO128" s="49"/>
      <c r="CP128" s="49"/>
      <c r="CQ128" s="49"/>
      <c r="CR128" s="49"/>
      <c r="CS128" s="49"/>
      <c r="CT128" s="49"/>
      <c r="CU128" s="49"/>
      <c r="CV128" s="49"/>
      <c r="CW128" s="49"/>
      <c r="CX128" s="49"/>
      <c r="CY128" s="49"/>
      <c r="CZ128" s="49"/>
      <c r="DA128" s="49"/>
      <c r="DB128" s="49"/>
      <c r="DC128" s="49"/>
      <c r="DD128" s="49"/>
      <c r="DE128" s="49"/>
      <c r="DF128" s="49"/>
      <c r="DG128" s="49"/>
      <c r="DH128" s="49"/>
      <c r="DI128" s="49"/>
      <c r="DJ128" s="49"/>
      <c r="DK128" s="49"/>
      <c r="DL128" s="49"/>
      <c r="DM128" s="49"/>
      <c r="DN128" s="49"/>
      <c r="DO128" s="49"/>
      <c r="DP128" s="49"/>
      <c r="DQ128" s="49"/>
      <c r="DR128" s="49"/>
      <c r="DS128" s="49"/>
      <c r="DT128" s="49"/>
      <c r="DU128" s="49"/>
      <c r="DV128" s="49"/>
      <c r="DW128" s="49"/>
      <c r="DX128" s="49"/>
      <c r="DY128" s="49"/>
      <c r="DZ128" s="49"/>
      <c r="EA128" s="49"/>
      <c r="EB128" s="49"/>
      <c r="EC128" s="49"/>
      <c r="ED128" s="49"/>
      <c r="EE128" s="49"/>
      <c r="EF128" s="49"/>
      <c r="EG128" s="49"/>
      <c r="EH128" s="49"/>
      <c r="EI128" s="49"/>
      <c r="EJ128" s="49"/>
      <c r="EK128" s="49"/>
      <c r="EL128" s="49"/>
      <c r="EM128" s="49"/>
      <c r="EN128" s="49"/>
      <c r="EO128" s="49"/>
      <c r="EP128" s="49"/>
      <c r="EQ128" s="49"/>
      <c r="ER128" s="49"/>
      <c r="ES128" s="49"/>
      <c r="ET128" s="49"/>
      <c r="EU128" s="49"/>
      <c r="EV128" s="49"/>
      <c r="EW128" s="49"/>
      <c r="EX128" s="49"/>
      <c r="EY128" s="49"/>
      <c r="EZ128" s="49"/>
      <c r="FA128" s="49"/>
      <c r="FB128" s="49"/>
      <c r="FC128" s="49"/>
      <c r="FD128" s="49"/>
      <c r="FE128" s="49"/>
      <c r="FF128" s="49"/>
      <c r="FG128" s="49"/>
      <c r="FH128" s="49"/>
      <c r="FI128" s="49"/>
      <c r="FJ128" s="49"/>
      <c r="FK128" s="49"/>
      <c r="FL128" s="49"/>
      <c r="FM128" s="49"/>
      <c r="FN128" s="49"/>
      <c r="FO128" s="49"/>
      <c r="FP128" s="49"/>
      <c r="FQ128" s="49"/>
      <c r="FR128" s="49"/>
      <c r="FS128" s="49"/>
      <c r="FT128" s="49"/>
      <c r="FU128" s="49"/>
      <c r="FV128" s="49"/>
      <c r="FW128" s="49"/>
      <c r="FX128" s="49"/>
      <c r="FY128" s="49"/>
      <c r="FZ128" s="49"/>
      <c r="GA128" s="49"/>
      <c r="GB128" s="49"/>
      <c r="GC128" s="49"/>
      <c r="GD128" s="49"/>
      <c r="GE128" s="49"/>
    </row>
    <row r="129" spans="3:187" x14ac:dyDescent="0.25">
      <c r="C129" s="49"/>
      <c r="D129" s="7"/>
      <c r="E129" s="49"/>
      <c r="F129" s="49"/>
      <c r="G129" s="7"/>
      <c r="H129" s="49"/>
      <c r="I129" s="49"/>
      <c r="J129" s="7"/>
      <c r="K129" s="49"/>
      <c r="L129" s="49"/>
      <c r="M129" s="7"/>
      <c r="N129" s="49"/>
      <c r="O129" s="49"/>
      <c r="P129" s="49"/>
      <c r="Q129" s="49"/>
      <c r="R129" s="49"/>
      <c r="S129" s="49"/>
      <c r="T129" s="49"/>
      <c r="U129" s="49"/>
      <c r="V129" s="49"/>
      <c r="W129" s="49"/>
      <c r="X129" s="49"/>
      <c r="Y129" s="49"/>
      <c r="Z129" s="49"/>
      <c r="AA129" s="49"/>
      <c r="AB129" s="49"/>
      <c r="AC129" s="49"/>
      <c r="AD129" s="49"/>
      <c r="AE129" s="49"/>
      <c r="AF129" s="49"/>
      <c r="AG129" s="49"/>
      <c r="AH129" s="49"/>
      <c r="AI129" s="49"/>
      <c r="AJ129" s="49"/>
      <c r="AK129" s="49"/>
      <c r="AL129" s="49"/>
      <c r="AM129" s="49"/>
      <c r="AN129" s="49"/>
      <c r="AO129" s="49"/>
      <c r="AP129" s="49"/>
      <c r="AQ129" s="49"/>
      <c r="AR129" s="49"/>
      <c r="AS129" s="49"/>
      <c r="AT129" s="49"/>
      <c r="AU129" s="49"/>
      <c r="AV129" s="49"/>
      <c r="AW129" s="49"/>
      <c r="AX129" s="49"/>
      <c r="AY129" s="49"/>
      <c r="AZ129" s="49"/>
      <c r="BA129" s="49"/>
      <c r="BB129" s="49"/>
      <c r="BC129" s="49"/>
      <c r="BD129" s="49"/>
      <c r="BE129" s="49"/>
      <c r="BF129" s="49"/>
      <c r="BG129" s="49"/>
      <c r="BH129" s="49"/>
      <c r="BI129" s="49"/>
      <c r="BJ129" s="49"/>
      <c r="BK129" s="49"/>
      <c r="BL129" s="49"/>
      <c r="BM129" s="49"/>
      <c r="BN129" s="49"/>
      <c r="BO129" s="49"/>
      <c r="BP129" s="49"/>
      <c r="BQ129" s="49"/>
      <c r="BR129" s="49"/>
      <c r="BS129" s="49"/>
      <c r="BT129" s="49"/>
      <c r="BU129" s="49"/>
      <c r="BV129" s="49"/>
      <c r="BW129" s="49"/>
      <c r="BX129" s="49"/>
      <c r="BY129" s="49"/>
      <c r="BZ129" s="49"/>
      <c r="CA129" s="49"/>
      <c r="CB129" s="49"/>
      <c r="CC129" s="49"/>
      <c r="CD129" s="49"/>
      <c r="CE129" s="49"/>
      <c r="CF129" s="49"/>
      <c r="CG129" s="49"/>
      <c r="CH129" s="49"/>
      <c r="CI129" s="49"/>
      <c r="CJ129" s="49"/>
      <c r="CK129" s="49"/>
      <c r="CL129" s="49"/>
      <c r="CM129" s="49"/>
      <c r="CN129" s="49"/>
      <c r="CO129" s="49"/>
      <c r="CP129" s="49"/>
      <c r="CQ129" s="49"/>
      <c r="CR129" s="49"/>
      <c r="CS129" s="49"/>
      <c r="CT129" s="49"/>
      <c r="CU129" s="49"/>
      <c r="CV129" s="49"/>
      <c r="CW129" s="49"/>
      <c r="CX129" s="49"/>
      <c r="CY129" s="49"/>
      <c r="CZ129" s="49"/>
      <c r="DA129" s="49"/>
      <c r="DB129" s="49"/>
      <c r="DC129" s="49"/>
      <c r="DD129" s="49"/>
      <c r="DE129" s="49"/>
      <c r="DF129" s="49"/>
      <c r="DG129" s="49"/>
      <c r="DH129" s="49"/>
      <c r="DI129" s="49"/>
      <c r="DJ129" s="49"/>
      <c r="DK129" s="49"/>
      <c r="DL129" s="49"/>
      <c r="DM129" s="49"/>
      <c r="DN129" s="49"/>
      <c r="DO129" s="49"/>
      <c r="DP129" s="49"/>
      <c r="DQ129" s="49"/>
      <c r="DR129" s="49"/>
      <c r="DS129" s="49"/>
      <c r="DT129" s="49"/>
      <c r="DU129" s="49"/>
      <c r="DV129" s="49"/>
      <c r="DW129" s="49"/>
      <c r="DX129" s="49"/>
      <c r="DY129" s="49"/>
      <c r="DZ129" s="49"/>
      <c r="EA129" s="49"/>
      <c r="EB129" s="49"/>
      <c r="EC129" s="49"/>
      <c r="ED129" s="49"/>
      <c r="EE129" s="49"/>
      <c r="EF129" s="49"/>
      <c r="EG129" s="49"/>
      <c r="EH129" s="49"/>
      <c r="EI129" s="49"/>
      <c r="EJ129" s="49"/>
      <c r="EK129" s="49"/>
      <c r="EL129" s="49"/>
      <c r="EM129" s="49"/>
      <c r="EN129" s="49"/>
      <c r="EO129" s="49"/>
      <c r="EP129" s="49"/>
      <c r="EQ129" s="49"/>
      <c r="ER129" s="49"/>
      <c r="ES129" s="49"/>
      <c r="ET129" s="49"/>
      <c r="EU129" s="49"/>
      <c r="EV129" s="49"/>
      <c r="EW129" s="49"/>
      <c r="EX129" s="49"/>
      <c r="EY129" s="49"/>
      <c r="EZ129" s="49"/>
      <c r="FA129" s="49"/>
      <c r="FB129" s="49"/>
      <c r="FC129" s="49"/>
      <c r="FD129" s="49"/>
      <c r="FE129" s="49"/>
      <c r="FF129" s="49"/>
      <c r="FG129" s="49"/>
      <c r="FH129" s="49"/>
      <c r="FI129" s="49"/>
      <c r="FJ129" s="49"/>
      <c r="FK129" s="49"/>
      <c r="FL129" s="49"/>
      <c r="FM129" s="49"/>
      <c r="FN129" s="49"/>
      <c r="FO129" s="49"/>
      <c r="FP129" s="49"/>
      <c r="FQ129" s="49"/>
      <c r="FR129" s="49"/>
      <c r="FS129" s="49"/>
      <c r="FT129" s="49"/>
      <c r="FU129" s="49"/>
      <c r="FV129" s="49"/>
      <c r="FW129" s="49"/>
      <c r="FX129" s="49"/>
      <c r="FY129" s="49"/>
      <c r="FZ129" s="49"/>
      <c r="GA129" s="49"/>
      <c r="GB129" s="49"/>
      <c r="GC129" s="49"/>
      <c r="GD129" s="49"/>
      <c r="GE129" s="49"/>
    </row>
    <row r="130" spans="3:187" x14ac:dyDescent="0.25">
      <c r="C130" s="49"/>
      <c r="D130" s="7"/>
      <c r="E130" s="49"/>
      <c r="F130" s="49"/>
      <c r="G130" s="7"/>
      <c r="H130" s="49"/>
      <c r="I130" s="49"/>
      <c r="J130" s="7"/>
      <c r="K130" s="49"/>
      <c r="L130" s="49"/>
      <c r="M130" s="7"/>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c r="AM130" s="49"/>
      <c r="AN130" s="49"/>
      <c r="AO130" s="49"/>
      <c r="AP130" s="49"/>
      <c r="AQ130" s="49"/>
      <c r="AR130" s="49"/>
      <c r="AS130" s="49"/>
      <c r="AT130" s="49"/>
      <c r="AU130" s="49"/>
      <c r="AV130" s="49"/>
      <c r="AW130" s="49"/>
      <c r="AX130" s="49"/>
      <c r="AY130" s="49"/>
      <c r="AZ130" s="49"/>
      <c r="BA130" s="49"/>
      <c r="BB130" s="49"/>
      <c r="BC130" s="49"/>
      <c r="BD130" s="49"/>
      <c r="BE130" s="49"/>
      <c r="BF130" s="49"/>
      <c r="BG130" s="49"/>
      <c r="BH130" s="49"/>
      <c r="BI130" s="49"/>
      <c r="BJ130" s="49"/>
      <c r="BK130" s="49"/>
      <c r="BL130" s="49"/>
      <c r="BM130" s="49"/>
      <c r="BN130" s="49"/>
      <c r="BO130" s="49"/>
      <c r="BP130" s="49"/>
      <c r="BQ130" s="49"/>
      <c r="BR130" s="49"/>
      <c r="BS130" s="49"/>
      <c r="BT130" s="49"/>
      <c r="BU130" s="49"/>
      <c r="BV130" s="49"/>
      <c r="BW130" s="49"/>
      <c r="BX130" s="49"/>
      <c r="BY130" s="49"/>
      <c r="BZ130" s="49"/>
      <c r="CA130" s="49"/>
      <c r="CB130" s="49"/>
      <c r="CC130" s="49"/>
      <c r="CD130" s="49"/>
      <c r="CE130" s="49"/>
      <c r="CF130" s="49"/>
      <c r="CG130" s="49"/>
      <c r="CH130" s="49"/>
      <c r="CI130" s="49"/>
      <c r="CJ130" s="49"/>
      <c r="CK130" s="49"/>
      <c r="CL130" s="49"/>
      <c r="CM130" s="49"/>
      <c r="CN130" s="49"/>
      <c r="CO130" s="49"/>
      <c r="CP130" s="49"/>
      <c r="CQ130" s="49"/>
      <c r="CR130" s="49"/>
      <c r="CS130" s="49"/>
      <c r="CT130" s="49"/>
      <c r="CU130" s="49"/>
      <c r="CV130" s="49"/>
      <c r="CW130" s="49"/>
      <c r="CX130" s="49"/>
      <c r="CY130" s="49"/>
      <c r="CZ130" s="49"/>
      <c r="DA130" s="49"/>
      <c r="DB130" s="49"/>
      <c r="DC130" s="49"/>
      <c r="DD130" s="49"/>
      <c r="DE130" s="49"/>
      <c r="DF130" s="49"/>
      <c r="DG130" s="49"/>
      <c r="DH130" s="49"/>
      <c r="DI130" s="49"/>
      <c r="DJ130" s="49"/>
      <c r="DK130" s="49"/>
      <c r="DL130" s="49"/>
      <c r="DM130" s="49"/>
      <c r="DN130" s="49"/>
      <c r="DO130" s="49"/>
      <c r="DP130" s="49"/>
      <c r="DQ130" s="49"/>
      <c r="DR130" s="49"/>
      <c r="DS130" s="49"/>
      <c r="DT130" s="49"/>
      <c r="DU130" s="49"/>
      <c r="DV130" s="49"/>
      <c r="DW130" s="49"/>
      <c r="DX130" s="49"/>
      <c r="DY130" s="49"/>
      <c r="DZ130" s="49"/>
      <c r="EA130" s="49"/>
      <c r="EB130" s="49"/>
      <c r="EC130" s="49"/>
      <c r="ED130" s="49"/>
      <c r="EE130" s="49"/>
      <c r="EF130" s="49"/>
      <c r="EG130" s="49"/>
      <c r="EH130" s="49"/>
      <c r="EI130" s="49"/>
      <c r="EJ130" s="49"/>
      <c r="EK130" s="49"/>
      <c r="EL130" s="49"/>
      <c r="EM130" s="49"/>
      <c r="EN130" s="49"/>
      <c r="EO130" s="49"/>
      <c r="EP130" s="49"/>
      <c r="EQ130" s="49"/>
      <c r="ER130" s="49"/>
      <c r="ES130" s="49"/>
      <c r="ET130" s="49"/>
      <c r="EU130" s="49"/>
      <c r="EV130" s="49"/>
      <c r="EW130" s="49"/>
      <c r="EX130" s="49"/>
      <c r="EY130" s="49"/>
      <c r="EZ130" s="49"/>
      <c r="FA130" s="49"/>
      <c r="FB130" s="49"/>
      <c r="FC130" s="49"/>
      <c r="FD130" s="49"/>
      <c r="FE130" s="49"/>
      <c r="FF130" s="49"/>
      <c r="FG130" s="49"/>
      <c r="FH130" s="49"/>
      <c r="FI130" s="49"/>
      <c r="FJ130" s="49"/>
      <c r="FK130" s="49"/>
      <c r="FL130" s="49"/>
      <c r="FM130" s="49"/>
      <c r="FN130" s="49"/>
      <c r="FO130" s="49"/>
      <c r="FP130" s="49"/>
      <c r="FQ130" s="49"/>
      <c r="FR130" s="49"/>
      <c r="FS130" s="49"/>
      <c r="FT130" s="49"/>
      <c r="FU130" s="49"/>
      <c r="FV130" s="49"/>
      <c r="FW130" s="49"/>
      <c r="FX130" s="49"/>
      <c r="FY130" s="49"/>
      <c r="FZ130" s="49"/>
      <c r="GA130" s="49"/>
      <c r="GB130" s="49"/>
      <c r="GC130" s="49"/>
      <c r="GD130" s="49"/>
      <c r="GE130" s="49"/>
    </row>
    <row r="131" spans="3:187" x14ac:dyDescent="0.25">
      <c r="C131" s="49"/>
      <c r="D131" s="7"/>
      <c r="E131" s="49"/>
      <c r="F131" s="49"/>
      <c r="G131" s="7"/>
      <c r="H131" s="49"/>
      <c r="I131" s="49"/>
      <c r="J131" s="7"/>
      <c r="K131" s="49"/>
      <c r="L131" s="49"/>
      <c r="M131" s="7"/>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49"/>
      <c r="AN131" s="49"/>
      <c r="AO131" s="49"/>
      <c r="AP131" s="49"/>
      <c r="AQ131" s="49"/>
      <c r="AR131" s="49"/>
      <c r="AS131" s="49"/>
      <c r="AT131" s="49"/>
      <c r="AU131" s="49"/>
      <c r="AV131" s="49"/>
      <c r="AW131" s="49"/>
      <c r="AX131" s="49"/>
      <c r="AY131" s="49"/>
      <c r="AZ131" s="49"/>
      <c r="BA131" s="49"/>
      <c r="BB131" s="49"/>
      <c r="BC131" s="49"/>
      <c r="BD131" s="49"/>
      <c r="BE131" s="49"/>
      <c r="BF131" s="49"/>
      <c r="BG131" s="49"/>
      <c r="BH131" s="49"/>
      <c r="BI131" s="49"/>
      <c r="BJ131" s="49"/>
      <c r="BK131" s="49"/>
      <c r="BL131" s="49"/>
      <c r="BM131" s="49"/>
      <c r="BN131" s="49"/>
      <c r="BO131" s="49"/>
      <c r="BP131" s="49"/>
      <c r="BQ131" s="49"/>
      <c r="BR131" s="49"/>
      <c r="BS131" s="49"/>
      <c r="BT131" s="49"/>
      <c r="BU131" s="49"/>
      <c r="BV131" s="49"/>
      <c r="BW131" s="49"/>
      <c r="BX131" s="49"/>
      <c r="BY131" s="49"/>
      <c r="BZ131" s="49"/>
      <c r="CA131" s="49"/>
      <c r="CB131" s="49"/>
      <c r="CC131" s="49"/>
      <c r="CD131" s="49"/>
      <c r="CE131" s="49"/>
      <c r="CF131" s="49"/>
      <c r="CG131" s="49"/>
      <c r="CH131" s="49"/>
      <c r="CI131" s="49"/>
      <c r="CJ131" s="49"/>
      <c r="CK131" s="49"/>
      <c r="CL131" s="49"/>
      <c r="CM131" s="49"/>
      <c r="CN131" s="49"/>
      <c r="CO131" s="49"/>
      <c r="CP131" s="49"/>
      <c r="CQ131" s="49"/>
      <c r="CR131" s="49"/>
      <c r="CS131" s="49"/>
      <c r="CT131" s="49"/>
      <c r="CU131" s="49"/>
      <c r="CV131" s="49"/>
      <c r="CW131" s="49"/>
      <c r="CX131" s="49"/>
      <c r="CY131" s="49"/>
      <c r="CZ131" s="49"/>
      <c r="DA131" s="49"/>
      <c r="DB131" s="49"/>
      <c r="DC131" s="49"/>
      <c r="DD131" s="49"/>
      <c r="DE131" s="49"/>
      <c r="DF131" s="49"/>
      <c r="DG131" s="49"/>
      <c r="DH131" s="49"/>
      <c r="DI131" s="49"/>
      <c r="DJ131" s="49"/>
      <c r="DK131" s="49"/>
      <c r="DL131" s="49"/>
      <c r="DM131" s="49"/>
      <c r="DN131" s="49"/>
      <c r="DO131" s="49"/>
      <c r="DP131" s="49"/>
      <c r="DQ131" s="49"/>
      <c r="DR131" s="49"/>
      <c r="DS131" s="49"/>
      <c r="DT131" s="49"/>
      <c r="DU131" s="49"/>
      <c r="DV131" s="49"/>
      <c r="DW131" s="49"/>
      <c r="DX131" s="49"/>
      <c r="DY131" s="49"/>
      <c r="DZ131" s="49"/>
      <c r="EA131" s="49"/>
      <c r="EB131" s="49"/>
      <c r="EC131" s="49"/>
      <c r="ED131" s="49"/>
      <c r="EE131" s="49"/>
      <c r="EF131" s="49"/>
      <c r="EG131" s="49"/>
      <c r="EH131" s="49"/>
      <c r="EI131" s="49"/>
      <c r="EJ131" s="49"/>
      <c r="EK131" s="49"/>
      <c r="EL131" s="49"/>
      <c r="EM131" s="49"/>
      <c r="EN131" s="49"/>
      <c r="EO131" s="49"/>
      <c r="EP131" s="49"/>
      <c r="EQ131" s="49"/>
      <c r="ER131" s="49"/>
      <c r="ES131" s="49"/>
      <c r="ET131" s="49"/>
      <c r="EU131" s="49"/>
      <c r="EV131" s="49"/>
      <c r="EW131" s="49"/>
      <c r="EX131" s="49"/>
      <c r="EY131" s="49"/>
      <c r="EZ131" s="49"/>
      <c r="FA131" s="49"/>
      <c r="FB131" s="49"/>
      <c r="FC131" s="49"/>
      <c r="FD131" s="49"/>
      <c r="FE131" s="49"/>
      <c r="FF131" s="49"/>
      <c r="FG131" s="49"/>
      <c r="FH131" s="49"/>
      <c r="FI131" s="49"/>
      <c r="FJ131" s="49"/>
      <c r="FK131" s="49"/>
      <c r="FL131" s="49"/>
      <c r="FM131" s="49"/>
      <c r="FN131" s="49"/>
      <c r="FO131" s="49"/>
      <c r="FP131" s="49"/>
      <c r="FQ131" s="49"/>
      <c r="FR131" s="49"/>
      <c r="FS131" s="49"/>
      <c r="FT131" s="49"/>
      <c r="FU131" s="49"/>
      <c r="FV131" s="49"/>
      <c r="FW131" s="49"/>
      <c r="FX131" s="49"/>
      <c r="FY131" s="49"/>
      <c r="FZ131" s="49"/>
      <c r="GA131" s="49"/>
      <c r="GB131" s="49"/>
      <c r="GC131" s="49"/>
      <c r="GD131" s="49"/>
      <c r="GE131" s="49"/>
    </row>
    <row r="132" spans="3:187" x14ac:dyDescent="0.25">
      <c r="C132" s="49"/>
      <c r="D132" s="7"/>
      <c r="E132" s="49"/>
      <c r="F132" s="49"/>
      <c r="G132" s="7"/>
      <c r="H132" s="49"/>
      <c r="I132" s="49"/>
      <c r="J132" s="7"/>
      <c r="K132" s="49"/>
      <c r="L132" s="49"/>
      <c r="M132" s="7"/>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c r="AM132" s="49"/>
      <c r="AN132" s="49"/>
      <c r="AO132" s="49"/>
      <c r="AP132" s="49"/>
      <c r="AQ132" s="49"/>
      <c r="AR132" s="49"/>
      <c r="AS132" s="49"/>
      <c r="AT132" s="49"/>
      <c r="AU132" s="49"/>
      <c r="AV132" s="49"/>
      <c r="AW132" s="49"/>
      <c r="AX132" s="49"/>
      <c r="AY132" s="49"/>
      <c r="AZ132" s="49"/>
      <c r="BA132" s="49"/>
      <c r="BB132" s="49"/>
      <c r="BC132" s="49"/>
      <c r="BD132" s="49"/>
      <c r="BE132" s="49"/>
      <c r="BF132" s="49"/>
      <c r="BG132" s="49"/>
      <c r="BH132" s="49"/>
      <c r="BI132" s="49"/>
      <c r="BJ132" s="49"/>
      <c r="BK132" s="49"/>
      <c r="BL132" s="49"/>
      <c r="BM132" s="49"/>
      <c r="BN132" s="49"/>
      <c r="BO132" s="49"/>
      <c r="BP132" s="49"/>
      <c r="BQ132" s="49"/>
      <c r="BR132" s="49"/>
      <c r="BS132" s="49"/>
      <c r="BT132" s="49"/>
      <c r="BU132" s="49"/>
      <c r="BV132" s="49"/>
      <c r="BW132" s="49"/>
      <c r="BX132" s="49"/>
      <c r="BY132" s="49"/>
      <c r="BZ132" s="49"/>
      <c r="CA132" s="49"/>
      <c r="CB132" s="49"/>
      <c r="CC132" s="49"/>
      <c r="CD132" s="49"/>
      <c r="CE132" s="49"/>
      <c r="CF132" s="49"/>
      <c r="CG132" s="49"/>
      <c r="CH132" s="49"/>
      <c r="CI132" s="49"/>
      <c r="CJ132" s="49"/>
      <c r="CK132" s="49"/>
      <c r="CL132" s="49"/>
      <c r="CM132" s="49"/>
      <c r="CN132" s="49"/>
      <c r="CO132" s="49"/>
      <c r="CP132" s="49"/>
      <c r="CQ132" s="49"/>
      <c r="CR132" s="49"/>
      <c r="CS132" s="49"/>
      <c r="CT132" s="49"/>
      <c r="CU132" s="49"/>
      <c r="CV132" s="49"/>
      <c r="CW132" s="49"/>
      <c r="CX132" s="49"/>
      <c r="CY132" s="49"/>
      <c r="CZ132" s="49"/>
      <c r="DA132" s="49"/>
      <c r="DB132" s="49"/>
      <c r="DC132" s="49"/>
      <c r="DD132" s="49"/>
      <c r="DE132" s="49"/>
      <c r="DF132" s="49"/>
      <c r="DG132" s="49"/>
      <c r="DH132" s="49"/>
      <c r="DI132" s="49"/>
      <c r="DJ132" s="49"/>
      <c r="DK132" s="49"/>
      <c r="DL132" s="49"/>
      <c r="DM132" s="49"/>
      <c r="DN132" s="49"/>
      <c r="DO132" s="49"/>
      <c r="DP132" s="49"/>
      <c r="DQ132" s="49"/>
      <c r="DR132" s="49"/>
      <c r="DS132" s="49"/>
      <c r="DT132" s="49"/>
      <c r="DU132" s="49"/>
      <c r="DV132" s="49"/>
      <c r="DW132" s="49"/>
      <c r="DX132" s="49"/>
      <c r="DY132" s="49"/>
      <c r="DZ132" s="49"/>
      <c r="EA132" s="49"/>
      <c r="EB132" s="49"/>
      <c r="EC132" s="49"/>
      <c r="ED132" s="49"/>
      <c r="EE132" s="49"/>
      <c r="EF132" s="49"/>
      <c r="EG132" s="49"/>
      <c r="EH132" s="49"/>
      <c r="EI132" s="49"/>
      <c r="EJ132" s="49"/>
      <c r="EK132" s="49"/>
      <c r="EL132" s="49"/>
      <c r="EM132" s="49"/>
      <c r="EN132" s="49"/>
      <c r="EO132" s="49"/>
      <c r="EP132" s="49"/>
      <c r="EQ132" s="49"/>
      <c r="ER132" s="49"/>
      <c r="ES132" s="49"/>
      <c r="ET132" s="49"/>
      <c r="EU132" s="49"/>
      <c r="EV132" s="49"/>
      <c r="EW132" s="49"/>
      <c r="EX132" s="49"/>
      <c r="EY132" s="49"/>
      <c r="EZ132" s="49"/>
      <c r="FA132" s="49"/>
      <c r="FB132" s="49"/>
      <c r="FC132" s="49"/>
      <c r="FD132" s="49"/>
      <c r="FE132" s="49"/>
      <c r="FF132" s="49"/>
      <c r="FG132" s="49"/>
      <c r="FH132" s="49"/>
      <c r="FI132" s="49"/>
      <c r="FJ132" s="49"/>
      <c r="FK132" s="49"/>
      <c r="FL132" s="49"/>
      <c r="FM132" s="49"/>
      <c r="FN132" s="49"/>
      <c r="FO132" s="49"/>
      <c r="FP132" s="49"/>
      <c r="FQ132" s="49"/>
      <c r="FR132" s="49"/>
      <c r="FS132" s="49"/>
      <c r="FT132" s="49"/>
      <c r="FU132" s="49"/>
      <c r="FV132" s="49"/>
      <c r="FW132" s="49"/>
      <c r="FX132" s="49"/>
      <c r="FY132" s="49"/>
      <c r="FZ132" s="49"/>
      <c r="GA132" s="49"/>
      <c r="GB132" s="49"/>
      <c r="GC132" s="49"/>
      <c r="GD132" s="49"/>
      <c r="GE132" s="49"/>
    </row>
    <row r="133" spans="3:187" x14ac:dyDescent="0.25">
      <c r="C133" s="49"/>
      <c r="D133" s="7"/>
      <c r="E133" s="49"/>
      <c r="F133" s="49"/>
      <c r="G133" s="7"/>
      <c r="H133" s="49"/>
      <c r="I133" s="49"/>
      <c r="J133" s="7"/>
      <c r="K133" s="49"/>
      <c r="L133" s="49"/>
      <c r="M133" s="7"/>
      <c r="N133" s="49"/>
      <c r="O133" s="49"/>
      <c r="P133" s="49"/>
      <c r="Q133" s="49"/>
      <c r="R133" s="49"/>
      <c r="S133" s="49"/>
      <c r="T133" s="49"/>
      <c r="U133" s="49"/>
      <c r="V133" s="49"/>
      <c r="W133" s="49"/>
      <c r="X133" s="49"/>
      <c r="Y133" s="49"/>
      <c r="Z133" s="49"/>
      <c r="AA133" s="49"/>
      <c r="AB133" s="49"/>
      <c r="AC133" s="49"/>
      <c r="AD133" s="49"/>
      <c r="AE133" s="49"/>
      <c r="AF133" s="49"/>
      <c r="AG133" s="49"/>
      <c r="AH133" s="49"/>
      <c r="AI133" s="49"/>
      <c r="AJ133" s="49"/>
      <c r="AK133" s="49"/>
      <c r="AL133" s="49"/>
      <c r="AM133" s="49"/>
      <c r="AN133" s="49"/>
      <c r="AO133" s="49"/>
      <c r="AP133" s="49"/>
      <c r="AQ133" s="49"/>
      <c r="AR133" s="49"/>
      <c r="AS133" s="49"/>
      <c r="AT133" s="49"/>
      <c r="AU133" s="49"/>
      <c r="AV133" s="49"/>
      <c r="AW133" s="49"/>
      <c r="AX133" s="49"/>
      <c r="AY133" s="49"/>
      <c r="AZ133" s="49"/>
      <c r="BA133" s="49"/>
      <c r="BB133" s="49"/>
      <c r="BC133" s="49"/>
      <c r="BD133" s="49"/>
      <c r="BE133" s="49"/>
      <c r="BF133" s="49"/>
      <c r="BG133" s="49"/>
      <c r="BH133" s="49"/>
      <c r="BI133" s="49"/>
      <c r="BJ133" s="49"/>
      <c r="BK133" s="49"/>
      <c r="BL133" s="49"/>
      <c r="BM133" s="49"/>
      <c r="BN133" s="49"/>
      <c r="BO133" s="49"/>
      <c r="BP133" s="49"/>
      <c r="BQ133" s="49"/>
      <c r="BR133" s="49"/>
      <c r="BS133" s="49"/>
      <c r="BT133" s="49"/>
      <c r="BU133" s="49"/>
      <c r="BV133" s="49"/>
      <c r="BW133" s="49"/>
      <c r="BX133" s="49"/>
      <c r="BY133" s="49"/>
      <c r="BZ133" s="49"/>
      <c r="CA133" s="49"/>
      <c r="CB133" s="49"/>
      <c r="CC133" s="49"/>
      <c r="CD133" s="49"/>
      <c r="CE133" s="49"/>
      <c r="CF133" s="49"/>
      <c r="CG133" s="49"/>
      <c r="CH133" s="49"/>
      <c r="CI133" s="49"/>
      <c r="CJ133" s="49"/>
      <c r="CK133" s="49"/>
      <c r="CL133" s="49"/>
      <c r="CM133" s="49"/>
      <c r="CN133" s="49"/>
      <c r="CO133" s="49"/>
      <c r="CP133" s="49"/>
      <c r="CQ133" s="49"/>
      <c r="CR133" s="49"/>
      <c r="CS133" s="49"/>
      <c r="CT133" s="49"/>
      <c r="CU133" s="49"/>
      <c r="CV133" s="49"/>
      <c r="CW133" s="49"/>
      <c r="CX133" s="49"/>
      <c r="CY133" s="49"/>
      <c r="CZ133" s="49"/>
      <c r="DA133" s="49"/>
      <c r="DB133" s="49"/>
      <c r="DC133" s="49"/>
      <c r="DD133" s="49"/>
      <c r="DE133" s="49"/>
      <c r="DF133" s="49"/>
      <c r="DG133" s="49"/>
      <c r="DH133" s="49"/>
      <c r="DI133" s="49"/>
      <c r="DJ133" s="49"/>
      <c r="DK133" s="49"/>
      <c r="DL133" s="49"/>
      <c r="DM133" s="49"/>
      <c r="DN133" s="49"/>
      <c r="DO133" s="49"/>
      <c r="DP133" s="49"/>
      <c r="DQ133" s="49"/>
      <c r="DR133" s="49"/>
      <c r="DS133" s="49"/>
      <c r="DT133" s="49"/>
      <c r="DU133" s="49"/>
      <c r="DV133" s="49"/>
      <c r="DW133" s="49"/>
      <c r="DX133" s="49"/>
      <c r="DY133" s="49"/>
      <c r="DZ133" s="49"/>
      <c r="EA133" s="49"/>
      <c r="EB133" s="49"/>
      <c r="EC133" s="49"/>
      <c r="ED133" s="49"/>
      <c r="EE133" s="49"/>
      <c r="EF133" s="49"/>
      <c r="EG133" s="49"/>
      <c r="EH133" s="49"/>
      <c r="EI133" s="49"/>
      <c r="EJ133" s="49"/>
      <c r="EK133" s="49"/>
      <c r="EL133" s="49"/>
      <c r="EM133" s="49"/>
      <c r="EN133" s="49"/>
      <c r="EO133" s="49"/>
      <c r="EP133" s="49"/>
      <c r="EQ133" s="49"/>
      <c r="ER133" s="49"/>
      <c r="ES133" s="49"/>
      <c r="ET133" s="49"/>
      <c r="EU133" s="49"/>
      <c r="EV133" s="49"/>
      <c r="EW133" s="49"/>
      <c r="EX133" s="49"/>
      <c r="EY133" s="49"/>
      <c r="EZ133" s="49"/>
      <c r="FA133" s="49"/>
      <c r="FB133" s="49"/>
      <c r="FC133" s="49"/>
      <c r="FD133" s="49"/>
      <c r="FE133" s="49"/>
      <c r="FF133" s="49"/>
      <c r="FG133" s="49"/>
      <c r="FH133" s="49"/>
      <c r="FI133" s="49"/>
      <c r="FJ133" s="49"/>
      <c r="FK133" s="49"/>
      <c r="FL133" s="49"/>
      <c r="FM133" s="49"/>
      <c r="FN133" s="49"/>
      <c r="FO133" s="49"/>
      <c r="FP133" s="49"/>
      <c r="FQ133" s="49"/>
      <c r="FR133" s="49"/>
      <c r="FS133" s="49"/>
      <c r="FT133" s="49"/>
      <c r="FU133" s="49"/>
      <c r="FV133" s="49"/>
      <c r="FW133" s="49"/>
      <c r="FX133" s="49"/>
      <c r="FY133" s="49"/>
      <c r="FZ133" s="49"/>
      <c r="GA133" s="49"/>
      <c r="GB133" s="49"/>
      <c r="GC133" s="49"/>
      <c r="GD133" s="49"/>
      <c r="GE133" s="49"/>
    </row>
    <row r="134" spans="3:187" x14ac:dyDescent="0.25">
      <c r="C134" s="49"/>
      <c r="D134" s="7"/>
      <c r="E134" s="49"/>
      <c r="F134" s="49"/>
      <c r="G134" s="7"/>
      <c r="H134" s="49"/>
      <c r="I134" s="49"/>
      <c r="J134" s="7"/>
      <c r="K134" s="49"/>
      <c r="L134" s="49"/>
      <c r="M134" s="7"/>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P134" s="49"/>
      <c r="AQ134" s="49"/>
      <c r="AR134" s="49"/>
      <c r="AS134" s="49"/>
      <c r="AT134" s="49"/>
      <c r="AU134" s="49"/>
      <c r="AV134" s="49"/>
      <c r="AW134" s="49"/>
      <c r="AX134" s="49"/>
      <c r="AY134" s="49"/>
      <c r="AZ134" s="49"/>
      <c r="BA134" s="49"/>
      <c r="BB134" s="49"/>
      <c r="BC134" s="49"/>
      <c r="BD134" s="49"/>
      <c r="BE134" s="49"/>
      <c r="BF134" s="49"/>
      <c r="BG134" s="49"/>
      <c r="BH134" s="49"/>
      <c r="BI134" s="49"/>
      <c r="BJ134" s="49"/>
      <c r="BK134" s="49"/>
      <c r="BL134" s="49"/>
      <c r="BM134" s="49"/>
      <c r="BN134" s="49"/>
      <c r="BO134" s="49"/>
      <c r="BP134" s="49"/>
      <c r="BQ134" s="49"/>
      <c r="BR134" s="49"/>
      <c r="BS134" s="49"/>
      <c r="BT134" s="49"/>
      <c r="BU134" s="49"/>
      <c r="BV134" s="49"/>
      <c r="BW134" s="49"/>
      <c r="BX134" s="49"/>
      <c r="BY134" s="49"/>
      <c r="BZ134" s="49"/>
      <c r="CA134" s="49"/>
      <c r="CB134" s="49"/>
      <c r="CC134" s="49"/>
      <c r="CD134" s="49"/>
      <c r="CE134" s="49"/>
      <c r="CF134" s="49"/>
      <c r="CG134" s="49"/>
      <c r="CH134" s="49"/>
      <c r="CI134" s="49"/>
      <c r="CJ134" s="49"/>
      <c r="CK134" s="49"/>
      <c r="CL134" s="49"/>
      <c r="CM134" s="49"/>
      <c r="CN134" s="49"/>
      <c r="CO134" s="49"/>
      <c r="CP134" s="49"/>
      <c r="CQ134" s="49"/>
      <c r="CR134" s="49"/>
      <c r="CS134" s="49"/>
      <c r="CT134" s="49"/>
      <c r="CU134" s="49"/>
      <c r="CV134" s="49"/>
      <c r="CW134" s="49"/>
      <c r="CX134" s="49"/>
      <c r="CY134" s="49"/>
      <c r="CZ134" s="49"/>
      <c r="DA134" s="49"/>
      <c r="DB134" s="49"/>
      <c r="DC134" s="49"/>
      <c r="DD134" s="49"/>
      <c r="DE134" s="49"/>
      <c r="DF134" s="49"/>
      <c r="DG134" s="49"/>
      <c r="DH134" s="49"/>
      <c r="DI134" s="49"/>
      <c r="DJ134" s="49"/>
      <c r="DK134" s="49"/>
      <c r="DL134" s="49"/>
      <c r="DM134" s="49"/>
      <c r="DN134" s="49"/>
      <c r="DO134" s="49"/>
      <c r="DP134" s="49"/>
      <c r="DQ134" s="49"/>
      <c r="DR134" s="49"/>
      <c r="DS134" s="49"/>
      <c r="DT134" s="49"/>
      <c r="DU134" s="49"/>
      <c r="DV134" s="49"/>
      <c r="DW134" s="49"/>
      <c r="DX134" s="49"/>
      <c r="DY134" s="49"/>
      <c r="DZ134" s="49"/>
      <c r="EA134" s="49"/>
      <c r="EB134" s="49"/>
      <c r="EC134" s="49"/>
      <c r="ED134" s="49"/>
      <c r="EE134" s="49"/>
      <c r="EF134" s="49"/>
      <c r="EG134" s="49"/>
      <c r="EH134" s="49"/>
      <c r="EI134" s="49"/>
      <c r="EJ134" s="49"/>
      <c r="EK134" s="49"/>
      <c r="EL134" s="49"/>
      <c r="EM134" s="49"/>
      <c r="EN134" s="49"/>
      <c r="EO134" s="49"/>
      <c r="EP134" s="49"/>
      <c r="EQ134" s="49"/>
      <c r="ER134" s="49"/>
      <c r="ES134" s="49"/>
      <c r="ET134" s="49"/>
      <c r="EU134" s="49"/>
      <c r="EV134" s="49"/>
      <c r="EW134" s="49"/>
      <c r="EX134" s="49"/>
      <c r="EY134" s="49"/>
      <c r="EZ134" s="49"/>
      <c r="FA134" s="49"/>
      <c r="FB134" s="49"/>
      <c r="FC134" s="49"/>
      <c r="FD134" s="49"/>
      <c r="FE134" s="49"/>
      <c r="FF134" s="49"/>
      <c r="FG134" s="49"/>
      <c r="FH134" s="49"/>
      <c r="FI134" s="49"/>
      <c r="FJ134" s="49"/>
      <c r="FK134" s="49"/>
      <c r="FL134" s="49"/>
      <c r="FM134" s="49"/>
      <c r="FN134" s="49"/>
      <c r="FO134" s="49"/>
      <c r="FP134" s="49"/>
      <c r="FQ134" s="49"/>
      <c r="FR134" s="49"/>
      <c r="FS134" s="49"/>
      <c r="FT134" s="49"/>
      <c r="FU134" s="49"/>
      <c r="FV134" s="49"/>
      <c r="FW134" s="49"/>
      <c r="FX134" s="49"/>
      <c r="FY134" s="49"/>
      <c r="FZ134" s="49"/>
      <c r="GA134" s="49"/>
      <c r="GB134" s="49"/>
      <c r="GC134" s="49"/>
      <c r="GD134" s="49"/>
      <c r="GE134" s="49"/>
    </row>
    <row r="135" spans="3:187" x14ac:dyDescent="0.25">
      <c r="C135" s="49"/>
      <c r="D135" s="7"/>
      <c r="E135" s="49"/>
      <c r="F135" s="49"/>
      <c r="G135" s="7"/>
      <c r="H135" s="49"/>
      <c r="I135" s="49"/>
      <c r="J135" s="7"/>
      <c r="K135" s="49"/>
      <c r="L135" s="49"/>
      <c r="M135" s="7"/>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49"/>
      <c r="AN135" s="49"/>
      <c r="AO135" s="49"/>
      <c r="AP135" s="49"/>
      <c r="AQ135" s="49"/>
      <c r="AR135" s="49"/>
      <c r="AS135" s="49"/>
      <c r="AT135" s="49"/>
      <c r="AU135" s="49"/>
      <c r="AV135" s="49"/>
      <c r="AW135" s="49"/>
      <c r="AX135" s="49"/>
      <c r="AY135" s="49"/>
      <c r="AZ135" s="49"/>
      <c r="BA135" s="49"/>
      <c r="BB135" s="49"/>
      <c r="BC135" s="49"/>
      <c r="BD135" s="49"/>
      <c r="BE135" s="49"/>
      <c r="BF135" s="49"/>
      <c r="BG135" s="49"/>
      <c r="BH135" s="49"/>
      <c r="BI135" s="49"/>
      <c r="BJ135" s="49"/>
      <c r="BK135" s="49"/>
      <c r="BL135" s="49"/>
      <c r="BM135" s="49"/>
      <c r="BN135" s="49"/>
      <c r="BO135" s="49"/>
      <c r="BP135" s="49"/>
      <c r="BQ135" s="49"/>
      <c r="BR135" s="49"/>
      <c r="BS135" s="49"/>
      <c r="BT135" s="49"/>
      <c r="BU135" s="49"/>
      <c r="BV135" s="49"/>
      <c r="BW135" s="49"/>
      <c r="BX135" s="49"/>
      <c r="BY135" s="49"/>
      <c r="BZ135" s="49"/>
      <c r="CA135" s="49"/>
      <c r="CB135" s="49"/>
      <c r="CC135" s="49"/>
      <c r="CD135" s="49"/>
      <c r="CE135" s="49"/>
      <c r="CF135" s="49"/>
      <c r="CG135" s="49"/>
      <c r="CH135" s="49"/>
      <c r="CI135" s="49"/>
      <c r="CJ135" s="49"/>
      <c r="CK135" s="49"/>
      <c r="CL135" s="49"/>
      <c r="CM135" s="49"/>
      <c r="CN135" s="49"/>
      <c r="CO135" s="49"/>
      <c r="CP135" s="49"/>
      <c r="CQ135" s="49"/>
      <c r="CR135" s="49"/>
      <c r="CS135" s="49"/>
      <c r="CT135" s="49"/>
      <c r="CU135" s="49"/>
      <c r="CV135" s="49"/>
      <c r="CW135" s="49"/>
      <c r="CX135" s="49"/>
      <c r="CY135" s="49"/>
      <c r="CZ135" s="49"/>
      <c r="DA135" s="49"/>
      <c r="DB135" s="49"/>
      <c r="DC135" s="49"/>
      <c r="DD135" s="49"/>
      <c r="DE135" s="49"/>
      <c r="DF135" s="49"/>
      <c r="DG135" s="49"/>
      <c r="DH135" s="49"/>
      <c r="DI135" s="49"/>
      <c r="DJ135" s="49"/>
      <c r="DK135" s="49"/>
      <c r="DL135" s="49"/>
      <c r="DM135" s="49"/>
      <c r="DN135" s="49"/>
      <c r="DO135" s="49"/>
      <c r="DP135" s="49"/>
      <c r="DQ135" s="49"/>
      <c r="DR135" s="49"/>
      <c r="DS135" s="49"/>
      <c r="DT135" s="49"/>
      <c r="DU135" s="49"/>
      <c r="DV135" s="49"/>
      <c r="DW135" s="49"/>
      <c r="DX135" s="49"/>
      <c r="DY135" s="49"/>
      <c r="DZ135" s="49"/>
      <c r="EA135" s="49"/>
      <c r="EB135" s="49"/>
      <c r="EC135" s="49"/>
      <c r="ED135" s="49"/>
      <c r="EE135" s="49"/>
      <c r="EF135" s="49"/>
      <c r="EG135" s="49"/>
      <c r="EH135" s="49"/>
      <c r="EI135" s="49"/>
      <c r="EJ135" s="49"/>
      <c r="EK135" s="49"/>
      <c r="EL135" s="49"/>
      <c r="EM135" s="49"/>
      <c r="EN135" s="49"/>
      <c r="EO135" s="49"/>
      <c r="EP135" s="49"/>
      <c r="EQ135" s="49"/>
      <c r="ER135" s="49"/>
      <c r="ES135" s="49"/>
      <c r="ET135" s="49"/>
      <c r="EU135" s="49"/>
      <c r="EV135" s="49"/>
      <c r="EW135" s="49"/>
      <c r="EX135" s="49"/>
      <c r="EY135" s="49"/>
      <c r="EZ135" s="49"/>
      <c r="FA135" s="49"/>
      <c r="FB135" s="49"/>
      <c r="FC135" s="49"/>
      <c r="FD135" s="49"/>
      <c r="FE135" s="49"/>
      <c r="FF135" s="49"/>
      <c r="FG135" s="49"/>
      <c r="FH135" s="49"/>
      <c r="FI135" s="49"/>
      <c r="FJ135" s="49"/>
      <c r="FK135" s="49"/>
      <c r="FL135" s="49"/>
      <c r="FM135" s="49"/>
      <c r="FN135" s="49"/>
      <c r="FO135" s="49"/>
      <c r="FP135" s="49"/>
      <c r="FQ135" s="49"/>
      <c r="FR135" s="49"/>
      <c r="FS135" s="49"/>
      <c r="FT135" s="49"/>
      <c r="FU135" s="49"/>
      <c r="FV135" s="49"/>
      <c r="FW135" s="49"/>
      <c r="FX135" s="49"/>
      <c r="FY135" s="49"/>
      <c r="FZ135" s="49"/>
      <c r="GA135" s="49"/>
      <c r="GB135" s="49"/>
      <c r="GC135" s="49"/>
      <c r="GD135" s="49"/>
      <c r="GE135" s="49"/>
    </row>
    <row r="136" spans="3:187" x14ac:dyDescent="0.25">
      <c r="C136" s="49"/>
      <c r="D136" s="7"/>
      <c r="E136" s="49"/>
      <c r="F136" s="49"/>
      <c r="G136" s="7"/>
      <c r="H136" s="49"/>
      <c r="I136" s="49"/>
      <c r="J136" s="7"/>
      <c r="K136" s="49"/>
      <c r="L136" s="49"/>
      <c r="M136" s="7"/>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49"/>
      <c r="AN136" s="49"/>
      <c r="AO136" s="49"/>
      <c r="AP136" s="49"/>
      <c r="AQ136" s="49"/>
      <c r="AR136" s="49"/>
      <c r="AS136" s="49"/>
      <c r="AT136" s="49"/>
      <c r="AU136" s="49"/>
      <c r="AV136" s="49"/>
      <c r="AW136" s="49"/>
      <c r="AX136" s="49"/>
      <c r="AY136" s="49"/>
      <c r="AZ136" s="49"/>
      <c r="BA136" s="49"/>
      <c r="BB136" s="49"/>
      <c r="BC136" s="49"/>
      <c r="BD136" s="49"/>
      <c r="BE136" s="49"/>
      <c r="BF136" s="49"/>
      <c r="BG136" s="49"/>
      <c r="BH136" s="49"/>
      <c r="BI136" s="49"/>
      <c r="BJ136" s="49"/>
      <c r="BK136" s="49"/>
      <c r="BL136" s="49"/>
      <c r="BM136" s="49"/>
      <c r="BN136" s="49"/>
      <c r="BO136" s="49"/>
      <c r="BP136" s="49"/>
      <c r="BQ136" s="49"/>
      <c r="BR136" s="49"/>
      <c r="BS136" s="49"/>
      <c r="BT136" s="49"/>
      <c r="BU136" s="49"/>
      <c r="BV136" s="49"/>
      <c r="BW136" s="49"/>
      <c r="BX136" s="49"/>
      <c r="BY136" s="49"/>
      <c r="BZ136" s="49"/>
      <c r="CA136" s="49"/>
      <c r="CB136" s="49"/>
      <c r="CC136" s="49"/>
      <c r="CD136" s="49"/>
      <c r="CE136" s="49"/>
      <c r="CF136" s="49"/>
      <c r="CG136" s="49"/>
      <c r="CH136" s="49"/>
      <c r="CI136" s="49"/>
      <c r="CJ136" s="49"/>
      <c r="CK136" s="49"/>
      <c r="CL136" s="49"/>
      <c r="CM136" s="49"/>
      <c r="CN136" s="49"/>
      <c r="CO136" s="49"/>
      <c r="CP136" s="49"/>
      <c r="CQ136" s="49"/>
      <c r="CR136" s="49"/>
      <c r="CS136" s="49"/>
      <c r="CT136" s="49"/>
      <c r="CU136" s="49"/>
      <c r="CV136" s="49"/>
      <c r="CW136" s="49"/>
      <c r="CX136" s="49"/>
      <c r="CY136" s="49"/>
      <c r="CZ136" s="49"/>
      <c r="DA136" s="49"/>
      <c r="DB136" s="49"/>
      <c r="DC136" s="49"/>
      <c r="DD136" s="49"/>
      <c r="DE136" s="49"/>
      <c r="DF136" s="49"/>
      <c r="DG136" s="49"/>
      <c r="DH136" s="49"/>
      <c r="DI136" s="49"/>
      <c r="DJ136" s="49"/>
      <c r="DK136" s="49"/>
      <c r="DL136" s="49"/>
      <c r="DM136" s="49"/>
      <c r="DN136" s="49"/>
      <c r="DO136" s="49"/>
      <c r="DP136" s="49"/>
      <c r="DQ136" s="49"/>
      <c r="DR136" s="49"/>
      <c r="DS136" s="49"/>
      <c r="DT136" s="49"/>
      <c r="DU136" s="49"/>
      <c r="DV136" s="49"/>
      <c r="DW136" s="49"/>
      <c r="DX136" s="49"/>
      <c r="DY136" s="49"/>
      <c r="DZ136" s="49"/>
      <c r="EA136" s="49"/>
      <c r="EB136" s="49"/>
      <c r="EC136" s="49"/>
      <c r="ED136" s="49"/>
      <c r="EE136" s="49"/>
      <c r="EF136" s="49"/>
      <c r="EG136" s="49"/>
      <c r="EH136" s="49"/>
      <c r="EI136" s="49"/>
      <c r="EJ136" s="49"/>
      <c r="EK136" s="49"/>
      <c r="EL136" s="49"/>
      <c r="EM136" s="49"/>
      <c r="EN136" s="49"/>
      <c r="EO136" s="49"/>
      <c r="EP136" s="49"/>
      <c r="EQ136" s="49"/>
      <c r="ER136" s="49"/>
      <c r="ES136" s="49"/>
      <c r="ET136" s="49"/>
      <c r="EU136" s="49"/>
      <c r="EV136" s="49"/>
      <c r="EW136" s="49"/>
      <c r="EX136" s="49"/>
      <c r="EY136" s="49"/>
      <c r="EZ136" s="49"/>
      <c r="FA136" s="49"/>
      <c r="FB136" s="49"/>
      <c r="FC136" s="49"/>
      <c r="FD136" s="49"/>
      <c r="FE136" s="49"/>
      <c r="FF136" s="49"/>
      <c r="FG136" s="49"/>
      <c r="FH136" s="49"/>
      <c r="FI136" s="49"/>
      <c r="FJ136" s="49"/>
      <c r="FK136" s="49"/>
      <c r="FL136" s="49"/>
      <c r="FM136" s="49"/>
      <c r="FN136" s="49"/>
      <c r="FO136" s="49"/>
      <c r="FP136" s="49"/>
      <c r="FQ136" s="49"/>
      <c r="FR136" s="49"/>
      <c r="FS136" s="49"/>
      <c r="FT136" s="49"/>
      <c r="FU136" s="49"/>
      <c r="FV136" s="49"/>
      <c r="FW136" s="49"/>
      <c r="FX136" s="49"/>
      <c r="FY136" s="49"/>
      <c r="FZ136" s="49"/>
      <c r="GA136" s="49"/>
      <c r="GB136" s="49"/>
      <c r="GC136" s="49"/>
      <c r="GD136" s="49"/>
      <c r="GE136" s="49"/>
    </row>
    <row r="137" spans="3:187" x14ac:dyDescent="0.25">
      <c r="C137" s="49"/>
      <c r="D137" s="7"/>
      <c r="E137" s="49"/>
      <c r="F137" s="49"/>
      <c r="G137" s="7"/>
      <c r="H137" s="49"/>
      <c r="I137" s="49"/>
      <c r="J137" s="7"/>
      <c r="K137" s="49"/>
      <c r="L137" s="49"/>
      <c r="M137" s="7"/>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P137" s="49"/>
      <c r="AQ137" s="49"/>
      <c r="AR137" s="49"/>
      <c r="AS137" s="49"/>
      <c r="AT137" s="49"/>
      <c r="AU137" s="49"/>
      <c r="AV137" s="49"/>
      <c r="AW137" s="49"/>
      <c r="AX137" s="49"/>
      <c r="AY137" s="49"/>
      <c r="AZ137" s="49"/>
      <c r="BA137" s="49"/>
      <c r="BB137" s="49"/>
      <c r="BC137" s="49"/>
      <c r="BD137" s="49"/>
      <c r="BE137" s="49"/>
      <c r="BF137" s="49"/>
      <c r="BG137" s="49"/>
      <c r="BH137" s="49"/>
      <c r="BI137" s="49"/>
      <c r="BJ137" s="49"/>
      <c r="BK137" s="49"/>
      <c r="BL137" s="49"/>
      <c r="BM137" s="49"/>
      <c r="BN137" s="49"/>
      <c r="BO137" s="49"/>
      <c r="BP137" s="49"/>
      <c r="BQ137" s="49"/>
      <c r="BR137" s="49"/>
      <c r="BS137" s="49"/>
      <c r="BT137" s="49"/>
      <c r="BU137" s="49"/>
      <c r="BV137" s="49"/>
      <c r="BW137" s="49"/>
      <c r="BX137" s="49"/>
      <c r="BY137" s="49"/>
      <c r="BZ137" s="49"/>
      <c r="CA137" s="49"/>
      <c r="CB137" s="49"/>
      <c r="CC137" s="49"/>
      <c r="CD137" s="49"/>
      <c r="CE137" s="49"/>
      <c r="CF137" s="49"/>
      <c r="CG137" s="49"/>
      <c r="CH137" s="49"/>
      <c r="CI137" s="49"/>
      <c r="CJ137" s="49"/>
      <c r="CK137" s="49"/>
      <c r="CL137" s="49"/>
      <c r="CM137" s="49"/>
      <c r="CN137" s="49"/>
      <c r="CO137" s="49"/>
      <c r="CP137" s="49"/>
      <c r="CQ137" s="49"/>
      <c r="CR137" s="49"/>
      <c r="CS137" s="49"/>
      <c r="CT137" s="49"/>
      <c r="CU137" s="49"/>
      <c r="CV137" s="49"/>
      <c r="CW137" s="49"/>
      <c r="CX137" s="49"/>
      <c r="CY137" s="49"/>
      <c r="CZ137" s="49"/>
      <c r="DA137" s="49"/>
      <c r="DB137" s="49"/>
      <c r="DC137" s="49"/>
      <c r="DD137" s="49"/>
      <c r="DE137" s="49"/>
      <c r="DF137" s="49"/>
      <c r="DG137" s="49"/>
      <c r="DH137" s="49"/>
      <c r="DI137" s="49"/>
      <c r="DJ137" s="49"/>
      <c r="DK137" s="49"/>
      <c r="DL137" s="49"/>
      <c r="DM137" s="49"/>
      <c r="DN137" s="49"/>
      <c r="DO137" s="49"/>
      <c r="DP137" s="49"/>
      <c r="DQ137" s="49"/>
      <c r="DR137" s="49"/>
      <c r="DS137" s="49"/>
      <c r="DT137" s="49"/>
      <c r="DU137" s="49"/>
      <c r="DV137" s="49"/>
      <c r="DW137" s="49"/>
      <c r="DX137" s="49"/>
      <c r="DY137" s="49"/>
      <c r="DZ137" s="49"/>
      <c r="EA137" s="49"/>
      <c r="EB137" s="49"/>
      <c r="EC137" s="49"/>
      <c r="ED137" s="49"/>
      <c r="EE137" s="49"/>
      <c r="EF137" s="49"/>
      <c r="EG137" s="49"/>
      <c r="EH137" s="49"/>
      <c r="EI137" s="49"/>
      <c r="EJ137" s="49"/>
      <c r="EK137" s="49"/>
      <c r="EL137" s="49"/>
      <c r="EM137" s="49"/>
      <c r="EN137" s="49"/>
      <c r="EO137" s="49"/>
      <c r="EP137" s="49"/>
      <c r="EQ137" s="49"/>
      <c r="ER137" s="49"/>
      <c r="ES137" s="49"/>
      <c r="ET137" s="49"/>
      <c r="EU137" s="49"/>
      <c r="EV137" s="49"/>
      <c r="EW137" s="49"/>
      <c r="EX137" s="49"/>
      <c r="EY137" s="49"/>
      <c r="EZ137" s="49"/>
      <c r="FA137" s="49"/>
      <c r="FB137" s="49"/>
      <c r="FC137" s="49"/>
      <c r="FD137" s="49"/>
      <c r="FE137" s="49"/>
      <c r="FF137" s="49"/>
      <c r="FG137" s="49"/>
      <c r="FH137" s="49"/>
      <c r="FI137" s="49"/>
      <c r="FJ137" s="49"/>
      <c r="FK137" s="49"/>
      <c r="FL137" s="49"/>
      <c r="FM137" s="49"/>
      <c r="FN137" s="49"/>
      <c r="FO137" s="49"/>
      <c r="FP137" s="49"/>
      <c r="FQ137" s="49"/>
      <c r="FR137" s="49"/>
      <c r="FS137" s="49"/>
      <c r="FT137" s="49"/>
      <c r="FU137" s="49"/>
      <c r="FV137" s="49"/>
      <c r="FW137" s="49"/>
      <c r="FX137" s="49"/>
      <c r="FY137" s="49"/>
      <c r="FZ137" s="49"/>
      <c r="GA137" s="49"/>
      <c r="GB137" s="49"/>
      <c r="GC137" s="49"/>
      <c r="GD137" s="49"/>
      <c r="GE137" s="49"/>
    </row>
    <row r="138" spans="3:187" x14ac:dyDescent="0.25">
      <c r="C138" s="49"/>
      <c r="D138" s="7"/>
      <c r="E138" s="49"/>
      <c r="F138" s="49"/>
      <c r="G138" s="7"/>
      <c r="H138" s="49"/>
      <c r="I138" s="49"/>
      <c r="J138" s="7"/>
      <c r="K138" s="49"/>
      <c r="L138" s="49"/>
      <c r="M138" s="7"/>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P138" s="49"/>
      <c r="AQ138" s="49"/>
      <c r="AR138" s="49"/>
      <c r="AS138" s="49"/>
      <c r="AT138" s="49"/>
      <c r="AU138" s="49"/>
      <c r="AV138" s="49"/>
      <c r="AW138" s="49"/>
      <c r="AX138" s="49"/>
      <c r="AY138" s="49"/>
      <c r="AZ138" s="49"/>
      <c r="BA138" s="49"/>
      <c r="BB138" s="49"/>
      <c r="BC138" s="49"/>
      <c r="BD138" s="49"/>
      <c r="BE138" s="49"/>
      <c r="BF138" s="49"/>
      <c r="BG138" s="49"/>
      <c r="BH138" s="49"/>
      <c r="BI138" s="49"/>
      <c r="BJ138" s="49"/>
      <c r="BK138" s="49"/>
      <c r="BL138" s="49"/>
      <c r="BM138" s="49"/>
      <c r="BN138" s="49"/>
      <c r="BO138" s="49"/>
      <c r="BP138" s="49"/>
      <c r="BQ138" s="49"/>
      <c r="BR138" s="49"/>
      <c r="BS138" s="49"/>
      <c r="BT138" s="49"/>
      <c r="BU138" s="49"/>
      <c r="BV138" s="49"/>
      <c r="BW138" s="49"/>
      <c r="BX138" s="49"/>
      <c r="BY138" s="49"/>
      <c r="BZ138" s="49"/>
      <c r="CA138" s="49"/>
      <c r="CB138" s="49"/>
      <c r="CC138" s="49"/>
      <c r="CD138" s="49"/>
      <c r="CE138" s="49"/>
      <c r="CF138" s="49"/>
      <c r="CG138" s="49"/>
      <c r="CH138" s="49"/>
      <c r="CI138" s="49"/>
      <c r="CJ138" s="49"/>
      <c r="CK138" s="49"/>
      <c r="CL138" s="49"/>
      <c r="CM138" s="49"/>
      <c r="CN138" s="49"/>
      <c r="CO138" s="49"/>
      <c r="CP138" s="49"/>
      <c r="CQ138" s="49"/>
      <c r="CR138" s="49"/>
      <c r="CS138" s="49"/>
      <c r="CT138" s="49"/>
      <c r="CU138" s="49"/>
      <c r="CV138" s="49"/>
      <c r="CW138" s="49"/>
      <c r="CX138" s="49"/>
      <c r="CY138" s="49"/>
      <c r="CZ138" s="49"/>
      <c r="DA138" s="49"/>
      <c r="DB138" s="49"/>
      <c r="DC138" s="49"/>
      <c r="DD138" s="49"/>
      <c r="DE138" s="49"/>
      <c r="DF138" s="49"/>
      <c r="DG138" s="49"/>
      <c r="DH138" s="49"/>
      <c r="DI138" s="49"/>
      <c r="DJ138" s="49"/>
      <c r="DK138" s="49"/>
      <c r="DL138" s="49"/>
      <c r="DM138" s="49"/>
      <c r="DN138" s="49"/>
      <c r="DO138" s="49"/>
      <c r="DP138" s="49"/>
      <c r="DQ138" s="49"/>
      <c r="DR138" s="49"/>
      <c r="DS138" s="49"/>
      <c r="DT138" s="49"/>
      <c r="DU138" s="49"/>
      <c r="DV138" s="49"/>
      <c r="DW138" s="49"/>
      <c r="DX138" s="49"/>
      <c r="DY138" s="49"/>
      <c r="DZ138" s="49"/>
      <c r="EA138" s="49"/>
      <c r="EB138" s="49"/>
      <c r="EC138" s="49"/>
      <c r="ED138" s="49"/>
      <c r="EE138" s="49"/>
      <c r="EF138" s="49"/>
      <c r="EG138" s="49"/>
      <c r="EH138" s="49"/>
      <c r="EI138" s="49"/>
      <c r="EJ138" s="49"/>
      <c r="EK138" s="49"/>
      <c r="EL138" s="49"/>
      <c r="EM138" s="49"/>
      <c r="EN138" s="49"/>
      <c r="EO138" s="49"/>
      <c r="EP138" s="49"/>
      <c r="EQ138" s="49"/>
      <c r="ER138" s="49"/>
      <c r="ES138" s="49"/>
      <c r="ET138" s="49"/>
      <c r="EU138" s="49"/>
      <c r="EV138" s="49"/>
      <c r="EW138" s="49"/>
      <c r="EX138" s="49"/>
      <c r="EY138" s="49"/>
      <c r="EZ138" s="49"/>
      <c r="FA138" s="49"/>
      <c r="FB138" s="49"/>
      <c r="FC138" s="49"/>
      <c r="FD138" s="49"/>
      <c r="FE138" s="49"/>
      <c r="FF138" s="49"/>
      <c r="FG138" s="49"/>
      <c r="FH138" s="49"/>
      <c r="FI138" s="49"/>
      <c r="FJ138" s="49"/>
      <c r="FK138" s="49"/>
      <c r="FL138" s="49"/>
      <c r="FM138" s="49"/>
      <c r="FN138" s="49"/>
      <c r="FO138" s="49"/>
      <c r="FP138" s="49"/>
      <c r="FQ138" s="49"/>
      <c r="FR138" s="49"/>
      <c r="FS138" s="49"/>
      <c r="FT138" s="49"/>
      <c r="FU138" s="49"/>
      <c r="FV138" s="49"/>
      <c r="FW138" s="49"/>
      <c r="FX138" s="49"/>
      <c r="FY138" s="49"/>
      <c r="FZ138" s="49"/>
      <c r="GA138" s="49"/>
      <c r="GB138" s="49"/>
      <c r="GC138" s="49"/>
      <c r="GD138" s="49"/>
      <c r="GE138" s="49"/>
    </row>
    <row r="139" spans="3:187" x14ac:dyDescent="0.25">
      <c r="C139" s="49"/>
      <c r="D139" s="7"/>
      <c r="E139" s="49"/>
      <c r="F139" s="49"/>
      <c r="G139" s="7"/>
      <c r="H139" s="49"/>
      <c r="I139" s="49"/>
      <c r="J139" s="7"/>
      <c r="K139" s="49"/>
      <c r="L139" s="49"/>
      <c r="M139" s="7"/>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P139" s="49"/>
      <c r="AQ139" s="49"/>
      <c r="AR139" s="49"/>
      <c r="AS139" s="49"/>
      <c r="AT139" s="49"/>
      <c r="AU139" s="49"/>
      <c r="AV139" s="49"/>
      <c r="AW139" s="49"/>
      <c r="AX139" s="49"/>
      <c r="AY139" s="49"/>
      <c r="AZ139" s="49"/>
      <c r="BA139" s="49"/>
      <c r="BB139" s="49"/>
      <c r="BC139" s="49"/>
      <c r="BD139" s="49"/>
      <c r="BE139" s="49"/>
      <c r="BF139" s="49"/>
      <c r="BG139" s="49"/>
      <c r="BH139" s="49"/>
      <c r="BI139" s="49"/>
      <c r="BJ139" s="49"/>
      <c r="BK139" s="49"/>
      <c r="BL139" s="49"/>
      <c r="BM139" s="49"/>
      <c r="BN139" s="49"/>
      <c r="BO139" s="49"/>
      <c r="BP139" s="49"/>
      <c r="BQ139" s="49"/>
      <c r="BR139" s="49"/>
      <c r="BS139" s="49"/>
      <c r="BT139" s="49"/>
      <c r="BU139" s="49"/>
      <c r="BV139" s="49"/>
      <c r="BW139" s="49"/>
      <c r="BX139" s="49"/>
      <c r="BY139" s="49"/>
      <c r="BZ139" s="49"/>
      <c r="CA139" s="49"/>
      <c r="CB139" s="49"/>
      <c r="CC139" s="49"/>
      <c r="CD139" s="49"/>
      <c r="CE139" s="49"/>
      <c r="CF139" s="49"/>
      <c r="CG139" s="49"/>
      <c r="CH139" s="49"/>
      <c r="CI139" s="49"/>
      <c r="CJ139" s="49"/>
      <c r="CK139" s="49"/>
      <c r="CL139" s="49"/>
      <c r="CM139" s="49"/>
      <c r="CN139" s="49"/>
      <c r="CO139" s="49"/>
      <c r="CP139" s="49"/>
      <c r="CQ139" s="49"/>
      <c r="CR139" s="49"/>
      <c r="CS139" s="49"/>
      <c r="CT139" s="49"/>
      <c r="CU139" s="49"/>
      <c r="CV139" s="49"/>
      <c r="CW139" s="49"/>
      <c r="CX139" s="49"/>
      <c r="CY139" s="49"/>
      <c r="CZ139" s="49"/>
      <c r="DA139" s="49"/>
      <c r="DB139" s="49"/>
      <c r="DC139" s="49"/>
      <c r="DD139" s="49"/>
      <c r="DE139" s="49"/>
      <c r="DF139" s="49"/>
      <c r="DG139" s="49"/>
      <c r="DH139" s="49"/>
      <c r="DI139" s="49"/>
      <c r="DJ139" s="49"/>
      <c r="DK139" s="49"/>
      <c r="DL139" s="49"/>
      <c r="DM139" s="49"/>
      <c r="DN139" s="49"/>
      <c r="DO139" s="49"/>
      <c r="DP139" s="49"/>
      <c r="DQ139" s="49"/>
      <c r="DR139" s="49"/>
      <c r="DS139" s="49"/>
      <c r="DT139" s="49"/>
      <c r="DU139" s="49"/>
      <c r="DV139" s="49"/>
      <c r="DW139" s="49"/>
      <c r="DX139" s="49"/>
      <c r="DY139" s="49"/>
      <c r="DZ139" s="49"/>
      <c r="EA139" s="49"/>
      <c r="EB139" s="49"/>
      <c r="EC139" s="49"/>
      <c r="ED139" s="49"/>
      <c r="EE139" s="49"/>
      <c r="EF139" s="49"/>
      <c r="EG139" s="49"/>
      <c r="EH139" s="49"/>
      <c r="EI139" s="49"/>
      <c r="EJ139" s="49"/>
      <c r="EK139" s="49"/>
      <c r="EL139" s="49"/>
      <c r="EM139" s="49"/>
      <c r="EN139" s="49"/>
      <c r="EO139" s="49"/>
      <c r="EP139" s="49"/>
      <c r="EQ139" s="49"/>
      <c r="ER139" s="49"/>
      <c r="ES139" s="49"/>
      <c r="ET139" s="49"/>
      <c r="EU139" s="49"/>
      <c r="EV139" s="49"/>
      <c r="EW139" s="49"/>
      <c r="EX139" s="49"/>
      <c r="EY139" s="49"/>
      <c r="EZ139" s="49"/>
      <c r="FA139" s="49"/>
      <c r="FB139" s="49"/>
      <c r="FC139" s="49"/>
      <c r="FD139" s="49"/>
      <c r="FE139" s="49"/>
      <c r="FF139" s="49"/>
      <c r="FG139" s="49"/>
      <c r="FH139" s="49"/>
      <c r="FI139" s="49"/>
      <c r="FJ139" s="49"/>
      <c r="FK139" s="49"/>
      <c r="FL139" s="49"/>
      <c r="FM139" s="49"/>
      <c r="FN139" s="49"/>
      <c r="FO139" s="49"/>
      <c r="FP139" s="49"/>
      <c r="FQ139" s="49"/>
      <c r="FR139" s="49"/>
      <c r="FS139" s="49"/>
      <c r="FT139" s="49"/>
      <c r="FU139" s="49"/>
      <c r="FV139" s="49"/>
      <c r="FW139" s="49"/>
      <c r="FX139" s="49"/>
      <c r="FY139" s="49"/>
      <c r="FZ139" s="49"/>
      <c r="GA139" s="49"/>
      <c r="GB139" s="49"/>
      <c r="GC139" s="49"/>
      <c r="GD139" s="49"/>
      <c r="GE139" s="49"/>
    </row>
    <row r="140" spans="3:187" x14ac:dyDescent="0.25">
      <c r="C140" s="49"/>
      <c r="D140" s="7"/>
      <c r="E140" s="49"/>
      <c r="F140" s="49"/>
      <c r="G140" s="7"/>
      <c r="H140" s="49"/>
      <c r="I140" s="49"/>
      <c r="J140" s="7"/>
      <c r="K140" s="49"/>
      <c r="L140" s="49"/>
      <c r="M140" s="7"/>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P140" s="49"/>
      <c r="AQ140" s="49"/>
      <c r="AR140" s="49"/>
      <c r="AS140" s="49"/>
      <c r="AT140" s="49"/>
      <c r="AU140" s="49"/>
      <c r="AV140" s="49"/>
      <c r="AW140" s="49"/>
      <c r="AX140" s="49"/>
      <c r="AY140" s="49"/>
      <c r="AZ140" s="49"/>
      <c r="BA140" s="49"/>
      <c r="BB140" s="49"/>
      <c r="BC140" s="49"/>
      <c r="BD140" s="49"/>
      <c r="BE140" s="49"/>
      <c r="BF140" s="49"/>
      <c r="BG140" s="49"/>
      <c r="BH140" s="49"/>
      <c r="BI140" s="49"/>
      <c r="BJ140" s="49"/>
      <c r="BK140" s="49"/>
      <c r="BL140" s="49"/>
      <c r="BM140" s="49"/>
      <c r="BN140" s="49"/>
      <c r="BO140" s="49"/>
      <c r="BP140" s="49"/>
      <c r="BQ140" s="49"/>
      <c r="BR140" s="49"/>
      <c r="BS140" s="49"/>
      <c r="BT140" s="49"/>
      <c r="BU140" s="49"/>
      <c r="BV140" s="49"/>
      <c r="BW140" s="49"/>
      <c r="BX140" s="49"/>
      <c r="BY140" s="49"/>
      <c r="BZ140" s="49"/>
      <c r="CA140" s="49"/>
      <c r="CB140" s="49"/>
      <c r="CC140" s="49"/>
      <c r="CD140" s="49"/>
      <c r="CE140" s="49"/>
      <c r="CF140" s="49"/>
      <c r="CG140" s="49"/>
      <c r="CH140" s="49"/>
      <c r="CI140" s="49"/>
      <c r="CJ140" s="49"/>
      <c r="CK140" s="49"/>
      <c r="CL140" s="49"/>
      <c r="CM140" s="49"/>
      <c r="CN140" s="49"/>
      <c r="CO140" s="49"/>
      <c r="CP140" s="49"/>
      <c r="CQ140" s="49"/>
      <c r="CR140" s="49"/>
      <c r="CS140" s="49"/>
      <c r="CT140" s="49"/>
      <c r="CU140" s="49"/>
      <c r="CV140" s="49"/>
      <c r="CW140" s="49"/>
      <c r="CX140" s="49"/>
      <c r="CY140" s="49"/>
      <c r="CZ140" s="49"/>
      <c r="DA140" s="49"/>
      <c r="DB140" s="49"/>
      <c r="DC140" s="49"/>
      <c r="DD140" s="49"/>
      <c r="DE140" s="49"/>
      <c r="DF140" s="49"/>
      <c r="DG140" s="49"/>
      <c r="DH140" s="49"/>
      <c r="DI140" s="49"/>
      <c r="DJ140" s="49"/>
      <c r="DK140" s="49"/>
      <c r="DL140" s="49"/>
      <c r="DM140" s="49"/>
      <c r="DN140" s="49"/>
      <c r="DO140" s="49"/>
      <c r="DP140" s="49"/>
      <c r="DQ140" s="49"/>
      <c r="DR140" s="49"/>
      <c r="DS140" s="49"/>
      <c r="DT140" s="49"/>
      <c r="DU140" s="49"/>
      <c r="DV140" s="49"/>
      <c r="DW140" s="49"/>
      <c r="DX140" s="49"/>
      <c r="DY140" s="49"/>
      <c r="DZ140" s="49"/>
      <c r="EA140" s="49"/>
      <c r="EB140" s="49"/>
      <c r="EC140" s="49"/>
      <c r="ED140" s="49"/>
      <c r="EE140" s="49"/>
      <c r="EF140" s="49"/>
      <c r="EG140" s="49"/>
      <c r="EH140" s="49"/>
      <c r="EI140" s="49"/>
      <c r="EJ140" s="49"/>
      <c r="EK140" s="49"/>
      <c r="EL140" s="49"/>
      <c r="EM140" s="49"/>
      <c r="EN140" s="49"/>
      <c r="EO140" s="49"/>
      <c r="EP140" s="49"/>
      <c r="EQ140" s="49"/>
      <c r="ER140" s="49"/>
      <c r="ES140" s="49"/>
      <c r="ET140" s="49"/>
      <c r="EU140" s="49"/>
      <c r="EV140" s="49"/>
      <c r="EW140" s="49"/>
      <c r="EX140" s="49"/>
      <c r="EY140" s="49"/>
      <c r="EZ140" s="49"/>
      <c r="FA140" s="49"/>
      <c r="FB140" s="49"/>
      <c r="FC140" s="49"/>
      <c r="FD140" s="49"/>
      <c r="FE140" s="49"/>
      <c r="FF140" s="49"/>
      <c r="FG140" s="49"/>
      <c r="FH140" s="49"/>
      <c r="FI140" s="49"/>
      <c r="FJ140" s="49"/>
      <c r="FK140" s="49"/>
      <c r="FL140" s="49"/>
      <c r="FM140" s="49"/>
      <c r="FN140" s="49"/>
      <c r="FO140" s="49"/>
      <c r="FP140" s="49"/>
      <c r="FQ140" s="49"/>
      <c r="FR140" s="49"/>
      <c r="FS140" s="49"/>
      <c r="FT140" s="49"/>
      <c r="FU140" s="49"/>
      <c r="FV140" s="49"/>
      <c r="FW140" s="49"/>
      <c r="FX140" s="49"/>
      <c r="FY140" s="49"/>
      <c r="FZ140" s="49"/>
      <c r="GA140" s="49"/>
      <c r="GB140" s="49"/>
      <c r="GC140" s="49"/>
      <c r="GD140" s="49"/>
      <c r="GE140" s="49"/>
    </row>
    <row r="141" spans="3:187" x14ac:dyDescent="0.25">
      <c r="C141" s="49"/>
      <c r="D141" s="7"/>
      <c r="E141" s="49"/>
      <c r="F141" s="49"/>
      <c r="G141" s="7"/>
      <c r="H141" s="49"/>
      <c r="I141" s="49"/>
      <c r="J141" s="7"/>
      <c r="K141" s="49"/>
      <c r="L141" s="49"/>
      <c r="M141" s="7"/>
      <c r="N141" s="49"/>
      <c r="O141" s="49"/>
      <c r="P141" s="49"/>
      <c r="Q141" s="49"/>
      <c r="R141" s="49"/>
      <c r="S141" s="49"/>
      <c r="T141" s="49"/>
      <c r="U141" s="49"/>
      <c r="V141" s="49"/>
      <c r="W141" s="49"/>
      <c r="X141" s="49"/>
      <c r="Y141" s="49"/>
      <c r="Z141" s="49"/>
      <c r="AA141" s="49"/>
      <c r="AB141" s="49"/>
      <c r="AC141" s="49"/>
      <c r="AD141" s="49"/>
      <c r="AE141" s="49"/>
      <c r="AF141" s="49"/>
      <c r="AG141" s="49"/>
      <c r="AH141" s="49"/>
      <c r="AI141" s="49"/>
      <c r="AJ141" s="49"/>
      <c r="AK141" s="49"/>
      <c r="AL141" s="49"/>
      <c r="AM141" s="49"/>
      <c r="AN141" s="49"/>
      <c r="AO141" s="49"/>
      <c r="AP141" s="49"/>
      <c r="AQ141" s="49"/>
      <c r="AR141" s="49"/>
      <c r="AS141" s="49"/>
      <c r="AT141" s="49"/>
      <c r="AU141" s="49"/>
      <c r="AV141" s="49"/>
      <c r="AW141" s="49"/>
      <c r="AX141" s="49"/>
      <c r="AY141" s="49"/>
      <c r="AZ141" s="49"/>
      <c r="BA141" s="49"/>
      <c r="BB141" s="49"/>
      <c r="BC141" s="49"/>
      <c r="BD141" s="49"/>
      <c r="BE141" s="49"/>
      <c r="BF141" s="49"/>
      <c r="BG141" s="49"/>
      <c r="BH141" s="49"/>
      <c r="BI141" s="49"/>
      <c r="BJ141" s="49"/>
      <c r="BK141" s="49"/>
      <c r="BL141" s="49"/>
      <c r="BM141" s="49"/>
      <c r="BN141" s="49"/>
      <c r="BO141" s="49"/>
      <c r="BP141" s="49"/>
      <c r="BQ141" s="49"/>
      <c r="BR141" s="49"/>
      <c r="BS141" s="49"/>
      <c r="BT141" s="49"/>
      <c r="BU141" s="49"/>
      <c r="BV141" s="49"/>
      <c r="BW141" s="49"/>
      <c r="BX141" s="49"/>
      <c r="BY141" s="49"/>
      <c r="BZ141" s="49"/>
      <c r="CA141" s="49"/>
      <c r="CB141" s="49"/>
      <c r="CC141" s="49"/>
      <c r="CD141" s="49"/>
      <c r="CE141" s="49"/>
      <c r="CF141" s="49"/>
      <c r="CG141" s="49"/>
      <c r="CH141" s="49"/>
      <c r="CI141" s="49"/>
      <c r="CJ141" s="49"/>
      <c r="CK141" s="49"/>
      <c r="CL141" s="49"/>
      <c r="CM141" s="49"/>
      <c r="CN141" s="49"/>
      <c r="CO141" s="49"/>
      <c r="CP141" s="49"/>
      <c r="CQ141" s="49"/>
      <c r="CR141" s="49"/>
      <c r="CS141" s="49"/>
      <c r="CT141" s="49"/>
      <c r="CU141" s="49"/>
      <c r="CV141" s="49"/>
      <c r="CW141" s="49"/>
      <c r="CX141" s="49"/>
      <c r="CY141" s="49"/>
      <c r="CZ141" s="49"/>
      <c r="DA141" s="49"/>
      <c r="DB141" s="49"/>
      <c r="DC141" s="49"/>
      <c r="DD141" s="49"/>
      <c r="DE141" s="49"/>
      <c r="DF141" s="49"/>
      <c r="DG141" s="49"/>
      <c r="DH141" s="49"/>
      <c r="DI141" s="49"/>
      <c r="DJ141" s="49"/>
      <c r="DK141" s="49"/>
      <c r="DL141" s="49"/>
      <c r="DM141" s="49"/>
      <c r="DN141" s="49"/>
      <c r="DO141" s="49"/>
      <c r="DP141" s="49"/>
      <c r="DQ141" s="49"/>
      <c r="DR141" s="49"/>
      <c r="DS141" s="49"/>
      <c r="DT141" s="49"/>
      <c r="DU141" s="49"/>
      <c r="DV141" s="49"/>
      <c r="DW141" s="49"/>
      <c r="DX141" s="49"/>
      <c r="DY141" s="49"/>
      <c r="DZ141" s="49"/>
      <c r="EA141" s="49"/>
      <c r="EB141" s="49"/>
      <c r="EC141" s="49"/>
      <c r="ED141" s="49"/>
      <c r="EE141" s="49"/>
      <c r="EF141" s="49"/>
      <c r="EG141" s="49"/>
      <c r="EH141" s="49"/>
      <c r="EI141" s="49"/>
      <c r="EJ141" s="49"/>
      <c r="EK141" s="49"/>
      <c r="EL141" s="49"/>
      <c r="EM141" s="49"/>
      <c r="EN141" s="49"/>
      <c r="EO141" s="49"/>
      <c r="EP141" s="49"/>
      <c r="EQ141" s="49"/>
      <c r="ER141" s="49"/>
      <c r="ES141" s="49"/>
      <c r="ET141" s="49"/>
      <c r="EU141" s="49"/>
      <c r="EV141" s="49"/>
      <c r="EW141" s="49"/>
      <c r="EX141" s="49"/>
      <c r="EY141" s="49"/>
      <c r="EZ141" s="49"/>
      <c r="FA141" s="49"/>
      <c r="FB141" s="49"/>
      <c r="FC141" s="49"/>
      <c r="FD141" s="49"/>
      <c r="FE141" s="49"/>
      <c r="FF141" s="49"/>
      <c r="FG141" s="49"/>
      <c r="FH141" s="49"/>
      <c r="FI141" s="49"/>
      <c r="FJ141" s="49"/>
      <c r="FK141" s="49"/>
      <c r="FL141" s="49"/>
      <c r="FM141" s="49"/>
      <c r="FN141" s="49"/>
      <c r="FO141" s="49"/>
      <c r="FP141" s="49"/>
      <c r="FQ141" s="49"/>
      <c r="FR141" s="49"/>
      <c r="FS141" s="49"/>
      <c r="FT141" s="49"/>
      <c r="FU141" s="49"/>
      <c r="FV141" s="49"/>
      <c r="FW141" s="49"/>
      <c r="FX141" s="49"/>
      <c r="FY141" s="49"/>
      <c r="FZ141" s="49"/>
      <c r="GA141" s="49"/>
      <c r="GB141" s="49"/>
      <c r="GC141" s="49"/>
      <c r="GD141" s="49"/>
      <c r="GE141" s="49"/>
    </row>
    <row r="142" spans="3:187" x14ac:dyDescent="0.25">
      <c r="C142" s="49"/>
      <c r="D142" s="7"/>
      <c r="E142" s="49"/>
      <c r="F142" s="49"/>
      <c r="G142" s="7"/>
      <c r="H142" s="49"/>
      <c r="I142" s="49"/>
      <c r="J142" s="7"/>
      <c r="K142" s="49"/>
      <c r="L142" s="49"/>
      <c r="M142" s="7"/>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P142" s="49"/>
      <c r="AQ142" s="49"/>
      <c r="AR142" s="49"/>
      <c r="AS142" s="49"/>
      <c r="AT142" s="49"/>
      <c r="AU142" s="49"/>
      <c r="AV142" s="49"/>
      <c r="AW142" s="49"/>
      <c r="AX142" s="49"/>
      <c r="AY142" s="49"/>
      <c r="AZ142" s="49"/>
      <c r="BA142" s="49"/>
      <c r="BB142" s="49"/>
      <c r="BC142" s="49"/>
      <c r="BD142" s="49"/>
      <c r="BE142" s="49"/>
      <c r="BF142" s="49"/>
      <c r="BG142" s="49"/>
      <c r="BH142" s="49"/>
      <c r="BI142" s="49"/>
      <c r="BJ142" s="49"/>
      <c r="BK142" s="49"/>
      <c r="BL142" s="49"/>
      <c r="BM142" s="49"/>
      <c r="BN142" s="49"/>
      <c r="BO142" s="49"/>
      <c r="BP142" s="49"/>
      <c r="BQ142" s="49"/>
      <c r="BR142" s="49"/>
      <c r="BS142" s="49"/>
      <c r="BT142" s="49"/>
      <c r="BU142" s="49"/>
      <c r="BV142" s="49"/>
      <c r="BW142" s="49"/>
      <c r="BX142" s="49"/>
      <c r="BY142" s="49"/>
      <c r="BZ142" s="49"/>
      <c r="CA142" s="49"/>
      <c r="CB142" s="49"/>
      <c r="CC142" s="49"/>
      <c r="CD142" s="49"/>
      <c r="CE142" s="49"/>
      <c r="CF142" s="49"/>
      <c r="CG142" s="49"/>
      <c r="CH142" s="49"/>
      <c r="CI142" s="49"/>
      <c r="CJ142" s="49"/>
      <c r="CK142" s="49"/>
      <c r="CL142" s="49"/>
      <c r="CM142" s="49"/>
      <c r="CN142" s="49"/>
      <c r="CO142" s="49"/>
      <c r="CP142" s="49"/>
      <c r="CQ142" s="49"/>
      <c r="CR142" s="49"/>
      <c r="CS142" s="49"/>
      <c r="CT142" s="49"/>
      <c r="CU142" s="49"/>
      <c r="CV142" s="49"/>
      <c r="CW142" s="49"/>
      <c r="CX142" s="49"/>
      <c r="CY142" s="49"/>
      <c r="CZ142" s="49"/>
      <c r="DA142" s="49"/>
      <c r="DB142" s="49"/>
      <c r="DC142" s="49"/>
      <c r="DD142" s="49"/>
      <c r="DE142" s="49"/>
      <c r="DF142" s="49"/>
      <c r="DG142" s="49"/>
      <c r="DH142" s="49"/>
      <c r="DI142" s="49"/>
      <c r="DJ142" s="49"/>
      <c r="DK142" s="49"/>
      <c r="DL142" s="49"/>
      <c r="DM142" s="49"/>
      <c r="DN142" s="49"/>
      <c r="DO142" s="49"/>
      <c r="DP142" s="49"/>
      <c r="DQ142" s="49"/>
      <c r="DR142" s="49"/>
      <c r="DS142" s="49"/>
      <c r="DT142" s="49"/>
      <c r="DU142" s="49"/>
      <c r="DV142" s="49"/>
      <c r="DW142" s="49"/>
      <c r="DX142" s="49"/>
      <c r="DY142" s="49"/>
      <c r="DZ142" s="49"/>
      <c r="EA142" s="49"/>
      <c r="EB142" s="49"/>
      <c r="EC142" s="49"/>
      <c r="ED142" s="49"/>
      <c r="EE142" s="49"/>
      <c r="EF142" s="49"/>
      <c r="EG142" s="49"/>
      <c r="EH142" s="49"/>
      <c r="EI142" s="49"/>
      <c r="EJ142" s="49"/>
      <c r="EK142" s="49"/>
      <c r="EL142" s="49"/>
      <c r="EM142" s="49"/>
      <c r="EN142" s="49"/>
      <c r="EO142" s="49"/>
      <c r="EP142" s="49"/>
      <c r="EQ142" s="49"/>
      <c r="ER142" s="49"/>
      <c r="ES142" s="49"/>
      <c r="ET142" s="49"/>
      <c r="EU142" s="49"/>
      <c r="EV142" s="49"/>
      <c r="EW142" s="49"/>
      <c r="EX142" s="49"/>
      <c r="EY142" s="49"/>
      <c r="EZ142" s="49"/>
      <c r="FA142" s="49"/>
      <c r="FB142" s="49"/>
      <c r="FC142" s="49"/>
      <c r="FD142" s="49"/>
      <c r="FE142" s="49"/>
      <c r="FF142" s="49"/>
      <c r="FG142" s="49"/>
      <c r="FH142" s="49"/>
      <c r="FI142" s="49"/>
      <c r="FJ142" s="49"/>
      <c r="FK142" s="49"/>
      <c r="FL142" s="49"/>
      <c r="FM142" s="49"/>
      <c r="FN142" s="49"/>
      <c r="FO142" s="49"/>
      <c r="FP142" s="49"/>
      <c r="FQ142" s="49"/>
      <c r="FR142" s="49"/>
      <c r="FS142" s="49"/>
      <c r="FT142" s="49"/>
      <c r="FU142" s="49"/>
      <c r="FV142" s="49"/>
      <c r="FW142" s="49"/>
      <c r="FX142" s="49"/>
      <c r="FY142" s="49"/>
      <c r="FZ142" s="49"/>
      <c r="GA142" s="49"/>
      <c r="GB142" s="49"/>
      <c r="GC142" s="49"/>
      <c r="GD142" s="49"/>
      <c r="GE142" s="49"/>
    </row>
    <row r="143" spans="3:187" x14ac:dyDescent="0.25">
      <c r="C143" s="49"/>
      <c r="D143" s="7"/>
      <c r="E143" s="49"/>
      <c r="F143" s="49"/>
      <c r="G143" s="7"/>
      <c r="H143" s="49"/>
      <c r="I143" s="49"/>
      <c r="J143" s="7"/>
      <c r="K143" s="49"/>
      <c r="L143" s="49"/>
      <c r="M143" s="7"/>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P143" s="49"/>
      <c r="AQ143" s="49"/>
      <c r="AR143" s="49"/>
      <c r="AS143" s="49"/>
      <c r="AT143" s="49"/>
      <c r="AU143" s="49"/>
      <c r="AV143" s="49"/>
      <c r="AW143" s="49"/>
      <c r="AX143" s="49"/>
      <c r="AY143" s="49"/>
      <c r="AZ143" s="49"/>
      <c r="BA143" s="49"/>
      <c r="BB143" s="49"/>
      <c r="BC143" s="49"/>
      <c r="BD143" s="49"/>
      <c r="BE143" s="49"/>
      <c r="BF143" s="49"/>
      <c r="BG143" s="49"/>
      <c r="BH143" s="49"/>
      <c r="BI143" s="49"/>
      <c r="BJ143" s="49"/>
      <c r="BK143" s="49"/>
      <c r="BL143" s="49"/>
      <c r="BM143" s="49"/>
      <c r="BN143" s="49"/>
      <c r="BO143" s="49"/>
      <c r="BP143" s="49"/>
      <c r="BQ143" s="49"/>
      <c r="BR143" s="49"/>
      <c r="BS143" s="49"/>
      <c r="BT143" s="49"/>
      <c r="BU143" s="49"/>
      <c r="BV143" s="49"/>
      <c r="BW143" s="49"/>
      <c r="BX143" s="49"/>
      <c r="BY143" s="49"/>
      <c r="BZ143" s="49"/>
      <c r="CA143" s="49"/>
      <c r="CB143" s="49"/>
      <c r="CC143" s="49"/>
      <c r="CD143" s="49"/>
      <c r="CE143" s="49"/>
      <c r="CF143" s="49"/>
      <c r="CG143" s="49"/>
      <c r="CH143" s="49"/>
      <c r="CI143" s="49"/>
      <c r="CJ143" s="49"/>
      <c r="CK143" s="49"/>
      <c r="CL143" s="49"/>
      <c r="CM143" s="49"/>
      <c r="CN143" s="49"/>
      <c r="CO143" s="49"/>
      <c r="CP143" s="49"/>
      <c r="CQ143" s="49"/>
      <c r="CR143" s="49"/>
      <c r="CS143" s="49"/>
      <c r="CT143" s="49"/>
      <c r="CU143" s="49"/>
      <c r="CV143" s="49"/>
      <c r="CW143" s="49"/>
      <c r="CX143" s="49"/>
      <c r="CY143" s="49"/>
      <c r="CZ143" s="49"/>
      <c r="DA143" s="49"/>
      <c r="DB143" s="49"/>
      <c r="DC143" s="49"/>
      <c r="DD143" s="49"/>
      <c r="DE143" s="49"/>
      <c r="DF143" s="49"/>
      <c r="DG143" s="49"/>
      <c r="DH143" s="49"/>
      <c r="DI143" s="49"/>
      <c r="DJ143" s="49"/>
      <c r="DK143" s="49"/>
      <c r="DL143" s="49"/>
      <c r="DM143" s="49"/>
      <c r="DN143" s="49"/>
      <c r="DO143" s="49"/>
      <c r="DP143" s="49"/>
      <c r="DQ143" s="49"/>
      <c r="DR143" s="49"/>
      <c r="DS143" s="49"/>
      <c r="DT143" s="49"/>
      <c r="DU143" s="49"/>
      <c r="DV143" s="49"/>
      <c r="DW143" s="49"/>
      <c r="DX143" s="49"/>
      <c r="DY143" s="49"/>
      <c r="DZ143" s="49"/>
      <c r="EA143" s="49"/>
      <c r="EB143" s="49"/>
      <c r="EC143" s="49"/>
      <c r="ED143" s="49"/>
      <c r="EE143" s="49"/>
      <c r="EF143" s="49"/>
      <c r="EG143" s="49"/>
      <c r="EH143" s="49"/>
      <c r="EI143" s="49"/>
      <c r="EJ143" s="49"/>
      <c r="EK143" s="49"/>
      <c r="EL143" s="49"/>
      <c r="EM143" s="49"/>
      <c r="EN143" s="49"/>
      <c r="EO143" s="49"/>
      <c r="EP143" s="49"/>
      <c r="EQ143" s="49"/>
      <c r="ER143" s="49"/>
      <c r="ES143" s="49"/>
      <c r="ET143" s="49"/>
      <c r="EU143" s="49"/>
      <c r="EV143" s="49"/>
      <c r="EW143" s="49"/>
      <c r="EX143" s="49"/>
      <c r="EY143" s="49"/>
      <c r="EZ143" s="49"/>
      <c r="FA143" s="49"/>
      <c r="FB143" s="49"/>
      <c r="FC143" s="49"/>
      <c r="FD143" s="49"/>
      <c r="FE143" s="49"/>
      <c r="FF143" s="49"/>
      <c r="FG143" s="49"/>
      <c r="FH143" s="49"/>
      <c r="FI143" s="49"/>
      <c r="FJ143" s="49"/>
      <c r="FK143" s="49"/>
      <c r="FL143" s="49"/>
      <c r="FM143" s="49"/>
      <c r="FN143" s="49"/>
      <c r="FO143" s="49"/>
      <c r="FP143" s="49"/>
      <c r="FQ143" s="49"/>
      <c r="FR143" s="49"/>
      <c r="FS143" s="49"/>
      <c r="FT143" s="49"/>
      <c r="FU143" s="49"/>
      <c r="FV143" s="49"/>
      <c r="FW143" s="49"/>
      <c r="FX143" s="49"/>
      <c r="FY143" s="49"/>
      <c r="FZ143" s="49"/>
      <c r="GA143" s="49"/>
      <c r="GB143" s="49"/>
      <c r="GC143" s="49"/>
      <c r="GD143" s="49"/>
      <c r="GE143" s="49"/>
    </row>
    <row r="144" spans="3:187" x14ac:dyDescent="0.25">
      <c r="C144" s="49"/>
      <c r="D144" s="7"/>
      <c r="E144" s="49"/>
      <c r="F144" s="49"/>
      <c r="G144" s="7"/>
      <c r="H144" s="49"/>
      <c r="I144" s="49"/>
      <c r="J144" s="7"/>
      <c r="K144" s="49"/>
      <c r="L144" s="49"/>
      <c r="M144" s="7"/>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49"/>
      <c r="AP144" s="49"/>
      <c r="AQ144" s="49"/>
      <c r="AR144" s="49"/>
      <c r="AS144" s="49"/>
      <c r="AT144" s="49"/>
      <c r="AU144" s="49"/>
      <c r="AV144" s="49"/>
      <c r="AW144" s="49"/>
      <c r="AX144" s="49"/>
      <c r="AY144" s="49"/>
      <c r="AZ144" s="49"/>
      <c r="BA144" s="49"/>
      <c r="BB144" s="49"/>
      <c r="BC144" s="49"/>
      <c r="BD144" s="49"/>
      <c r="BE144" s="49"/>
      <c r="BF144" s="49"/>
      <c r="BG144" s="49"/>
      <c r="BH144" s="49"/>
      <c r="BI144" s="49"/>
      <c r="BJ144" s="49"/>
      <c r="BK144" s="49"/>
      <c r="BL144" s="49"/>
      <c r="BM144" s="49"/>
      <c r="BN144" s="49"/>
      <c r="BO144" s="49"/>
      <c r="BP144" s="49"/>
      <c r="BQ144" s="49"/>
      <c r="BR144" s="49"/>
      <c r="BS144" s="49"/>
      <c r="BT144" s="49"/>
      <c r="BU144" s="49"/>
      <c r="BV144" s="49"/>
      <c r="BW144" s="49"/>
      <c r="BX144" s="49"/>
      <c r="BY144" s="49"/>
      <c r="BZ144" s="49"/>
      <c r="CA144" s="49"/>
      <c r="CB144" s="49"/>
      <c r="CC144" s="49"/>
      <c r="CD144" s="49"/>
      <c r="CE144" s="49"/>
      <c r="CF144" s="49"/>
      <c r="CG144" s="49"/>
      <c r="CH144" s="49"/>
      <c r="CI144" s="49"/>
      <c r="CJ144" s="49"/>
      <c r="CK144" s="49"/>
      <c r="CL144" s="49"/>
      <c r="CM144" s="49"/>
      <c r="CN144" s="49"/>
      <c r="CO144" s="49"/>
      <c r="CP144" s="49"/>
      <c r="CQ144" s="49"/>
      <c r="CR144" s="49"/>
      <c r="CS144" s="49"/>
      <c r="CT144" s="49"/>
      <c r="CU144" s="49"/>
      <c r="CV144" s="49"/>
      <c r="CW144" s="49"/>
      <c r="CX144" s="49"/>
      <c r="CY144" s="49"/>
      <c r="CZ144" s="49"/>
      <c r="DA144" s="49"/>
      <c r="DB144" s="49"/>
      <c r="DC144" s="49"/>
      <c r="DD144" s="49"/>
      <c r="DE144" s="49"/>
      <c r="DF144" s="49"/>
      <c r="DG144" s="49"/>
      <c r="DH144" s="49"/>
      <c r="DI144" s="49"/>
      <c r="DJ144" s="49"/>
      <c r="DK144" s="49"/>
      <c r="DL144" s="49"/>
      <c r="DM144" s="49"/>
      <c r="DN144" s="49"/>
      <c r="DO144" s="49"/>
      <c r="DP144" s="49"/>
      <c r="DQ144" s="49"/>
      <c r="DR144" s="49"/>
      <c r="DS144" s="49"/>
      <c r="DT144" s="49"/>
      <c r="DU144" s="49"/>
      <c r="DV144" s="49"/>
      <c r="DW144" s="49"/>
      <c r="DX144" s="49"/>
      <c r="DY144" s="49"/>
      <c r="DZ144" s="49"/>
      <c r="EA144" s="49"/>
      <c r="EB144" s="49"/>
      <c r="EC144" s="49"/>
      <c r="ED144" s="49"/>
      <c r="EE144" s="49"/>
      <c r="EF144" s="49"/>
      <c r="EG144" s="49"/>
      <c r="EH144" s="49"/>
      <c r="EI144" s="49"/>
      <c r="EJ144" s="49"/>
      <c r="EK144" s="49"/>
      <c r="EL144" s="49"/>
      <c r="EM144" s="49"/>
      <c r="EN144" s="49"/>
      <c r="EO144" s="49"/>
      <c r="EP144" s="49"/>
      <c r="EQ144" s="49"/>
      <c r="ER144" s="49"/>
      <c r="ES144" s="49"/>
      <c r="ET144" s="49"/>
      <c r="EU144" s="49"/>
      <c r="EV144" s="49"/>
      <c r="EW144" s="49"/>
      <c r="EX144" s="49"/>
      <c r="EY144" s="49"/>
      <c r="EZ144" s="49"/>
      <c r="FA144" s="49"/>
      <c r="FB144" s="49"/>
      <c r="FC144" s="49"/>
      <c r="FD144" s="49"/>
      <c r="FE144" s="49"/>
      <c r="FF144" s="49"/>
      <c r="FG144" s="49"/>
      <c r="FH144" s="49"/>
      <c r="FI144" s="49"/>
      <c r="FJ144" s="49"/>
      <c r="FK144" s="49"/>
      <c r="FL144" s="49"/>
      <c r="FM144" s="49"/>
      <c r="FN144" s="49"/>
      <c r="FO144" s="49"/>
      <c r="FP144" s="49"/>
      <c r="FQ144" s="49"/>
      <c r="FR144" s="49"/>
      <c r="FS144" s="49"/>
      <c r="FT144" s="49"/>
      <c r="FU144" s="49"/>
      <c r="FV144" s="49"/>
      <c r="FW144" s="49"/>
      <c r="FX144" s="49"/>
      <c r="FY144" s="49"/>
      <c r="FZ144" s="49"/>
      <c r="GA144" s="49"/>
      <c r="GB144" s="49"/>
      <c r="GC144" s="49"/>
      <c r="GD144" s="49"/>
      <c r="GE144" s="49"/>
    </row>
    <row r="145" spans="3:187" x14ac:dyDescent="0.25">
      <c r="C145" s="49"/>
      <c r="D145" s="7"/>
      <c r="E145" s="49"/>
      <c r="F145" s="49"/>
      <c r="G145" s="7"/>
      <c r="H145" s="49"/>
      <c r="I145" s="49"/>
      <c r="J145" s="7"/>
      <c r="K145" s="49"/>
      <c r="L145" s="49"/>
      <c r="M145" s="7"/>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49"/>
      <c r="AN145" s="49"/>
      <c r="AO145" s="49"/>
      <c r="AP145" s="49"/>
      <c r="AQ145" s="49"/>
      <c r="AR145" s="49"/>
      <c r="AS145" s="49"/>
      <c r="AT145" s="49"/>
      <c r="AU145" s="49"/>
      <c r="AV145" s="49"/>
      <c r="AW145" s="49"/>
      <c r="AX145" s="49"/>
      <c r="AY145" s="49"/>
      <c r="AZ145" s="49"/>
      <c r="BA145" s="49"/>
      <c r="BB145" s="49"/>
      <c r="BC145" s="49"/>
      <c r="BD145" s="49"/>
      <c r="BE145" s="49"/>
      <c r="BF145" s="49"/>
      <c r="BG145" s="49"/>
      <c r="BH145" s="49"/>
      <c r="BI145" s="49"/>
      <c r="BJ145" s="49"/>
      <c r="BK145" s="49"/>
      <c r="BL145" s="49"/>
      <c r="BM145" s="49"/>
      <c r="BN145" s="49"/>
      <c r="BO145" s="49"/>
      <c r="BP145" s="49"/>
      <c r="BQ145" s="49"/>
      <c r="BR145" s="49"/>
      <c r="BS145" s="49"/>
      <c r="BT145" s="49"/>
      <c r="BU145" s="49"/>
      <c r="BV145" s="49"/>
      <c r="BW145" s="49"/>
      <c r="BX145" s="49"/>
      <c r="BY145" s="49"/>
      <c r="BZ145" s="49"/>
      <c r="CA145" s="49"/>
      <c r="CB145" s="49"/>
      <c r="CC145" s="49"/>
      <c r="CD145" s="49"/>
      <c r="CE145" s="49"/>
      <c r="CF145" s="49"/>
      <c r="CG145" s="49"/>
      <c r="CH145" s="49"/>
      <c r="CI145" s="49"/>
      <c r="CJ145" s="49"/>
      <c r="CK145" s="49"/>
      <c r="CL145" s="49"/>
      <c r="CM145" s="49"/>
      <c r="CN145" s="49"/>
      <c r="CO145" s="49"/>
      <c r="CP145" s="49"/>
      <c r="CQ145" s="49"/>
      <c r="CR145" s="49"/>
      <c r="CS145" s="49"/>
      <c r="CT145" s="49"/>
      <c r="CU145" s="49"/>
      <c r="CV145" s="49"/>
      <c r="CW145" s="49"/>
      <c r="CX145" s="49"/>
      <c r="CY145" s="49"/>
      <c r="CZ145" s="49"/>
      <c r="DA145" s="49"/>
      <c r="DB145" s="49"/>
      <c r="DC145" s="49"/>
      <c r="DD145" s="49"/>
      <c r="DE145" s="49"/>
      <c r="DF145" s="49"/>
      <c r="DG145" s="49"/>
      <c r="DH145" s="49"/>
      <c r="DI145" s="49"/>
      <c r="DJ145" s="49"/>
      <c r="DK145" s="49"/>
      <c r="DL145" s="49"/>
      <c r="DM145" s="49"/>
      <c r="DN145" s="49"/>
      <c r="DO145" s="49"/>
      <c r="DP145" s="49"/>
      <c r="DQ145" s="49"/>
      <c r="DR145" s="49"/>
      <c r="DS145" s="49"/>
      <c r="DT145" s="49"/>
      <c r="DU145" s="49"/>
      <c r="DV145" s="49"/>
      <c r="DW145" s="49"/>
      <c r="DX145" s="49"/>
      <c r="DY145" s="49"/>
      <c r="DZ145" s="49"/>
      <c r="EA145" s="49"/>
      <c r="EB145" s="49"/>
      <c r="EC145" s="49"/>
      <c r="ED145" s="49"/>
      <c r="EE145" s="49"/>
      <c r="EF145" s="49"/>
      <c r="EG145" s="49"/>
      <c r="EH145" s="49"/>
      <c r="EI145" s="49"/>
      <c r="EJ145" s="49"/>
      <c r="EK145" s="49"/>
      <c r="EL145" s="49"/>
      <c r="EM145" s="49"/>
      <c r="EN145" s="49"/>
      <c r="EO145" s="49"/>
      <c r="EP145" s="49"/>
      <c r="EQ145" s="49"/>
      <c r="ER145" s="49"/>
      <c r="ES145" s="49"/>
      <c r="ET145" s="49"/>
      <c r="EU145" s="49"/>
      <c r="EV145" s="49"/>
      <c r="EW145" s="49"/>
      <c r="EX145" s="49"/>
      <c r="EY145" s="49"/>
      <c r="EZ145" s="49"/>
      <c r="FA145" s="49"/>
      <c r="FB145" s="49"/>
      <c r="FC145" s="49"/>
      <c r="FD145" s="49"/>
      <c r="FE145" s="49"/>
      <c r="FF145" s="49"/>
      <c r="FG145" s="49"/>
      <c r="FH145" s="49"/>
      <c r="FI145" s="49"/>
      <c r="FJ145" s="49"/>
      <c r="FK145" s="49"/>
      <c r="FL145" s="49"/>
      <c r="FM145" s="49"/>
      <c r="FN145" s="49"/>
      <c r="FO145" s="49"/>
      <c r="FP145" s="49"/>
      <c r="FQ145" s="49"/>
      <c r="FR145" s="49"/>
      <c r="FS145" s="49"/>
      <c r="FT145" s="49"/>
      <c r="FU145" s="49"/>
      <c r="FV145" s="49"/>
      <c r="FW145" s="49"/>
      <c r="FX145" s="49"/>
      <c r="FY145" s="49"/>
      <c r="FZ145" s="49"/>
      <c r="GA145" s="49"/>
      <c r="GB145" s="49"/>
      <c r="GC145" s="49"/>
      <c r="GD145" s="49"/>
      <c r="GE145" s="49"/>
    </row>
    <row r="146" spans="3:187" x14ac:dyDescent="0.25">
      <c r="C146" s="49"/>
      <c r="D146" s="7"/>
      <c r="E146" s="49"/>
      <c r="F146" s="49"/>
      <c r="G146" s="7"/>
      <c r="H146" s="49"/>
      <c r="I146" s="49"/>
      <c r="J146" s="7"/>
      <c r="K146" s="49"/>
      <c r="L146" s="49"/>
      <c r="M146" s="7"/>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P146" s="49"/>
      <c r="AQ146" s="49"/>
      <c r="AR146" s="49"/>
      <c r="AS146" s="49"/>
      <c r="AT146" s="49"/>
      <c r="AU146" s="49"/>
      <c r="AV146" s="49"/>
      <c r="AW146" s="49"/>
      <c r="AX146" s="49"/>
      <c r="AY146" s="49"/>
      <c r="AZ146" s="49"/>
      <c r="BA146" s="49"/>
      <c r="BB146" s="49"/>
      <c r="BC146" s="49"/>
      <c r="BD146" s="49"/>
      <c r="BE146" s="49"/>
      <c r="BF146" s="49"/>
      <c r="BG146" s="49"/>
      <c r="BH146" s="49"/>
      <c r="BI146" s="49"/>
      <c r="BJ146" s="49"/>
      <c r="BK146" s="49"/>
      <c r="BL146" s="49"/>
      <c r="BM146" s="49"/>
      <c r="BN146" s="49"/>
      <c r="BO146" s="49"/>
      <c r="BP146" s="49"/>
      <c r="BQ146" s="49"/>
      <c r="BR146" s="49"/>
      <c r="BS146" s="49"/>
      <c r="BT146" s="49"/>
      <c r="BU146" s="49"/>
      <c r="BV146" s="49"/>
      <c r="BW146" s="49"/>
      <c r="BX146" s="49"/>
      <c r="BY146" s="49"/>
      <c r="BZ146" s="49"/>
      <c r="CA146" s="49"/>
      <c r="CB146" s="49"/>
      <c r="CC146" s="49"/>
      <c r="CD146" s="49"/>
      <c r="CE146" s="49"/>
      <c r="CF146" s="49"/>
      <c r="CG146" s="49"/>
      <c r="CH146" s="49"/>
      <c r="CI146" s="49"/>
      <c r="CJ146" s="49"/>
      <c r="CK146" s="49"/>
      <c r="CL146" s="49"/>
      <c r="CM146" s="49"/>
      <c r="CN146" s="49"/>
      <c r="CO146" s="49"/>
      <c r="CP146" s="49"/>
      <c r="CQ146" s="49"/>
      <c r="CR146" s="49"/>
      <c r="CS146" s="49"/>
      <c r="CT146" s="49"/>
      <c r="CU146" s="49"/>
      <c r="CV146" s="49"/>
      <c r="CW146" s="49"/>
      <c r="CX146" s="49"/>
      <c r="CY146" s="49"/>
      <c r="CZ146" s="49"/>
      <c r="DA146" s="49"/>
      <c r="DB146" s="49"/>
      <c r="DC146" s="49"/>
      <c r="DD146" s="49"/>
      <c r="DE146" s="49"/>
      <c r="DF146" s="49"/>
      <c r="DG146" s="49"/>
      <c r="DH146" s="49"/>
      <c r="DI146" s="49"/>
      <c r="DJ146" s="49"/>
      <c r="DK146" s="49"/>
      <c r="DL146" s="49"/>
      <c r="DM146" s="49"/>
      <c r="DN146" s="49"/>
      <c r="DO146" s="49"/>
      <c r="DP146" s="49"/>
      <c r="DQ146" s="49"/>
      <c r="DR146" s="49"/>
      <c r="DS146" s="49"/>
      <c r="DT146" s="49"/>
      <c r="DU146" s="49"/>
      <c r="DV146" s="49"/>
      <c r="DW146" s="49"/>
      <c r="DX146" s="49"/>
      <c r="DY146" s="49"/>
      <c r="DZ146" s="49"/>
      <c r="EA146" s="49"/>
      <c r="EB146" s="49"/>
      <c r="EC146" s="49"/>
      <c r="ED146" s="49"/>
      <c r="EE146" s="49"/>
      <c r="EF146" s="49"/>
      <c r="EG146" s="49"/>
      <c r="EH146" s="49"/>
      <c r="EI146" s="49"/>
      <c r="EJ146" s="49"/>
      <c r="EK146" s="49"/>
      <c r="EL146" s="49"/>
      <c r="EM146" s="49"/>
      <c r="EN146" s="49"/>
      <c r="EO146" s="49"/>
      <c r="EP146" s="49"/>
      <c r="EQ146" s="49"/>
      <c r="ER146" s="49"/>
      <c r="ES146" s="49"/>
      <c r="ET146" s="49"/>
      <c r="EU146" s="49"/>
      <c r="EV146" s="49"/>
      <c r="EW146" s="49"/>
      <c r="EX146" s="49"/>
      <c r="EY146" s="49"/>
      <c r="EZ146" s="49"/>
      <c r="FA146" s="49"/>
      <c r="FB146" s="49"/>
      <c r="FC146" s="49"/>
      <c r="FD146" s="49"/>
      <c r="FE146" s="49"/>
      <c r="FF146" s="49"/>
      <c r="FG146" s="49"/>
      <c r="FH146" s="49"/>
      <c r="FI146" s="49"/>
      <c r="FJ146" s="49"/>
      <c r="FK146" s="49"/>
      <c r="FL146" s="49"/>
      <c r="FM146" s="49"/>
      <c r="FN146" s="49"/>
      <c r="FO146" s="49"/>
      <c r="FP146" s="49"/>
      <c r="FQ146" s="49"/>
      <c r="FR146" s="49"/>
      <c r="FS146" s="49"/>
      <c r="FT146" s="49"/>
      <c r="FU146" s="49"/>
      <c r="FV146" s="49"/>
      <c r="FW146" s="49"/>
      <c r="FX146" s="49"/>
      <c r="FY146" s="49"/>
      <c r="FZ146" s="49"/>
      <c r="GA146" s="49"/>
      <c r="GB146" s="49"/>
      <c r="GC146" s="49"/>
      <c r="GD146" s="49"/>
      <c r="GE146" s="49"/>
    </row>
    <row r="147" spans="3:187" x14ac:dyDescent="0.25">
      <c r="C147" s="49"/>
      <c r="D147" s="7"/>
      <c r="E147" s="49"/>
      <c r="F147" s="49"/>
      <c r="G147" s="7"/>
      <c r="H147" s="49"/>
      <c r="I147" s="49"/>
      <c r="J147" s="7"/>
      <c r="K147" s="49"/>
      <c r="L147" s="49"/>
      <c r="M147" s="7"/>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49"/>
      <c r="AN147" s="49"/>
      <c r="AO147" s="49"/>
      <c r="AP147" s="49"/>
      <c r="AQ147" s="49"/>
      <c r="AR147" s="49"/>
      <c r="AS147" s="49"/>
      <c r="AT147" s="49"/>
      <c r="AU147" s="49"/>
      <c r="AV147" s="49"/>
      <c r="AW147" s="49"/>
      <c r="AX147" s="49"/>
      <c r="AY147" s="49"/>
      <c r="AZ147" s="49"/>
      <c r="BA147" s="49"/>
      <c r="BB147" s="49"/>
      <c r="BC147" s="49"/>
      <c r="BD147" s="49"/>
      <c r="BE147" s="49"/>
      <c r="BF147" s="49"/>
      <c r="BG147" s="49"/>
      <c r="BH147" s="49"/>
      <c r="BI147" s="49"/>
      <c r="BJ147" s="49"/>
      <c r="BK147" s="49"/>
      <c r="BL147" s="49"/>
      <c r="BM147" s="49"/>
      <c r="BN147" s="49"/>
      <c r="BO147" s="49"/>
      <c r="BP147" s="49"/>
      <c r="BQ147" s="49"/>
      <c r="BR147" s="49"/>
      <c r="BS147" s="49"/>
      <c r="BT147" s="49"/>
      <c r="BU147" s="49"/>
      <c r="BV147" s="49"/>
      <c r="BW147" s="49"/>
      <c r="BX147" s="49"/>
      <c r="BY147" s="49"/>
      <c r="BZ147" s="49"/>
      <c r="CA147" s="49"/>
      <c r="CB147" s="49"/>
      <c r="CC147" s="49"/>
      <c r="CD147" s="49"/>
      <c r="CE147" s="49"/>
      <c r="CF147" s="49"/>
      <c r="CG147" s="49"/>
      <c r="CH147" s="49"/>
      <c r="CI147" s="49"/>
      <c r="CJ147" s="49"/>
      <c r="CK147" s="49"/>
      <c r="CL147" s="49"/>
      <c r="CM147" s="49"/>
      <c r="CN147" s="49"/>
      <c r="CO147" s="49"/>
      <c r="CP147" s="49"/>
      <c r="CQ147" s="49"/>
      <c r="CR147" s="49"/>
      <c r="CS147" s="49"/>
      <c r="CT147" s="49"/>
      <c r="CU147" s="49"/>
      <c r="CV147" s="49"/>
      <c r="CW147" s="49"/>
      <c r="CX147" s="49"/>
      <c r="CY147" s="49"/>
      <c r="CZ147" s="49"/>
      <c r="DA147" s="49"/>
      <c r="DB147" s="49"/>
      <c r="DC147" s="49"/>
      <c r="DD147" s="49"/>
      <c r="DE147" s="49"/>
      <c r="DF147" s="49"/>
      <c r="DG147" s="49"/>
      <c r="DH147" s="49"/>
      <c r="DI147" s="49"/>
      <c r="DJ147" s="49"/>
      <c r="DK147" s="49"/>
      <c r="DL147" s="49"/>
      <c r="DM147" s="49"/>
      <c r="DN147" s="49"/>
      <c r="DO147" s="49"/>
      <c r="DP147" s="49"/>
      <c r="DQ147" s="49"/>
      <c r="DR147" s="49"/>
      <c r="DS147" s="49"/>
      <c r="DT147" s="49"/>
      <c r="DU147" s="49"/>
      <c r="DV147" s="49"/>
      <c r="DW147" s="49"/>
      <c r="DX147" s="49"/>
      <c r="DY147" s="49"/>
      <c r="DZ147" s="49"/>
      <c r="EA147" s="49"/>
      <c r="EB147" s="49"/>
      <c r="EC147" s="49"/>
      <c r="ED147" s="49"/>
      <c r="EE147" s="49"/>
      <c r="EF147" s="49"/>
      <c r="EG147" s="49"/>
      <c r="EH147" s="49"/>
      <c r="EI147" s="49"/>
      <c r="EJ147" s="49"/>
      <c r="EK147" s="49"/>
      <c r="EL147" s="49"/>
      <c r="EM147" s="49"/>
      <c r="EN147" s="49"/>
      <c r="EO147" s="49"/>
      <c r="EP147" s="49"/>
      <c r="EQ147" s="49"/>
      <c r="ER147" s="49"/>
      <c r="ES147" s="49"/>
      <c r="ET147" s="49"/>
      <c r="EU147" s="49"/>
      <c r="EV147" s="49"/>
      <c r="EW147" s="49"/>
      <c r="EX147" s="49"/>
      <c r="EY147" s="49"/>
      <c r="EZ147" s="49"/>
      <c r="FA147" s="49"/>
      <c r="FB147" s="49"/>
      <c r="FC147" s="49"/>
      <c r="FD147" s="49"/>
      <c r="FE147" s="49"/>
      <c r="FF147" s="49"/>
      <c r="FG147" s="49"/>
      <c r="FH147" s="49"/>
      <c r="FI147" s="49"/>
      <c r="FJ147" s="49"/>
      <c r="FK147" s="49"/>
      <c r="FL147" s="49"/>
      <c r="FM147" s="49"/>
      <c r="FN147" s="49"/>
      <c r="FO147" s="49"/>
      <c r="FP147" s="49"/>
      <c r="FQ147" s="49"/>
      <c r="FR147" s="49"/>
      <c r="FS147" s="49"/>
      <c r="FT147" s="49"/>
      <c r="FU147" s="49"/>
      <c r="FV147" s="49"/>
      <c r="FW147" s="49"/>
      <c r="FX147" s="49"/>
      <c r="FY147" s="49"/>
      <c r="FZ147" s="49"/>
      <c r="GA147" s="49"/>
      <c r="GB147" s="49"/>
      <c r="GC147" s="49"/>
      <c r="GD147" s="49"/>
      <c r="GE147" s="49"/>
    </row>
    <row r="148" spans="3:187" x14ac:dyDescent="0.25">
      <c r="C148" s="49"/>
      <c r="D148" s="7"/>
      <c r="E148" s="49"/>
      <c r="F148" s="49"/>
      <c r="G148" s="7"/>
      <c r="H148" s="49"/>
      <c r="I148" s="49"/>
      <c r="J148" s="7"/>
      <c r="K148" s="49"/>
      <c r="L148" s="49"/>
      <c r="M148" s="7"/>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P148" s="49"/>
      <c r="AQ148" s="49"/>
      <c r="AR148" s="49"/>
      <c r="AS148" s="49"/>
      <c r="AT148" s="49"/>
      <c r="AU148" s="49"/>
      <c r="AV148" s="49"/>
      <c r="AW148" s="49"/>
      <c r="AX148" s="49"/>
      <c r="AY148" s="49"/>
      <c r="AZ148" s="49"/>
      <c r="BA148" s="49"/>
      <c r="BB148" s="49"/>
      <c r="BC148" s="49"/>
      <c r="BD148" s="49"/>
      <c r="BE148" s="49"/>
      <c r="BF148" s="49"/>
      <c r="BG148" s="49"/>
      <c r="BH148" s="49"/>
      <c r="BI148" s="49"/>
      <c r="BJ148" s="49"/>
      <c r="BK148" s="49"/>
      <c r="BL148" s="49"/>
      <c r="BM148" s="49"/>
      <c r="BN148" s="49"/>
      <c r="BO148" s="49"/>
      <c r="BP148" s="49"/>
      <c r="BQ148" s="49"/>
      <c r="BR148" s="49"/>
      <c r="BS148" s="49"/>
      <c r="BT148" s="49"/>
      <c r="BU148" s="49"/>
      <c r="BV148" s="49"/>
      <c r="BW148" s="49"/>
      <c r="BX148" s="49"/>
      <c r="BY148" s="49"/>
      <c r="BZ148" s="49"/>
      <c r="CA148" s="49"/>
      <c r="CB148" s="49"/>
      <c r="CC148" s="49"/>
      <c r="CD148" s="49"/>
      <c r="CE148" s="49"/>
      <c r="CF148" s="49"/>
      <c r="CG148" s="49"/>
      <c r="CH148" s="49"/>
      <c r="CI148" s="49"/>
      <c r="CJ148" s="49"/>
      <c r="CK148" s="49"/>
      <c r="CL148" s="49"/>
      <c r="CM148" s="49"/>
      <c r="CN148" s="49"/>
      <c r="CO148" s="49"/>
      <c r="CP148" s="49"/>
      <c r="CQ148" s="49"/>
      <c r="CR148" s="49"/>
      <c r="CS148" s="49"/>
      <c r="CT148" s="49"/>
      <c r="CU148" s="49"/>
      <c r="CV148" s="49"/>
      <c r="CW148" s="49"/>
      <c r="CX148" s="49"/>
      <c r="CY148" s="49"/>
      <c r="CZ148" s="49"/>
      <c r="DA148" s="49"/>
      <c r="DB148" s="49"/>
      <c r="DC148" s="49"/>
      <c r="DD148" s="49"/>
      <c r="DE148" s="49"/>
      <c r="DF148" s="49"/>
      <c r="DG148" s="49"/>
      <c r="DH148" s="49"/>
      <c r="DI148" s="49"/>
      <c r="DJ148" s="49"/>
      <c r="DK148" s="49"/>
      <c r="DL148" s="49"/>
      <c r="DM148" s="49"/>
      <c r="DN148" s="49"/>
      <c r="DO148" s="49"/>
      <c r="DP148" s="49"/>
      <c r="DQ148" s="49"/>
      <c r="DR148" s="49"/>
      <c r="DS148" s="49"/>
      <c r="DT148" s="49"/>
      <c r="DU148" s="49"/>
      <c r="DV148" s="49"/>
      <c r="DW148" s="49"/>
      <c r="DX148" s="49"/>
      <c r="DY148" s="49"/>
      <c r="DZ148" s="49"/>
      <c r="EA148" s="49"/>
      <c r="EB148" s="49"/>
      <c r="EC148" s="49"/>
      <c r="ED148" s="49"/>
      <c r="EE148" s="49"/>
      <c r="EF148" s="49"/>
      <c r="EG148" s="49"/>
      <c r="EH148" s="49"/>
      <c r="EI148" s="49"/>
      <c r="EJ148" s="49"/>
      <c r="EK148" s="49"/>
      <c r="EL148" s="49"/>
      <c r="EM148" s="49"/>
      <c r="EN148" s="49"/>
      <c r="EO148" s="49"/>
      <c r="EP148" s="49"/>
      <c r="EQ148" s="49"/>
      <c r="ER148" s="49"/>
      <c r="ES148" s="49"/>
      <c r="ET148" s="49"/>
      <c r="EU148" s="49"/>
      <c r="EV148" s="49"/>
      <c r="EW148" s="49"/>
      <c r="EX148" s="49"/>
      <c r="EY148" s="49"/>
      <c r="EZ148" s="49"/>
      <c r="FA148" s="49"/>
      <c r="FB148" s="49"/>
      <c r="FC148" s="49"/>
      <c r="FD148" s="49"/>
      <c r="FE148" s="49"/>
      <c r="FF148" s="49"/>
      <c r="FG148" s="49"/>
      <c r="FH148" s="49"/>
      <c r="FI148" s="49"/>
      <c r="FJ148" s="49"/>
      <c r="FK148" s="49"/>
      <c r="FL148" s="49"/>
      <c r="FM148" s="49"/>
      <c r="FN148" s="49"/>
      <c r="FO148" s="49"/>
      <c r="FP148" s="49"/>
      <c r="FQ148" s="49"/>
      <c r="FR148" s="49"/>
      <c r="FS148" s="49"/>
      <c r="FT148" s="49"/>
      <c r="FU148" s="49"/>
      <c r="FV148" s="49"/>
      <c r="FW148" s="49"/>
      <c r="FX148" s="49"/>
      <c r="FY148" s="49"/>
      <c r="FZ148" s="49"/>
      <c r="GA148" s="49"/>
      <c r="GB148" s="49"/>
      <c r="GC148" s="49"/>
      <c r="GD148" s="49"/>
      <c r="GE148" s="49"/>
    </row>
  </sheetData>
  <phoneticPr fontId="0" type="noConversion"/>
  <pageMargins left="0.75" right="0.75" top="1" bottom="1" header="0.5" footer="0.5"/>
  <pageSetup orientation="portrait" horizontalDpi="4294967293" verticalDpi="300" r:id="rId1"/>
  <headerFooter alignWithMargins="0"/>
  <webPublishItems count="4">
    <webPublishItem id="25354" divId="Grade sheet--Eng 102 17879_25354" sourceType="sheet" destinationFile="C:\Ryan Muckerheide\Excel Files\Page.htm"/>
    <webPublishItem id="15236" divId="Grade sheet--Eng 102 17879_15236" sourceType="printArea" destinationFile="C:\Ryan Muckerheide\Excel Files\Grades_17879.htm"/>
    <webPublishItem id="31348" divId="Grade sheet--Eng 102 17879_31348" sourceType="printArea" destinationFile="C:\Ryan Muckerheide\Excel Files\Grades_17879.htm"/>
    <webPublishItem id="22198" divId="Grade sheet--Eng 102 17879_22198" sourceType="range" sourceRef="A1:AI51" destinationFile="D:\Excel files\Grades_17879.htm"/>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Instructions</vt:lpstr>
      <vt:lpstr>Attendance</vt:lpstr>
      <vt:lpstr>Assignments</vt:lpstr>
      <vt:lpstr>Papers</vt:lpstr>
      <vt:lpstr>Participation</vt:lpstr>
      <vt:lpstr>Final Grades</vt:lpstr>
      <vt:lpstr>Discussion Board Checklist</vt:lpstr>
      <vt:lpstr>Sign-in Sheets</vt:lpstr>
      <vt:lpstr>Published Grades</vt:lpstr>
      <vt:lpstr>Tables</vt:lpstr>
      <vt:lpstr>'Discussion Board Checklist'!Print_Area</vt:lpstr>
      <vt:lpstr>'Published Grades'!Print_Area</vt:lpstr>
      <vt:lpstr>'Sign-in Sheets'!Print_Area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Ryan Muckerheide</dc:creator>
  <cp:lastModifiedBy>Aniket Gupta</cp:lastModifiedBy>
  <cp:lastPrinted>2003-10-02T01:56:39Z</cp:lastPrinted>
  <dcterms:created xsi:type="dcterms:W3CDTF">2000-09-15T06:37:22Z</dcterms:created>
  <dcterms:modified xsi:type="dcterms:W3CDTF">2024-02-03T22:17:33Z</dcterms:modified>
</cp:coreProperties>
</file>