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1618A4DD-7256-494A-85DC-6C5D72D2D360}" xr6:coauthVersionLast="47" xr6:coauthVersionMax="47" xr10:uidLastSave="{00000000-0000-0000-0000-000000000000}"/>
  <bookViews>
    <workbookView xWindow="3348" yWindow="3348" windowWidth="17280" windowHeight="8880"/>
  </bookViews>
  <sheets>
    <sheet name="Notes" sheetId="8" r:id="rId1"/>
    <sheet name="Template" sheetId="6" r:id="rId2"/>
    <sheet name="Example 1" sheetId="2" r:id="rId3"/>
    <sheet name="Example 2" sheetId="9" r:id="rId4"/>
    <sheet name="Example 3 with alternative" sheetId="5" r:id="rId5"/>
  </sheets>
  <definedNames>
    <definedName name="_xlnm.Print_Area" localSheetId="2">'Example 1'!$B$1:$AF$16</definedName>
    <definedName name="_xlnm.Print_Area" localSheetId="4">'Example 3 with alternative'!$B$2:$AG$14</definedName>
    <definedName name="_xlnm.Print_Area" localSheetId="0">Notes!$A$1:$B$11</definedName>
    <definedName name="print_part1">#REF!</definedName>
    <definedName name="print_part2">#REF!</definedName>
    <definedName name="print_part3">#REF!</definedName>
    <definedName name="_xlnm.Print_Titles" localSheetId="2">'Example 1'!$A:$A</definedName>
    <definedName name="_xlnm.Print_Titles" localSheetId="4">'Example 3 with alternative'!$A:$A,'Example 3 with alternative'!$1:$1</definedName>
    <definedName name="Sort">#REF!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2" l="1"/>
  <c r="C6" i="2"/>
  <c r="E6" i="2"/>
  <c r="G6" i="2"/>
  <c r="I6" i="2"/>
  <c r="N6" i="2" s="1"/>
  <c r="K6" i="2"/>
  <c r="M6" i="2"/>
  <c r="C7" i="2"/>
  <c r="E7" i="2"/>
  <c r="N7" i="2" s="1"/>
  <c r="G7" i="2"/>
  <c r="I7" i="2"/>
  <c r="K7" i="2"/>
  <c r="M7" i="2"/>
  <c r="Y7" i="2"/>
  <c r="C8" i="2"/>
  <c r="E8" i="2"/>
  <c r="G8" i="2"/>
  <c r="I8" i="2"/>
  <c r="K8" i="2"/>
  <c r="M8" i="2"/>
  <c r="C9" i="2"/>
  <c r="N9" i="2" s="1"/>
  <c r="E9" i="2"/>
  <c r="G9" i="2"/>
  <c r="I9" i="2"/>
  <c r="K9" i="2"/>
  <c r="M9" i="2"/>
  <c r="C10" i="2"/>
  <c r="E10" i="2"/>
  <c r="G10" i="2"/>
  <c r="I10" i="2"/>
  <c r="N10" i="2" s="1"/>
  <c r="K10" i="2"/>
  <c r="M10" i="2"/>
  <c r="C11" i="2"/>
  <c r="E11" i="2"/>
  <c r="N11" i="2" s="1"/>
  <c r="G11" i="2"/>
  <c r="I11" i="2"/>
  <c r="K11" i="2"/>
  <c r="M11" i="2"/>
  <c r="Y11" i="2"/>
  <c r="C12" i="2"/>
  <c r="E12" i="2"/>
  <c r="G12" i="2"/>
  <c r="I12" i="2"/>
  <c r="K12" i="2"/>
  <c r="M12" i="2"/>
  <c r="C13" i="2"/>
  <c r="N13" i="2" s="1"/>
  <c r="E13" i="2"/>
  <c r="G13" i="2"/>
  <c r="I13" i="2"/>
  <c r="K13" i="2"/>
  <c r="M13" i="2"/>
  <c r="C14" i="2"/>
  <c r="E14" i="2"/>
  <c r="G14" i="2"/>
  <c r="I14" i="2"/>
  <c r="N14" i="2" s="1"/>
  <c r="O14" i="2" s="1"/>
  <c r="P14" i="2" s="1"/>
  <c r="K14" i="2"/>
  <c r="M14" i="2"/>
  <c r="C15" i="2"/>
  <c r="E15" i="2"/>
  <c r="N15" i="2" s="1"/>
  <c r="G15" i="2"/>
  <c r="I15" i="2"/>
  <c r="K15" i="2"/>
  <c r="M15" i="2"/>
  <c r="Y15" i="2"/>
  <c r="Z15" i="2" s="1"/>
  <c r="B17" i="2"/>
  <c r="H17" i="2"/>
  <c r="B21" i="2"/>
  <c r="D21" i="2"/>
  <c r="D17" i="2" s="1"/>
  <c r="F21" i="2"/>
  <c r="F17" i="2" s="1"/>
  <c r="H21" i="2"/>
  <c r="J21" i="2"/>
  <c r="J17" i="2" s="1"/>
  <c r="L21" i="2"/>
  <c r="L17" i="2" s="1"/>
  <c r="R4" i="9"/>
  <c r="C6" i="9"/>
  <c r="N6" i="9" s="1"/>
  <c r="E6" i="9"/>
  <c r="G6" i="9"/>
  <c r="I6" i="9"/>
  <c r="K6" i="9"/>
  <c r="M6" i="9"/>
  <c r="C7" i="9"/>
  <c r="E7" i="9"/>
  <c r="G7" i="9"/>
  <c r="I7" i="9"/>
  <c r="K7" i="9"/>
  <c r="M7" i="9"/>
  <c r="C8" i="9"/>
  <c r="E8" i="9"/>
  <c r="G8" i="9"/>
  <c r="I8" i="9"/>
  <c r="N8" i="9" s="1"/>
  <c r="K8" i="9"/>
  <c r="M8" i="9"/>
  <c r="C9" i="9"/>
  <c r="E9" i="9"/>
  <c r="N9" i="9" s="1"/>
  <c r="G9" i="9"/>
  <c r="I9" i="9"/>
  <c r="K9" i="9"/>
  <c r="M9" i="9"/>
  <c r="C10" i="9"/>
  <c r="N10" i="9" s="1"/>
  <c r="E10" i="9"/>
  <c r="G10" i="9"/>
  <c r="I10" i="9"/>
  <c r="K10" i="9"/>
  <c r="M10" i="9"/>
  <c r="AB10" i="9"/>
  <c r="AD10" i="9" s="1"/>
  <c r="F12" i="9"/>
  <c r="L12" i="9"/>
  <c r="B16" i="9"/>
  <c r="B12" i="9" s="1"/>
  <c r="D16" i="9"/>
  <c r="D12" i="9" s="1"/>
  <c r="F16" i="9"/>
  <c r="H16" i="9"/>
  <c r="H12" i="9" s="1"/>
  <c r="J16" i="9"/>
  <c r="J12" i="9" s="1"/>
  <c r="L16" i="9"/>
  <c r="R4" i="5"/>
  <c r="C6" i="5"/>
  <c r="N6" i="5" s="1"/>
  <c r="E6" i="5"/>
  <c r="G6" i="5"/>
  <c r="I6" i="5"/>
  <c r="K6" i="5"/>
  <c r="M6" i="5"/>
  <c r="C7" i="5"/>
  <c r="E7" i="5"/>
  <c r="G7" i="5"/>
  <c r="I7" i="5"/>
  <c r="N7" i="5" s="1"/>
  <c r="K7" i="5"/>
  <c r="M7" i="5"/>
  <c r="C8" i="5"/>
  <c r="E8" i="5"/>
  <c r="N8" i="5" s="1"/>
  <c r="G8" i="5"/>
  <c r="I8" i="5"/>
  <c r="K8" i="5"/>
  <c r="M8" i="5"/>
  <c r="Y8" i="5"/>
  <c r="B12" i="5"/>
  <c r="H12" i="5"/>
  <c r="L12" i="5"/>
  <c r="B16" i="5"/>
  <c r="D16" i="5"/>
  <c r="D12" i="5" s="1"/>
  <c r="F16" i="5"/>
  <c r="F12" i="5" s="1"/>
  <c r="H16" i="5"/>
  <c r="J16" i="5"/>
  <c r="J12" i="5" s="1"/>
  <c r="L16" i="5"/>
  <c r="R8" i="6"/>
  <c r="C10" i="6"/>
  <c r="E10" i="6"/>
  <c r="G10" i="6"/>
  <c r="I10" i="6"/>
  <c r="K10" i="6"/>
  <c r="M10" i="6"/>
  <c r="C11" i="6"/>
  <c r="N11" i="6" s="1"/>
  <c r="E11" i="6"/>
  <c r="G11" i="6"/>
  <c r="I11" i="6"/>
  <c r="K11" i="6"/>
  <c r="M11" i="6"/>
  <c r="C12" i="6"/>
  <c r="E12" i="6"/>
  <c r="G12" i="6"/>
  <c r="I12" i="6"/>
  <c r="K12" i="6"/>
  <c r="N12" i="6" s="1"/>
  <c r="O12" i="6" s="1"/>
  <c r="P12" i="6" s="1"/>
  <c r="M12" i="6"/>
  <c r="C13" i="6"/>
  <c r="E13" i="6"/>
  <c r="N13" i="6" s="1"/>
  <c r="G13" i="6"/>
  <c r="I13" i="6"/>
  <c r="K13" i="6"/>
  <c r="M13" i="6"/>
  <c r="AN13" i="6"/>
  <c r="AO13" i="6" s="1"/>
  <c r="C14" i="6"/>
  <c r="E14" i="6"/>
  <c r="G14" i="6"/>
  <c r="I14" i="6"/>
  <c r="K14" i="6"/>
  <c r="M14" i="6"/>
  <c r="C15" i="6"/>
  <c r="N15" i="6" s="1"/>
  <c r="E15" i="6"/>
  <c r="G15" i="6"/>
  <c r="I15" i="6"/>
  <c r="K15" i="6"/>
  <c r="M15" i="6"/>
  <c r="C16" i="6"/>
  <c r="E16" i="6"/>
  <c r="G16" i="6"/>
  <c r="I16" i="6"/>
  <c r="K16" i="6"/>
  <c r="N16" i="6" s="1"/>
  <c r="M16" i="6"/>
  <c r="O16" i="6"/>
  <c r="P16" i="6" s="1"/>
  <c r="C17" i="6"/>
  <c r="E17" i="6"/>
  <c r="N17" i="6" s="1"/>
  <c r="G17" i="6"/>
  <c r="I17" i="6"/>
  <c r="K17" i="6"/>
  <c r="M17" i="6"/>
  <c r="AN17" i="6"/>
  <c r="AO17" i="6" s="1"/>
  <c r="C18" i="6"/>
  <c r="E18" i="6"/>
  <c r="G18" i="6"/>
  <c r="I18" i="6"/>
  <c r="K18" i="6"/>
  <c r="M18" i="6"/>
  <c r="C19" i="6"/>
  <c r="N19" i="6" s="1"/>
  <c r="E19" i="6"/>
  <c r="G19" i="6"/>
  <c r="I19" i="6"/>
  <c r="K19" i="6"/>
  <c r="M19" i="6"/>
  <c r="C20" i="6"/>
  <c r="E20" i="6"/>
  <c r="G20" i="6"/>
  <c r="I20" i="6"/>
  <c r="K20" i="6"/>
  <c r="N20" i="6" s="1"/>
  <c r="O20" i="6" s="1"/>
  <c r="P20" i="6" s="1"/>
  <c r="M20" i="6"/>
  <c r="C21" i="6"/>
  <c r="E21" i="6"/>
  <c r="N21" i="6" s="1"/>
  <c r="G21" i="6"/>
  <c r="I21" i="6"/>
  <c r="K21" i="6"/>
  <c r="M21" i="6"/>
  <c r="AN21" i="6"/>
  <c r="AO21" i="6" s="1"/>
  <c r="C22" i="6"/>
  <c r="E22" i="6"/>
  <c r="G22" i="6"/>
  <c r="I22" i="6"/>
  <c r="K22" i="6"/>
  <c r="M22" i="6"/>
  <c r="C23" i="6"/>
  <c r="N23" i="6" s="1"/>
  <c r="E23" i="6"/>
  <c r="G23" i="6"/>
  <c r="I23" i="6"/>
  <c r="K23" i="6"/>
  <c r="M23" i="6"/>
  <c r="C24" i="6"/>
  <c r="E24" i="6"/>
  <c r="G24" i="6"/>
  <c r="I24" i="6"/>
  <c r="K24" i="6"/>
  <c r="N24" i="6" s="1"/>
  <c r="M24" i="6"/>
  <c r="O24" i="6"/>
  <c r="P24" i="6" s="1"/>
  <c r="C25" i="6"/>
  <c r="E25" i="6"/>
  <c r="N25" i="6" s="1"/>
  <c r="G25" i="6"/>
  <c r="I25" i="6"/>
  <c r="K25" i="6"/>
  <c r="M25" i="6"/>
  <c r="AN25" i="6"/>
  <c r="AO25" i="6" s="1"/>
  <c r="C26" i="6"/>
  <c r="E26" i="6"/>
  <c r="G26" i="6"/>
  <c r="I26" i="6"/>
  <c r="K26" i="6"/>
  <c r="M26" i="6"/>
  <c r="C27" i="6"/>
  <c r="N27" i="6" s="1"/>
  <c r="E27" i="6"/>
  <c r="G27" i="6"/>
  <c r="I27" i="6"/>
  <c r="K27" i="6"/>
  <c r="M27" i="6"/>
  <c r="C28" i="6"/>
  <c r="E28" i="6"/>
  <c r="G28" i="6"/>
  <c r="I28" i="6"/>
  <c r="K28" i="6"/>
  <c r="N28" i="6" s="1"/>
  <c r="O28" i="6" s="1"/>
  <c r="P28" i="6" s="1"/>
  <c r="M28" i="6"/>
  <c r="C29" i="6"/>
  <c r="E29" i="6"/>
  <c r="N29" i="6" s="1"/>
  <c r="G29" i="6"/>
  <c r="I29" i="6"/>
  <c r="K29" i="6"/>
  <c r="M29" i="6"/>
  <c r="B31" i="6"/>
  <c r="H31" i="6"/>
  <c r="L31" i="6"/>
  <c r="B35" i="6"/>
  <c r="D35" i="6"/>
  <c r="D31" i="6" s="1"/>
  <c r="F35" i="6"/>
  <c r="F31" i="6" s="1"/>
  <c r="H35" i="6"/>
  <c r="J35" i="6"/>
  <c r="J31" i="6" s="1"/>
  <c r="L35" i="6"/>
  <c r="AQ29" i="6" l="1"/>
  <c r="AS29" i="6" s="1"/>
  <c r="O29" i="6"/>
  <c r="P29" i="6" s="1"/>
  <c r="AN29" i="6"/>
  <c r="AO29" i="6" s="1"/>
  <c r="Y7" i="5"/>
  <c r="O19" i="6"/>
  <c r="P19" i="6" s="1"/>
  <c r="AN19" i="6"/>
  <c r="AO19" i="6" s="1"/>
  <c r="AQ19" i="6"/>
  <c r="AS19" i="6" s="1"/>
  <c r="O11" i="6"/>
  <c r="P11" i="6" s="1"/>
  <c r="AN11" i="6"/>
  <c r="AO11" i="6" s="1"/>
  <c r="AQ11" i="6"/>
  <c r="AS11" i="6" s="1"/>
  <c r="N14" i="9"/>
  <c r="O8" i="9" s="1"/>
  <c r="P8" i="9" s="1"/>
  <c r="Y6" i="9"/>
  <c r="Y10" i="2"/>
  <c r="N22" i="6"/>
  <c r="N14" i="6"/>
  <c r="N7" i="9"/>
  <c r="N8" i="2"/>
  <c r="AN28" i="6"/>
  <c r="AO28" i="6" s="1"/>
  <c r="AQ28" i="6"/>
  <c r="AS28" i="6" s="1"/>
  <c r="O23" i="6"/>
  <c r="P23" i="6" s="1"/>
  <c r="AN23" i="6"/>
  <c r="AO23" i="6" s="1"/>
  <c r="AQ23" i="6"/>
  <c r="AS23" i="6" s="1"/>
  <c r="O15" i="6"/>
  <c r="P15" i="6" s="1"/>
  <c r="AN15" i="6"/>
  <c r="AO15" i="6" s="1"/>
  <c r="AQ15" i="6"/>
  <c r="AS15" i="6" s="1"/>
  <c r="AN20" i="6"/>
  <c r="AO20" i="6" s="1"/>
  <c r="AQ20" i="6"/>
  <c r="AS20" i="6" s="1"/>
  <c r="AN12" i="6"/>
  <c r="AO12" i="6" s="1"/>
  <c r="AQ12" i="6"/>
  <c r="AS12" i="6" s="1"/>
  <c r="Y6" i="2"/>
  <c r="Y6" i="5"/>
  <c r="N14" i="5"/>
  <c r="O6" i="5" s="1"/>
  <c r="P6" i="5" s="1"/>
  <c r="O10" i="9"/>
  <c r="P10" i="9" s="1"/>
  <c r="Y10" i="9"/>
  <c r="Z10" i="9" s="1"/>
  <c r="Y14" i="2"/>
  <c r="Z14" i="2" s="1"/>
  <c r="AB14" i="2"/>
  <c r="AD14" i="2" s="1"/>
  <c r="Y9" i="2"/>
  <c r="AQ25" i="6"/>
  <c r="AS25" i="6" s="1"/>
  <c r="O25" i="6"/>
  <c r="P25" i="6" s="1"/>
  <c r="AQ17" i="6"/>
  <c r="AS17" i="6" s="1"/>
  <c r="O17" i="6"/>
  <c r="P17" i="6" s="1"/>
  <c r="N26" i="6"/>
  <c r="N18" i="6"/>
  <c r="N10" i="6"/>
  <c r="Y9" i="9"/>
  <c r="N12" i="2"/>
  <c r="O27" i="6"/>
  <c r="P27" i="6" s="1"/>
  <c r="AN27" i="6"/>
  <c r="AO27" i="6" s="1"/>
  <c r="AQ27" i="6"/>
  <c r="AS27" i="6" s="1"/>
  <c r="Y13" i="2"/>
  <c r="AN24" i="6"/>
  <c r="AO24" i="6" s="1"/>
  <c r="AQ24" i="6"/>
  <c r="AS24" i="6" s="1"/>
  <c r="AQ21" i="6"/>
  <c r="AS21" i="6" s="1"/>
  <c r="O21" i="6"/>
  <c r="P21" i="6" s="1"/>
  <c r="AN16" i="6"/>
  <c r="AO16" i="6" s="1"/>
  <c r="AQ16" i="6"/>
  <c r="AS16" i="6" s="1"/>
  <c r="AQ13" i="6"/>
  <c r="AS13" i="6" s="1"/>
  <c r="O13" i="6"/>
  <c r="P13" i="6" s="1"/>
  <c r="O7" i="5"/>
  <c r="P7" i="5" s="1"/>
  <c r="Y8" i="9"/>
  <c r="AB15" i="2"/>
  <c r="AD15" i="2" s="1"/>
  <c r="O15" i="2"/>
  <c r="P15" i="2" s="1"/>
  <c r="AB7" i="5" l="1"/>
  <c r="AD7" i="5" s="1"/>
  <c r="O9" i="9"/>
  <c r="P9" i="9" s="1"/>
  <c r="O8" i="5"/>
  <c r="P8" i="5" s="1"/>
  <c r="AB8" i="5" s="1"/>
  <c r="AD8" i="5" s="1"/>
  <c r="O6" i="9"/>
  <c r="P6" i="9" s="1"/>
  <c r="N33" i="6"/>
  <c r="O10" i="6"/>
  <c r="P10" i="6" s="1"/>
  <c r="AN10" i="6"/>
  <c r="AQ10" i="6"/>
  <c r="AS10" i="6" s="1"/>
  <c r="O7" i="9"/>
  <c r="P7" i="9" s="1"/>
  <c r="Y7" i="9"/>
  <c r="Y8" i="2"/>
  <c r="O18" i="6"/>
  <c r="P18" i="6" s="1"/>
  <c r="AN18" i="6"/>
  <c r="AO18" i="6" s="1"/>
  <c r="AQ18" i="6"/>
  <c r="AS18" i="6" s="1"/>
  <c r="Z6" i="5"/>
  <c r="AB6" i="5" s="1"/>
  <c r="AD6" i="5" s="1"/>
  <c r="Y14" i="5"/>
  <c r="Z8" i="5" s="1"/>
  <c r="O14" i="6"/>
  <c r="P14" i="6" s="1"/>
  <c r="AN14" i="6"/>
  <c r="AO14" i="6" s="1"/>
  <c r="AQ14" i="6"/>
  <c r="AS14" i="6" s="1"/>
  <c r="Z7" i="5"/>
  <c r="O26" i="6"/>
  <c r="P26" i="6" s="1"/>
  <c r="AN26" i="6"/>
  <c r="AO26" i="6" s="1"/>
  <c r="AQ26" i="6"/>
  <c r="AS26" i="6" s="1"/>
  <c r="O22" i="6"/>
  <c r="P22" i="6" s="1"/>
  <c r="AN22" i="6"/>
  <c r="AO22" i="6" s="1"/>
  <c r="AQ22" i="6"/>
  <c r="AS22" i="6" s="1"/>
  <c r="Y12" i="2"/>
  <c r="N19" i="2"/>
  <c r="O8" i="2" s="1"/>
  <c r="P8" i="2" s="1"/>
  <c r="AD14" i="5" l="1"/>
  <c r="AE6" i="5"/>
  <c r="O12" i="2"/>
  <c r="P12" i="2" s="1"/>
  <c r="AE8" i="5"/>
  <c r="Y19" i="2"/>
  <c r="Z12" i="2" s="1"/>
  <c r="AT22" i="6"/>
  <c r="AN33" i="6"/>
  <c r="AO10" i="6"/>
  <c r="AS33" i="6"/>
  <c r="AT18" i="6" s="1"/>
  <c r="O6" i="2"/>
  <c r="P6" i="2" s="1"/>
  <c r="O10" i="2"/>
  <c r="P10" i="2" s="1"/>
  <c r="O9" i="2"/>
  <c r="P9" i="2" s="1"/>
  <c r="O7" i="2"/>
  <c r="P7" i="2" s="1"/>
  <c r="O11" i="2"/>
  <c r="P11" i="2" s="1"/>
  <c r="O13" i="2"/>
  <c r="P13" i="2" s="1"/>
  <c r="AE7" i="5"/>
  <c r="Z7" i="9"/>
  <c r="AB7" i="9" s="1"/>
  <c r="AD7" i="9" s="1"/>
  <c r="Y14" i="9"/>
  <c r="AB12" i="2" l="1"/>
  <c r="AD12" i="2" s="1"/>
  <c r="Z7" i="2"/>
  <c r="Z11" i="2"/>
  <c r="AB11" i="2" s="1"/>
  <c r="AD11" i="2" s="1"/>
  <c r="Z13" i="2"/>
  <c r="AB13" i="2" s="1"/>
  <c r="AD13" i="2" s="1"/>
  <c r="Z10" i="2"/>
  <c r="Z6" i="2"/>
  <c r="AB6" i="2" s="1"/>
  <c r="AD6" i="2" s="1"/>
  <c r="Z9" i="2"/>
  <c r="AB10" i="2"/>
  <c r="AD10" i="2" s="1"/>
  <c r="AB9" i="2"/>
  <c r="AD9" i="2" s="1"/>
  <c r="Z6" i="9"/>
  <c r="AB6" i="9" s="1"/>
  <c r="AD6" i="9" s="1"/>
  <c r="Z8" i="9"/>
  <c r="AB8" i="9" s="1"/>
  <c r="AD8" i="9" s="1"/>
  <c r="Z9" i="9"/>
  <c r="AB9" i="9" s="1"/>
  <c r="AD9" i="9" s="1"/>
  <c r="Z8" i="2"/>
  <c r="AB8" i="2" s="1"/>
  <c r="AD8" i="2" s="1"/>
  <c r="AB7" i="2"/>
  <c r="AD7" i="2" s="1"/>
  <c r="AT28" i="6"/>
  <c r="AT15" i="6"/>
  <c r="AT20" i="6"/>
  <c r="AT27" i="6"/>
  <c r="AT21" i="6"/>
  <c r="AT19" i="6"/>
  <c r="AT13" i="6"/>
  <c r="AT24" i="6"/>
  <c r="AT11" i="6"/>
  <c r="AT23" i="6"/>
  <c r="AT17" i="6"/>
  <c r="AT16" i="6"/>
  <c r="AT29" i="6"/>
  <c r="AT25" i="6"/>
  <c r="AT12" i="6"/>
  <c r="AT14" i="6"/>
  <c r="AT10" i="6"/>
  <c r="AT26" i="6"/>
  <c r="AD19" i="2" l="1"/>
  <c r="AE10" i="2" s="1"/>
  <c r="AE9" i="9"/>
  <c r="AE6" i="9"/>
  <c r="AD14" i="9"/>
  <c r="AE15" i="2" l="1"/>
  <c r="AE14" i="2"/>
  <c r="AE8" i="2"/>
  <c r="AE12" i="2"/>
  <c r="AE7" i="2"/>
  <c r="AE10" i="9"/>
  <c r="AE7" i="9"/>
  <c r="AE9" i="2"/>
  <c r="AE11" i="2"/>
  <c r="AE8" i="9"/>
  <c r="AE6" i="2"/>
  <c r="AE13" i="2"/>
</calcChain>
</file>

<file path=xl/sharedStrings.xml><?xml version="1.0" encoding="utf-8"?>
<sst xmlns="http://schemas.openxmlformats.org/spreadsheetml/2006/main" count="227" uniqueCount="76">
  <si>
    <t>Tenderer</t>
  </si>
  <si>
    <t>Relevant Experience</t>
  </si>
  <si>
    <t>Track Record</t>
  </si>
  <si>
    <t>Technical Skills</t>
  </si>
  <si>
    <t>Management Skills</t>
  </si>
  <si>
    <t>Methodology</t>
  </si>
  <si>
    <t>Weight</t>
  </si>
  <si>
    <t>Resources</t>
  </si>
  <si>
    <t>PHYSICAL WORKS CONTRACTS</t>
  </si>
  <si>
    <t>Tenderer 1</t>
  </si>
  <si>
    <t>Tenderer 3</t>
  </si>
  <si>
    <t>Evaluation of Suppliers (non-price attributes)</t>
  </si>
  <si>
    <t>Grade</t>
  </si>
  <si>
    <t>Evaluation of Alternatives (alternative products)</t>
  </si>
  <si>
    <t>Determination of Preferred Tender</t>
  </si>
  <si>
    <t>Lowest WS</t>
  </si>
  <si>
    <t>Weighted sum of the non-price attribute grades (WS)</t>
  </si>
  <si>
    <t>Tenderer 2</t>
  </si>
  <si>
    <t>Determination of Supplier Quality Premium (SQP)</t>
  </si>
  <si>
    <t>Determination of Alternative Tender Premium (ATP)</t>
  </si>
  <si>
    <t>Lowest sum of individual premiums</t>
  </si>
  <si>
    <t>Tenderer 4</t>
  </si>
  <si>
    <t>Tenderer 5</t>
  </si>
  <si>
    <t>Tenderer 6</t>
  </si>
  <si>
    <t>Tenderer 7</t>
  </si>
  <si>
    <t>Tenderer 8</t>
  </si>
  <si>
    <t>Alternative from tenderer 2</t>
  </si>
  <si>
    <r>
      <t xml:space="preserve">Supplier Quality Premium (SQP) </t>
    </r>
    <r>
      <rPr>
        <b/>
        <sz val="10"/>
        <rFont val="Times New Roman"/>
        <family val="1"/>
      </rPr>
      <t>(dollars)</t>
    </r>
  </si>
  <si>
    <r>
      <t xml:space="preserve">Premium (alternative product item 1) </t>
    </r>
    <r>
      <rPr>
        <b/>
        <sz val="10"/>
        <rFont val="Times New Roman"/>
        <family val="1"/>
      </rPr>
      <t>(dollars)</t>
    </r>
  </si>
  <si>
    <r>
      <t xml:space="preserve">Tender price less (SQP + ATP) </t>
    </r>
    <r>
      <rPr>
        <b/>
        <sz val="10"/>
        <rFont val="Times New Roman"/>
        <family val="1"/>
      </rPr>
      <t>(dollars)</t>
    </r>
  </si>
  <si>
    <r>
      <t xml:space="preserve">Tender prices </t>
    </r>
    <r>
      <rPr>
        <b/>
        <sz val="10"/>
        <rFont val="Times New Roman"/>
        <family val="1"/>
      </rPr>
      <t>(dollars)</t>
    </r>
  </si>
  <si>
    <r>
      <t xml:space="preserve">(SQP + ATP) for each tender </t>
    </r>
    <r>
      <rPr>
        <b/>
        <sz val="10"/>
        <rFont val="Times New Roman"/>
        <family val="1"/>
      </rPr>
      <t>(dollars)</t>
    </r>
  </si>
  <si>
    <r>
      <t xml:space="preserve">Alternative Tender Premium (ATP) </t>
    </r>
    <r>
      <rPr>
        <b/>
        <sz val="10"/>
        <rFont val="Times New Roman"/>
        <family val="1"/>
      </rPr>
      <t>(dollars)</t>
    </r>
  </si>
  <si>
    <r>
      <t xml:space="preserve">Sum of individual premiums </t>
    </r>
    <r>
      <rPr>
        <b/>
        <sz val="10"/>
        <rFont val="Times New Roman"/>
        <family val="1"/>
      </rPr>
      <t>(dollars)</t>
    </r>
  </si>
  <si>
    <r>
      <t xml:space="preserve">Premium (alternative product item 5) </t>
    </r>
    <r>
      <rPr>
        <b/>
        <sz val="10"/>
        <rFont val="Times New Roman"/>
        <family val="1"/>
      </rPr>
      <t>(dollars)</t>
    </r>
  </si>
  <si>
    <r>
      <t>Premium (alternative product item 4)</t>
    </r>
    <r>
      <rPr>
        <b/>
        <sz val="10"/>
        <rFont val="Times New Roman"/>
        <family val="1"/>
      </rPr>
      <t xml:space="preserve"> (dollars)</t>
    </r>
  </si>
  <si>
    <r>
      <t xml:space="preserve">Premium (alternative product item 3) </t>
    </r>
    <r>
      <rPr>
        <b/>
        <sz val="10"/>
        <rFont val="Times New Roman"/>
        <family val="1"/>
      </rPr>
      <t>(dollars)</t>
    </r>
  </si>
  <si>
    <r>
      <t xml:space="preserve">Premium (alternative product item 2) </t>
    </r>
    <r>
      <rPr>
        <b/>
        <sz val="10"/>
        <rFont val="Times New Roman"/>
        <family val="1"/>
      </rPr>
      <t>(dollars)</t>
    </r>
  </si>
  <si>
    <t>Lowest tender price less (SQP + ATP)</t>
  </si>
  <si>
    <r>
      <t>Estimate</t>
    </r>
    <r>
      <rPr>
        <sz val="10"/>
        <rFont val="Times New Roman"/>
      </rPr>
      <t xml:space="preserve"> - excluding any amount fixed by the tendering authority </t>
    </r>
    <r>
      <rPr>
        <b/>
        <sz val="10"/>
        <rFont val="Times New Roman"/>
        <family val="1"/>
      </rPr>
      <t>(dollars)</t>
    </r>
  </si>
  <si>
    <t>Check the sum of all weights</t>
  </si>
  <si>
    <t>What is the lowest grade given?</t>
  </si>
  <si>
    <t>Is any grade 35 or less?</t>
  </si>
  <si>
    <t>Price Quality Method Tender Evaluation Calculations Spreadsheet</t>
  </si>
  <si>
    <t>Notes on use of this spreadsheet</t>
  </si>
  <si>
    <r>
      <t xml:space="preserve">The spreadsheet performs the </t>
    </r>
    <r>
      <rPr>
        <b/>
        <sz val="12"/>
        <rFont val="Times New Roman"/>
        <family val="1"/>
      </rPr>
      <t>calculations only</t>
    </r>
    <r>
      <rPr>
        <sz val="12"/>
        <rFont val="Times New Roman"/>
        <family val="1"/>
      </rPr>
      <t xml:space="preserve"> for a price quality method (PQM) tender evaluation. If one or more alternative tenders are received the spreadsheet also allows you to include any alternative tender premium (ATP) in the calculation process. The spreadsheet does not help with determining the grades for each tenderer for each non-price attribute or with determining the amount of any ATP.</t>
    </r>
  </si>
  <si>
    <r>
      <t>Note</t>
    </r>
    <r>
      <rPr>
        <sz val="10"/>
        <rFont val="Times New Roman"/>
      </rPr>
      <t xml:space="preserve"> - the same tenderer (tenderer 2) provided both an alternative and a non-alternative tender but the grades given for non-price attributes are not all the same.</t>
    </r>
  </si>
  <si>
    <t>NOTES</t>
  </si>
  <si>
    <t>1.   This sheet can also be used for professional services tenders - do not enter data for the attribute "resources" - that is do not enter data in column H.</t>
  </si>
  <si>
    <r>
      <t xml:space="preserve">Premium (alternative product item 20) </t>
    </r>
    <r>
      <rPr>
        <b/>
        <sz val="10"/>
        <rFont val="Times New Roman"/>
        <family val="1"/>
      </rPr>
      <t>(dollars)</t>
    </r>
  </si>
  <si>
    <r>
      <t>Premium (alternative product item 5)</t>
    </r>
    <r>
      <rPr>
        <b/>
        <sz val="10"/>
        <rFont val="Times New Roman"/>
        <family val="1"/>
      </rPr>
      <t xml:space="preserve"> (dollars)</t>
    </r>
  </si>
  <si>
    <r>
      <t>Premium (alternative product item 6)</t>
    </r>
    <r>
      <rPr>
        <b/>
        <sz val="10"/>
        <rFont val="Times New Roman"/>
        <family val="1"/>
      </rPr>
      <t xml:space="preserve"> (dollars)</t>
    </r>
  </si>
  <si>
    <r>
      <t>Premium (alternative product item 7)</t>
    </r>
    <r>
      <rPr>
        <b/>
        <sz val="10"/>
        <rFont val="Times New Roman"/>
        <family val="1"/>
      </rPr>
      <t xml:space="preserve"> (dollars)</t>
    </r>
  </si>
  <si>
    <r>
      <t>Premium (alternative product item 8)</t>
    </r>
    <r>
      <rPr>
        <b/>
        <sz val="10"/>
        <rFont val="Times New Roman"/>
        <family val="1"/>
      </rPr>
      <t xml:space="preserve"> (dollars)</t>
    </r>
  </si>
  <si>
    <r>
      <t>Premium (alternative product item 9)</t>
    </r>
    <r>
      <rPr>
        <b/>
        <sz val="10"/>
        <rFont val="Times New Roman"/>
        <family val="1"/>
      </rPr>
      <t xml:space="preserve"> (dollars)</t>
    </r>
  </si>
  <si>
    <r>
      <t>Premium (alternative product item 10)</t>
    </r>
    <r>
      <rPr>
        <b/>
        <sz val="10"/>
        <rFont val="Times New Roman"/>
        <family val="1"/>
      </rPr>
      <t xml:space="preserve"> (dollars)</t>
    </r>
  </si>
  <si>
    <r>
      <t>Premium (alternative product item 11)</t>
    </r>
    <r>
      <rPr>
        <b/>
        <sz val="10"/>
        <rFont val="Times New Roman"/>
        <family val="1"/>
      </rPr>
      <t xml:space="preserve"> (dollars)</t>
    </r>
  </si>
  <si>
    <r>
      <t>Premium (alternative product item 12)</t>
    </r>
    <r>
      <rPr>
        <b/>
        <sz val="10"/>
        <rFont val="Times New Roman"/>
        <family val="1"/>
      </rPr>
      <t xml:space="preserve"> (dollars)</t>
    </r>
  </si>
  <si>
    <r>
      <t>Premium (alternative product item 13)</t>
    </r>
    <r>
      <rPr>
        <b/>
        <sz val="10"/>
        <rFont val="Times New Roman"/>
        <family val="1"/>
      </rPr>
      <t xml:space="preserve"> (dollars)</t>
    </r>
  </si>
  <si>
    <r>
      <t>Premium (alternative product item 14)</t>
    </r>
    <r>
      <rPr>
        <b/>
        <sz val="10"/>
        <rFont val="Times New Roman"/>
        <family val="1"/>
      </rPr>
      <t xml:space="preserve"> (dollars)</t>
    </r>
  </si>
  <si>
    <r>
      <t>Premium (alternative product item 15)</t>
    </r>
    <r>
      <rPr>
        <b/>
        <sz val="10"/>
        <rFont val="Times New Roman"/>
        <family val="1"/>
      </rPr>
      <t xml:space="preserve"> (dollars)</t>
    </r>
  </si>
  <si>
    <r>
      <t>Premium (alternative product item 16)</t>
    </r>
    <r>
      <rPr>
        <b/>
        <sz val="10"/>
        <rFont val="Times New Roman"/>
        <family val="1"/>
      </rPr>
      <t xml:space="preserve"> (dollars)</t>
    </r>
  </si>
  <si>
    <r>
      <t>Premium (alternative product item 17)</t>
    </r>
    <r>
      <rPr>
        <b/>
        <sz val="10"/>
        <rFont val="Times New Roman"/>
        <family val="1"/>
      </rPr>
      <t xml:space="preserve"> (dollars)</t>
    </r>
  </si>
  <si>
    <r>
      <t>Premium (alternative product item 18)</t>
    </r>
    <r>
      <rPr>
        <b/>
        <sz val="10"/>
        <rFont val="Times New Roman"/>
        <family val="1"/>
      </rPr>
      <t xml:space="preserve"> (dollars)</t>
    </r>
  </si>
  <si>
    <r>
      <t>Premium (alternative product item 19)</t>
    </r>
    <r>
      <rPr>
        <b/>
        <sz val="10"/>
        <rFont val="Times New Roman"/>
        <family val="1"/>
      </rPr>
      <t xml:space="preserve"> (dollars)</t>
    </r>
  </si>
  <si>
    <r>
      <t xml:space="preserve">Evaluation of Alternatives (alternative products) - </t>
    </r>
    <r>
      <rPr>
        <sz val="10"/>
        <rFont val="Times New Roman"/>
        <family val="1"/>
      </rPr>
      <t>this spreadsheet will accommodate 20 separate "alternative product items". Columns Y to AM are hidden. To "unhide" you will need to temporarily remove the sheet protection</t>
    </r>
  </si>
  <si>
    <t>A "template" sheet is included with sufficient lines to accommodate 20 tenders and sufficient columns to accommodate 20 alternative product items.</t>
  </si>
  <si>
    <t>WS margin (WS - lowest WS)</t>
  </si>
  <si>
    <t>Three worked example sheets are also included. Data in the sheets named Example 1 and Example 2 is real data from actual weighted attribute tender evaluations.  Example 3 is fictitious and is included to illustrate how an alternative tender premium (ATP) is handled.  The example sheets are protected in the same way that the template sheet is. It is possible to change items of input data (the shaded cells) to see the impact of a change.</t>
  </si>
  <si>
    <t>This spreadsheet has been written to help with price quality method (PQM) tender evaluations only. DO NOT USE THIS SPREADSHEET to perform calculations for a weighted attribute method tender evaluation. There are significant differences between the weighted attribute method of evaluation and PQM. There are differences in the way the two methods handle rounding, low tender prices and alternative tender premiums (ATPs). If you use of this spreadsheet, or an adaptation of it, in a weighted attribute tender evaluation you could select the wrong tenderer.</t>
  </si>
  <si>
    <t>To use the "template" sheet enter data (names of tenderers, attribute weights, grades etc) in the shaded (coloured) cells. The sheet has been protected to help prevent accidental overwriting of formulae etc. As long as sheet protection remains on only the shaded cells will accept data.</t>
  </si>
  <si>
    <t>All dollar amounts are shown to the nearest cent to reinforce the point that calculations must be performed to that level of precision. Unlike weighted attribute, PQM calculations are not rounded. If you use this spreadsheet calculations will be done to a sufficiently high level of precision. The option of working to the displayed level of precision must be kept switched off.</t>
  </si>
  <si>
    <t>The spreadsheet will remind you that a non-price attribute has been given a grade of  35 or less. If a tender receives a grade of 35 or less (and is therefore rejected) all reference to that tender (grades etc) should preferably be removed from the spreadsheet to avoid confusion in calculations.</t>
  </si>
  <si>
    <t>Index</t>
  </si>
  <si>
    <t xml:space="preserve">Index </t>
  </si>
  <si>
    <t>2.   This spreadsheet will accommodate 20 separate tenders. Rows 20 to 29 are hidden. To "unhide" you will need to temporarily remove the sheet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</si>
</sst>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000000"/>
  </numFmts>
  <fonts count="13" x14ac:knownFonts="1">
    <font>
      <sz val="10"/>
      <name val="Times New Roman"/>
    </font>
    <font>
      <b/>
      <sz val="14"/>
      <name val="Times New Roman"/>
      <family val="1"/>
    </font>
    <font>
      <b/>
      <sz val="16"/>
      <name val="Times New Roman"/>
      <family val="1"/>
    </font>
    <font>
      <b/>
      <sz val="10"/>
      <name val="Times New Roman"/>
      <family val="1"/>
    </font>
    <font>
      <b/>
      <i/>
      <sz val="10"/>
      <name val="Times New Roman"/>
      <family val="1"/>
    </font>
    <font>
      <i/>
      <sz val="10"/>
      <name val="Times New Roman"/>
      <family val="1"/>
    </font>
    <font>
      <b/>
      <sz val="18"/>
      <name val="Times New Roman"/>
      <family val="1"/>
    </font>
    <font>
      <sz val="12"/>
      <name val="Times New Roman"/>
      <family val="1"/>
    </font>
    <font>
      <b/>
      <sz val="12"/>
      <name val="Times New Roman"/>
      <family val="1"/>
    </font>
    <font>
      <b/>
      <sz val="12"/>
      <name val="Arial"/>
      <family val="2"/>
    </font>
    <font>
      <sz val="10"/>
      <name val="Times New Roman"/>
      <family val="1"/>
    </font>
    <font>
      <b/>
      <i/>
      <sz val="14"/>
      <name val="Arial"/>
      <family val="2"/>
    </font>
    <font>
      <b/>
      <sz val="16"/>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35"/>
        <bgColor indexed="64"/>
      </patternFill>
    </fill>
    <fill>
      <patternFill patternType="solid">
        <fgColor indexed="42"/>
        <bgColor indexed="64"/>
      </patternFill>
    </fill>
    <fill>
      <patternFill patternType="solid">
        <fgColor indexed="50"/>
        <bgColor indexed="64"/>
      </patternFill>
    </fill>
  </fills>
  <borders count="10">
    <border>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91">
    <xf numFmtId="0" fontId="0" fillId="0" borderId="0" xfId="0"/>
    <xf numFmtId="0" fontId="0" fillId="0" borderId="0" xfId="0" applyFill="1"/>
    <xf numFmtId="1" fontId="0" fillId="0" borderId="0" xfId="0" applyNumberFormat="1" applyFill="1" applyBorder="1"/>
    <xf numFmtId="0" fontId="1" fillId="0" borderId="0" xfId="0" applyFont="1" applyAlignment="1">
      <alignment horizontal="left"/>
    </xf>
    <xf numFmtId="0" fontId="2" fillId="0" borderId="0" xfId="0" applyFont="1"/>
    <xf numFmtId="0" fontId="0" fillId="0" borderId="1" xfId="0" applyBorder="1"/>
    <xf numFmtId="0" fontId="0" fillId="0" borderId="2" xfId="0" applyBorder="1"/>
    <xf numFmtId="0" fontId="0" fillId="0" borderId="0" xfId="0" applyBorder="1"/>
    <xf numFmtId="0" fontId="0" fillId="0" borderId="1" xfId="0" applyFill="1" applyBorder="1" applyAlignment="1">
      <alignment horizontal="left" vertical="top" wrapText="1"/>
    </xf>
    <xf numFmtId="178" fontId="0" fillId="0" borderId="0" xfId="0" applyNumberFormat="1" applyBorder="1"/>
    <xf numFmtId="2" fontId="0" fillId="0" borderId="0" xfId="0" applyNumberFormat="1"/>
    <xf numFmtId="2" fontId="0" fillId="0" borderId="2" xfId="0" applyNumberFormat="1" applyFill="1" applyBorder="1"/>
    <xf numFmtId="2" fontId="0" fillId="0" borderId="0" xfId="0" applyNumberFormat="1" applyFill="1" applyBorder="1"/>
    <xf numFmtId="2" fontId="0" fillId="0" borderId="0" xfId="0" applyNumberFormat="1" applyBorder="1"/>
    <xf numFmtId="4" fontId="0" fillId="0" borderId="1" xfId="0" applyNumberFormat="1" applyBorder="1"/>
    <xf numFmtId="0" fontId="0" fillId="0" borderId="0" xfId="0" applyAlignment="1">
      <alignment vertical="top" wrapText="1"/>
    </xf>
    <xf numFmtId="2" fontId="0" fillId="0" borderId="0" xfId="0" applyNumberFormat="1" applyBorder="1" applyAlignment="1">
      <alignment horizontal="right" vertical="top" wrapText="1"/>
    </xf>
    <xf numFmtId="2" fontId="0" fillId="0" borderId="0" xfId="0" applyNumberFormat="1" applyBorder="1" applyAlignment="1">
      <alignment vertical="top" wrapText="1"/>
    </xf>
    <xf numFmtId="2" fontId="0" fillId="0" borderId="0" xfId="0" applyNumberFormat="1" applyAlignment="1">
      <alignment vertical="top" wrapText="1"/>
    </xf>
    <xf numFmtId="0" fontId="0" fillId="0" borderId="0" xfId="0" applyBorder="1" applyAlignment="1">
      <alignment horizontal="right" vertical="top" wrapText="1"/>
    </xf>
    <xf numFmtId="3" fontId="0" fillId="0" borderId="0" xfId="0" applyNumberFormat="1" applyBorder="1"/>
    <xf numFmtId="3" fontId="0" fillId="0" borderId="0" xfId="0" quotePrefix="1" applyNumberFormat="1" applyBorder="1" applyAlignment="1">
      <alignment vertical="top" wrapText="1"/>
    </xf>
    <xf numFmtId="4" fontId="0" fillId="0" borderId="3" xfId="0" applyNumberFormat="1" applyBorder="1"/>
    <xf numFmtId="4" fontId="0" fillId="0" borderId="2" xfId="0" applyNumberFormat="1" applyBorder="1"/>
    <xf numFmtId="4" fontId="0" fillId="0" borderId="1" xfId="0" applyNumberFormat="1" applyFill="1" applyBorder="1"/>
    <xf numFmtId="4" fontId="0" fillId="0" borderId="0" xfId="0" applyNumberFormat="1" applyBorder="1" applyAlignment="1">
      <alignment vertical="top" wrapText="1"/>
    </xf>
    <xf numFmtId="4" fontId="0" fillId="0" borderId="2" xfId="0" applyNumberFormat="1" applyFill="1" applyBorder="1"/>
    <xf numFmtId="0" fontId="4" fillId="0" borderId="0" xfId="0" applyFont="1" applyAlignment="1">
      <alignment wrapText="1"/>
    </xf>
    <xf numFmtId="0" fontId="3" fillId="0" borderId="0" xfId="0" applyFont="1" applyAlignment="1">
      <alignment vertical="top" wrapText="1"/>
    </xf>
    <xf numFmtId="0" fontId="4" fillId="0" borderId="1" xfId="0" applyFont="1" applyFill="1" applyBorder="1" applyAlignment="1">
      <alignment horizontal="left" vertical="top" wrapText="1"/>
    </xf>
    <xf numFmtId="9" fontId="4" fillId="0" borderId="0" xfId="0" applyNumberFormat="1" applyFont="1"/>
    <xf numFmtId="2" fontId="1" fillId="0" borderId="0" xfId="0" applyNumberFormat="1" applyFont="1" applyBorder="1" applyAlignment="1">
      <alignment horizontal="left" vertical="top" wrapText="1"/>
    </xf>
    <xf numFmtId="2" fontId="3" fillId="0" borderId="0" xfId="0" applyNumberFormat="1" applyFont="1" applyFill="1" applyBorder="1" applyAlignment="1">
      <alignment horizontal="left" vertical="top" wrapText="1"/>
    </xf>
    <xf numFmtId="0" fontId="0" fillId="0" borderId="4" xfId="0" applyBorder="1"/>
    <xf numFmtId="0" fontId="5" fillId="0" borderId="0" xfId="0" applyFont="1" applyAlignment="1">
      <alignment vertical="top" wrapText="1"/>
    </xf>
    <xf numFmtId="0" fontId="6" fillId="0" borderId="0" xfId="0" applyFont="1" applyAlignment="1">
      <alignment horizontal="center" vertical="center"/>
    </xf>
    <xf numFmtId="0" fontId="4" fillId="0" borderId="0" xfId="0" applyFont="1" applyAlignment="1">
      <alignment vertical="top" wrapText="1"/>
    </xf>
    <xf numFmtId="1" fontId="0" fillId="0" borderId="0" xfId="0" applyNumberFormat="1" applyBorder="1" applyAlignment="1">
      <alignment vertical="top" wrapText="1"/>
    </xf>
    <xf numFmtId="1" fontId="0" fillId="0" borderId="0" xfId="0" applyNumberFormat="1"/>
    <xf numFmtId="4" fontId="0" fillId="2" borderId="1" xfId="0" applyNumberFormat="1" applyFill="1" applyBorder="1" applyProtection="1">
      <protection locked="0"/>
    </xf>
    <xf numFmtId="4" fontId="0" fillId="2" borderId="2" xfId="0" applyNumberFormat="1" applyFill="1" applyBorder="1" applyProtection="1">
      <protection locked="0"/>
    </xf>
    <xf numFmtId="4" fontId="3" fillId="3" borderId="0" xfId="0" applyNumberFormat="1" applyFont="1" applyFill="1" applyAlignment="1" applyProtection="1">
      <alignment vertical="top" wrapText="1"/>
      <protection locked="0"/>
    </xf>
    <xf numFmtId="0" fontId="3" fillId="4" borderId="0" xfId="0" applyFont="1" applyFill="1" applyProtection="1">
      <protection locked="0"/>
    </xf>
    <xf numFmtId="0" fontId="0" fillId="0" borderId="0" xfId="0" applyProtection="1">
      <protection locked="0"/>
    </xf>
    <xf numFmtId="4" fontId="0" fillId="5" borderId="0" xfId="0" applyNumberFormat="1" applyFill="1" applyBorder="1" applyAlignment="1" applyProtection="1">
      <alignment vertical="top"/>
      <protection locked="0"/>
    </xf>
    <xf numFmtId="1" fontId="0" fillId="5" borderId="5" xfId="0" applyNumberFormat="1" applyFill="1" applyBorder="1" applyAlignment="1" applyProtection="1">
      <alignment vertical="top"/>
      <protection locked="0"/>
    </xf>
    <xf numFmtId="1" fontId="0" fillId="5" borderId="1" xfId="0" applyNumberFormat="1" applyFill="1" applyBorder="1" applyAlignment="1" applyProtection="1">
      <alignment vertical="top"/>
      <protection locked="0"/>
    </xf>
    <xf numFmtId="1" fontId="0" fillId="5" borderId="0" xfId="0" applyNumberFormat="1" applyFill="1" applyBorder="1" applyAlignment="1" applyProtection="1">
      <alignment vertical="top"/>
      <protection locked="0"/>
    </xf>
    <xf numFmtId="0" fontId="7" fillId="0" borderId="0" xfId="0" applyFont="1" applyAlignment="1">
      <alignment horizontal="left"/>
    </xf>
    <xf numFmtId="0" fontId="7" fillId="0" borderId="0" xfId="0" applyFont="1"/>
    <xf numFmtId="0" fontId="7" fillId="0" borderId="0" xfId="0" applyFont="1" applyAlignment="1">
      <alignment horizontal="left" vertical="top" wrapText="1"/>
    </xf>
    <xf numFmtId="0" fontId="9" fillId="0" borderId="0" xfId="0" applyFont="1" applyAlignment="1">
      <alignment horizontal="left"/>
    </xf>
    <xf numFmtId="0" fontId="3" fillId="0" borderId="0" xfId="0" applyFont="1"/>
    <xf numFmtId="4" fontId="0" fillId="0" borderId="5" xfId="0" applyNumberFormat="1" applyBorder="1"/>
    <xf numFmtId="0" fontId="0" fillId="0" borderId="0" xfId="0" applyFill="1" applyBorder="1" applyAlignment="1">
      <alignment horizontal="left" vertical="top" wrapText="1"/>
    </xf>
    <xf numFmtId="2" fontId="3" fillId="0" borderId="1" xfId="0" applyNumberFormat="1" applyFont="1" applyFill="1" applyBorder="1" applyAlignment="1">
      <alignment horizontal="left" vertical="top" wrapText="1"/>
    </xf>
    <xf numFmtId="0" fontId="0" fillId="0" borderId="2"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0" xfId="0" applyFill="1" applyBorder="1"/>
    <xf numFmtId="2" fontId="3" fillId="0" borderId="8" xfId="0" applyNumberFormat="1" applyFont="1" applyFill="1" applyBorder="1" applyAlignment="1">
      <alignment horizontal="left" vertical="top" wrapText="1"/>
    </xf>
    <xf numFmtId="1" fontId="3" fillId="6" borderId="0" xfId="0" applyNumberFormat="1" applyFont="1" applyFill="1" applyAlignment="1" applyProtection="1">
      <alignment vertical="top"/>
      <protection locked="0"/>
    </xf>
    <xf numFmtId="1" fontId="4" fillId="0" borderId="0" xfId="0" applyNumberFormat="1" applyFont="1"/>
    <xf numFmtId="9" fontId="4" fillId="0" borderId="0" xfId="0" applyNumberFormat="1" applyFont="1" applyBorder="1"/>
    <xf numFmtId="2" fontId="3" fillId="0" borderId="6" xfId="0" applyNumberFormat="1" applyFont="1" applyFill="1" applyBorder="1" applyAlignment="1">
      <alignment horizontal="left" vertical="top" wrapText="1"/>
    </xf>
    <xf numFmtId="0" fontId="0" fillId="0" borderId="6" xfId="0" applyBorder="1"/>
    <xf numFmtId="0" fontId="0" fillId="0" borderId="8" xfId="0" applyBorder="1"/>
    <xf numFmtId="1" fontId="3" fillId="6" borderId="0" xfId="0" applyNumberFormat="1" applyFont="1" applyFill="1" applyBorder="1" applyAlignment="1" applyProtection="1">
      <alignment vertical="top"/>
      <protection locked="0"/>
    </xf>
    <xf numFmtId="1" fontId="4" fillId="0" borderId="0" xfId="0" applyNumberFormat="1" applyFont="1" applyBorder="1"/>
    <xf numFmtId="2" fontId="0" fillId="0" borderId="2" xfId="0" applyNumberFormat="1" applyFill="1" applyBorder="1" applyProtection="1"/>
    <xf numFmtId="0" fontId="0" fillId="0" borderId="0" xfId="0" applyAlignment="1" applyProtection="1">
      <alignment vertical="top" wrapText="1"/>
    </xf>
    <xf numFmtId="0" fontId="11" fillId="0" borderId="0" xfId="0" applyFont="1" applyAlignment="1">
      <alignment horizontal="left"/>
    </xf>
    <xf numFmtId="0" fontId="12" fillId="0" borderId="0" xfId="0" applyFont="1" applyAlignment="1">
      <alignment horizontal="left" vertical="top" wrapText="1"/>
    </xf>
    <xf numFmtId="0" fontId="0" fillId="0" borderId="1" xfId="0" applyFill="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2" fontId="1" fillId="0" borderId="7"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1" fillId="0" borderId="9" xfId="0" applyNumberFormat="1" applyFont="1" applyBorder="1" applyAlignment="1">
      <alignment horizontal="left" vertical="top" wrapText="1"/>
    </xf>
    <xf numFmtId="0" fontId="1" fillId="0" borderId="7" xfId="0" applyFont="1" applyBorder="1" applyAlignment="1">
      <alignment horizontal="left" vertical="top" wrapText="1"/>
    </xf>
    <xf numFmtId="0" fontId="0" fillId="0" borderId="2"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vertical="top" wrapText="1"/>
    </xf>
    <xf numFmtId="2" fontId="0" fillId="0" borderId="5" xfId="0" applyNumberFormat="1" applyFill="1" applyBorder="1" applyAlignment="1">
      <alignment horizontal="left" vertical="top" wrapText="1"/>
    </xf>
    <xf numFmtId="2" fontId="0" fillId="0" borderId="1" xfId="0" applyNumberFormat="1" applyFill="1" applyBorder="1" applyAlignment="1">
      <alignment horizontal="left" vertical="top" wrapText="1"/>
    </xf>
    <xf numFmtId="2" fontId="0" fillId="0" borderId="2" xfId="0" applyNumberFormat="1" applyFill="1" applyBorder="1" applyAlignment="1">
      <alignment horizontal="left" vertical="top" wrapText="1"/>
    </xf>
    <xf numFmtId="3" fontId="0" fillId="0" borderId="1" xfId="0" applyNumberFormat="1" applyFill="1" applyBorder="1" applyAlignment="1">
      <alignment horizontal="left" vertical="top" wrapText="1"/>
    </xf>
    <xf numFmtId="0" fontId="3" fillId="0" borderId="0" xfId="0" applyFont="1" applyAlignment="1">
      <alignment vertical="top" wrapText="1"/>
    </xf>
    <xf numFmtId="0" fontId="0" fillId="0" borderId="8" xfId="0" applyFill="1" applyBorder="1" applyAlignment="1">
      <alignment horizontal="left" vertical="top" wrapText="1"/>
    </xf>
    <xf numFmtId="2" fontId="0" fillId="0" borderId="7" xfId="0" applyNumberFormat="1" applyFill="1" applyBorder="1" applyAlignment="1">
      <alignment horizontal="left" vertical="top" wrapText="1"/>
    </xf>
    <xf numFmtId="3" fontId="0" fillId="0" borderId="8" xfId="0" applyNumberForma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441960</xdr:colOff>
      <xdr:row>9</xdr:row>
      <xdr:rowOff>0</xdr:rowOff>
    </xdr:from>
    <xdr:to>
      <xdr:col>39</xdr:col>
      <xdr:colOff>525780</xdr:colOff>
      <xdr:row>9</xdr:row>
      <xdr:rowOff>0</xdr:rowOff>
    </xdr:to>
    <xdr:sp macro="" textlink="">
      <xdr:nvSpPr>
        <xdr:cNvPr id="6145" name="WordArt 1">
          <a:extLst>
            <a:ext uri="{FF2B5EF4-FFF2-40B4-BE49-F238E27FC236}">
              <a16:creationId xmlns:a16="http://schemas.microsoft.com/office/drawing/2014/main" id="{EEDB18AC-53C0-B0A3-17A7-36BFD9DA4C93}"/>
            </a:ext>
          </a:extLst>
        </xdr:cNvPr>
        <xdr:cNvSpPr>
          <a:spLocks noChangeArrowheads="1" noChangeShapeType="1" noTextEdit="1"/>
        </xdr:cNvSpPr>
      </xdr:nvSpPr>
      <xdr:spPr bwMode="auto">
        <a:xfrm>
          <a:off x="1790700" y="3436620"/>
          <a:ext cx="14965680" cy="0"/>
        </a:xfrm>
        <a:prstGeom prst="rect">
          <a:avLst/>
        </a:prstGeom>
      </xdr:spPr>
      <xdr:txBody>
        <a:bodyPr wrap="none" fromWordArt="1">
          <a:prstTxWarp prst="textPlain">
            <a:avLst>
              <a:gd name="adj" fmla="val 50000"/>
            </a:avLst>
          </a:prstTxWarp>
        </a:bodyPr>
        <a:lstStyle/>
        <a:p>
          <a:pPr algn="ctr" rtl="0">
            <a:buNone/>
          </a:pPr>
          <a:r>
            <a:rPr lang="en-US" sz="3600" i="1" kern="10" spc="0">
              <a:ln w="9525">
                <a:solidFill>
                  <a:srgbClr val="000000"/>
                </a:solidFill>
                <a:round/>
                <a:headEnd/>
                <a:tailEnd/>
              </a:ln>
              <a:solidFill>
                <a:srgbClr val="FFFFFF"/>
              </a:solidFill>
              <a:effectLst>
                <a:outerShdw dist="35921" dir="2700000" algn="ctr" rotWithShape="0">
                  <a:srgbClr val="808080"/>
                </a:outerShdw>
              </a:effectLst>
              <a:latin typeface="Arial Black" panose="020B0A04020102020204" pitchFamily="34" charset="0"/>
            </a:rPr>
            <a:t>Draft proposal for consultation purposes only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441960</xdr:colOff>
      <xdr:row>5</xdr:row>
      <xdr:rowOff>0</xdr:rowOff>
    </xdr:from>
    <xdr:to>
      <xdr:col>24</xdr:col>
      <xdr:colOff>525780</xdr:colOff>
      <xdr:row>5</xdr:row>
      <xdr:rowOff>0</xdr:rowOff>
    </xdr:to>
    <xdr:sp macro="" textlink="">
      <xdr:nvSpPr>
        <xdr:cNvPr id="7169" name="WordArt 1">
          <a:extLst>
            <a:ext uri="{FF2B5EF4-FFF2-40B4-BE49-F238E27FC236}">
              <a16:creationId xmlns:a16="http://schemas.microsoft.com/office/drawing/2014/main" id="{7D84D647-7E3A-E8CB-84FB-38D6D5976BD0}"/>
            </a:ext>
          </a:extLst>
        </xdr:cNvPr>
        <xdr:cNvSpPr>
          <a:spLocks noChangeArrowheads="1" noChangeShapeType="1" noTextEdit="1"/>
        </xdr:cNvSpPr>
      </xdr:nvSpPr>
      <xdr:spPr bwMode="auto">
        <a:xfrm>
          <a:off x="1318260" y="2720340"/>
          <a:ext cx="15613380" cy="0"/>
        </a:xfrm>
        <a:prstGeom prst="rect">
          <a:avLst/>
        </a:prstGeom>
      </xdr:spPr>
      <xdr:txBody>
        <a:bodyPr wrap="none" fromWordArt="1">
          <a:prstTxWarp prst="textPlain">
            <a:avLst>
              <a:gd name="adj" fmla="val 50000"/>
            </a:avLst>
          </a:prstTxWarp>
        </a:bodyPr>
        <a:lstStyle/>
        <a:p>
          <a:pPr algn="ctr" rtl="0">
            <a:buNone/>
          </a:pPr>
          <a:r>
            <a:rPr lang="en-US" sz="3600" i="1" kern="10" spc="0">
              <a:ln w="9525">
                <a:solidFill>
                  <a:srgbClr val="000000"/>
                </a:solidFill>
                <a:round/>
                <a:headEnd/>
                <a:tailEnd/>
              </a:ln>
              <a:solidFill>
                <a:srgbClr val="FFFFFF"/>
              </a:solidFill>
              <a:effectLst>
                <a:outerShdw dist="35921" dir="2700000" algn="ctr" rotWithShape="0">
                  <a:srgbClr val="808080"/>
                </a:outerShdw>
              </a:effectLst>
              <a:latin typeface="Arial Black" panose="020B0A04020102020204" pitchFamily="34" charset="0"/>
            </a:rPr>
            <a:t>Draft proposal for consultation purposes only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441960</xdr:colOff>
      <xdr:row>5</xdr:row>
      <xdr:rowOff>0</xdr:rowOff>
    </xdr:from>
    <xdr:to>
      <xdr:col>24</xdr:col>
      <xdr:colOff>525780</xdr:colOff>
      <xdr:row>5</xdr:row>
      <xdr:rowOff>0</xdr:rowOff>
    </xdr:to>
    <xdr:sp macro="" textlink="">
      <xdr:nvSpPr>
        <xdr:cNvPr id="4097" name="WordArt 1">
          <a:extLst>
            <a:ext uri="{FF2B5EF4-FFF2-40B4-BE49-F238E27FC236}">
              <a16:creationId xmlns:a16="http://schemas.microsoft.com/office/drawing/2014/main" id="{285EB8F3-2766-85FB-DBB1-55E5F3D785AB}"/>
            </a:ext>
          </a:extLst>
        </xdr:cNvPr>
        <xdr:cNvSpPr>
          <a:spLocks noChangeArrowheads="1" noChangeShapeType="1" noTextEdit="1"/>
        </xdr:cNvSpPr>
      </xdr:nvSpPr>
      <xdr:spPr bwMode="auto">
        <a:xfrm>
          <a:off x="2324100" y="2255520"/>
          <a:ext cx="15133320" cy="0"/>
        </a:xfrm>
        <a:prstGeom prst="rect">
          <a:avLst/>
        </a:prstGeom>
      </xdr:spPr>
      <xdr:txBody>
        <a:bodyPr wrap="none" fromWordArt="1">
          <a:prstTxWarp prst="textPlain">
            <a:avLst>
              <a:gd name="adj" fmla="val 50000"/>
            </a:avLst>
          </a:prstTxWarp>
        </a:bodyPr>
        <a:lstStyle/>
        <a:p>
          <a:pPr algn="ctr" rtl="0">
            <a:buNone/>
          </a:pPr>
          <a:r>
            <a:rPr lang="en-US" sz="3600" i="1" kern="10" spc="0">
              <a:ln w="9525">
                <a:solidFill>
                  <a:srgbClr val="000000"/>
                </a:solidFill>
                <a:round/>
                <a:headEnd/>
                <a:tailEnd/>
              </a:ln>
              <a:solidFill>
                <a:srgbClr val="FFFFFF"/>
              </a:solidFill>
              <a:effectLst>
                <a:outerShdw dist="35921" dir="2700000" algn="ctr" rotWithShape="0">
                  <a:srgbClr val="808080"/>
                </a:outerShdw>
              </a:effectLst>
              <a:latin typeface="Arial Black" panose="020B0A04020102020204" pitchFamily="34" charset="0"/>
            </a:rPr>
            <a:t>Draft proposal for consultation purposes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sqref="A1:B1"/>
    </sheetView>
  </sheetViews>
  <sheetFormatPr defaultColWidth="9.33203125" defaultRowHeight="15.6" x14ac:dyDescent="0.3"/>
  <cols>
    <col min="1" max="1" width="6.44140625" style="48" customWidth="1"/>
    <col min="2" max="2" width="85.109375" style="49" customWidth="1"/>
    <col min="3" max="16384" width="9.33203125" style="49"/>
  </cols>
  <sheetData>
    <row r="1" spans="1:2" ht="42" customHeight="1" x14ac:dyDescent="0.3">
      <c r="A1" s="72" t="s">
        <v>43</v>
      </c>
      <c r="B1" s="72"/>
    </row>
    <row r="2" spans="1:2" x14ac:dyDescent="0.3">
      <c r="A2" s="51"/>
    </row>
    <row r="3" spans="1:2" ht="17.399999999999999" x14ac:dyDescent="0.3">
      <c r="A3" s="71" t="s">
        <v>44</v>
      </c>
      <c r="B3" s="71"/>
    </row>
    <row r="5" spans="1:2" ht="122.25" customHeight="1" x14ac:dyDescent="0.3">
      <c r="A5" s="50">
        <v>1</v>
      </c>
      <c r="B5" s="50" t="s">
        <v>69</v>
      </c>
    </row>
    <row r="6" spans="1:2" ht="90.75" customHeight="1" x14ac:dyDescent="0.3">
      <c r="A6" s="50">
        <v>2</v>
      </c>
      <c r="B6" s="50" t="s">
        <v>45</v>
      </c>
    </row>
    <row r="7" spans="1:2" ht="40.5" customHeight="1" x14ac:dyDescent="0.3">
      <c r="A7" s="50">
        <v>3</v>
      </c>
      <c r="B7" s="50" t="s">
        <v>66</v>
      </c>
    </row>
    <row r="8" spans="1:2" ht="72.75" customHeight="1" x14ac:dyDescent="0.3">
      <c r="A8" s="50">
        <v>4</v>
      </c>
      <c r="B8" s="50" t="s">
        <v>70</v>
      </c>
    </row>
    <row r="9" spans="1:2" ht="104.25" customHeight="1" x14ac:dyDescent="0.3">
      <c r="A9" s="50">
        <v>5</v>
      </c>
      <c r="B9" s="50" t="s">
        <v>68</v>
      </c>
    </row>
    <row r="10" spans="1:2" ht="88.5" customHeight="1" x14ac:dyDescent="0.3">
      <c r="A10" s="50">
        <v>6</v>
      </c>
      <c r="B10" s="50" t="s">
        <v>71</v>
      </c>
    </row>
    <row r="11" spans="1:2" ht="75.75" customHeight="1" x14ac:dyDescent="0.3">
      <c r="A11" s="50">
        <v>7</v>
      </c>
      <c r="B11" s="50" t="s">
        <v>72</v>
      </c>
    </row>
    <row r="12" spans="1:2" x14ac:dyDescent="0.3">
      <c r="A12" s="50"/>
      <c r="B12" s="50"/>
    </row>
    <row r="13" spans="1:2" x14ac:dyDescent="0.3">
      <c r="A13" s="50"/>
      <c r="B13" s="50"/>
    </row>
    <row r="14" spans="1:2" x14ac:dyDescent="0.3">
      <c r="A14" s="50"/>
      <c r="B14" s="50"/>
    </row>
    <row r="15" spans="1:2" x14ac:dyDescent="0.3">
      <c r="A15" s="50"/>
      <c r="B15" s="50"/>
    </row>
    <row r="16" spans="1:2" x14ac:dyDescent="0.3">
      <c r="A16" s="50"/>
      <c r="B16" s="50"/>
    </row>
    <row r="17" spans="1:2" x14ac:dyDescent="0.3">
      <c r="A17" s="50"/>
      <c r="B17" s="50"/>
    </row>
    <row r="18" spans="1:2" x14ac:dyDescent="0.3">
      <c r="A18" s="50"/>
      <c r="B18" s="50"/>
    </row>
    <row r="19" spans="1:2" x14ac:dyDescent="0.3">
      <c r="A19" s="50"/>
      <c r="B19" s="50"/>
    </row>
    <row r="20" spans="1:2" x14ac:dyDescent="0.3">
      <c r="A20" s="50"/>
      <c r="B20" s="50"/>
    </row>
    <row r="21" spans="1:2" x14ac:dyDescent="0.3">
      <c r="A21" s="50"/>
      <c r="B21" s="50"/>
    </row>
    <row r="22" spans="1:2" x14ac:dyDescent="0.3">
      <c r="A22" s="50"/>
      <c r="B22" s="50"/>
    </row>
    <row r="23" spans="1:2" x14ac:dyDescent="0.3">
      <c r="A23" s="50"/>
    </row>
    <row r="24" spans="1:2" x14ac:dyDescent="0.3">
      <c r="A24" s="50"/>
    </row>
  </sheetData>
  <sheetProtection sheet="1" objects="1" scenarios="1"/>
  <mergeCells count="2">
    <mergeCell ref="A3:B3"/>
    <mergeCell ref="A1:B1"/>
  </mergeCells>
  <phoneticPr fontId="0" type="noConversion"/>
  <pageMargins left="0.75" right="0.75" top="0.87" bottom="0.98" header="0.5" footer="0.38"/>
  <pageSetup paperSize="9" orientation="portrait" r:id="rId1"/>
  <headerFooter alignWithMargins="0">
    <oddFooter>&amp;L&amp;6G:\Allocation of Funds\CPP\Manuals\Physical works and Professional Services_x000D_
&amp;F&amp;C&amp;8&amp;D &amp;T&amp;R&amp;8Page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5"/>
  <sheetViews>
    <sheetView workbookViewId="0">
      <pane xSplit="1" ySplit="9" topLeftCell="B10" activePane="bottomRight" state="frozen"/>
      <selection pane="topRight" activeCell="B1" sqref="B1"/>
      <selection pane="bottomLeft" activeCell="A12" sqref="A12"/>
      <selection pane="bottomRight" activeCell="B10" sqref="B10"/>
    </sheetView>
  </sheetViews>
  <sheetFormatPr defaultRowHeight="13.2" x14ac:dyDescent="0.25"/>
  <cols>
    <col min="1" max="1" width="19.6640625" customWidth="1"/>
    <col min="2" max="2" width="11.77734375" customWidth="1"/>
    <col min="14" max="15" width="11.33203125" customWidth="1"/>
    <col min="16" max="16" width="15" customWidth="1"/>
    <col min="17" max="17" width="2.6640625" customWidth="1"/>
    <col min="18" max="18" width="10.77734375" customWidth="1"/>
    <col min="19" max="19" width="2.44140625" customWidth="1"/>
    <col min="20" max="24" width="10.77734375" customWidth="1"/>
    <col min="25" max="39" width="10.77734375" hidden="1" customWidth="1"/>
    <col min="40" max="41" width="12.77734375" customWidth="1"/>
    <col min="43" max="45" width="12.77734375" customWidth="1"/>
  </cols>
  <sheetData>
    <row r="1" spans="1:46" ht="20.399999999999999" x14ac:dyDescent="0.35">
      <c r="A1" s="4" t="s">
        <v>8</v>
      </c>
    </row>
    <row r="2" spans="1:46" ht="12.75" customHeight="1" x14ac:dyDescent="0.35">
      <c r="A2" s="4"/>
    </row>
    <row r="3" spans="1:46" ht="12.75" customHeight="1" x14ac:dyDescent="0.35">
      <c r="A3" s="4"/>
      <c r="B3" s="52" t="s">
        <v>47</v>
      </c>
    </row>
    <row r="4" spans="1:46" ht="32.25" customHeight="1" x14ac:dyDescent="0.35">
      <c r="A4" s="4"/>
      <c r="B4" s="82" t="s">
        <v>48</v>
      </c>
      <c r="C4" s="82"/>
      <c r="D4" s="82"/>
      <c r="E4" s="82"/>
      <c r="F4" s="82"/>
      <c r="G4" s="82"/>
      <c r="H4" s="82"/>
      <c r="I4" s="82"/>
      <c r="J4" s="82"/>
      <c r="K4" s="82"/>
      <c r="L4" s="82"/>
      <c r="M4" s="82"/>
    </row>
    <row r="5" spans="1:46" ht="32.25" customHeight="1" x14ac:dyDescent="0.25">
      <c r="B5" s="82" t="s">
        <v>75</v>
      </c>
      <c r="C5" s="82"/>
      <c r="D5" s="82"/>
      <c r="E5" s="82"/>
      <c r="F5" s="82"/>
      <c r="G5" s="82"/>
      <c r="H5" s="82"/>
      <c r="I5" s="82"/>
      <c r="J5" s="82"/>
      <c r="K5" s="82"/>
      <c r="L5" s="82"/>
      <c r="M5" s="82"/>
      <c r="N5" s="10"/>
      <c r="O5" s="10"/>
      <c r="P5" s="10"/>
      <c r="Q5" s="10"/>
      <c r="R5" s="7"/>
      <c r="S5" s="7"/>
    </row>
    <row r="6" spans="1:46" ht="77.25" customHeight="1" x14ac:dyDescent="0.3">
      <c r="B6" s="74" t="s">
        <v>11</v>
      </c>
      <c r="C6" s="74"/>
      <c r="D6" s="74"/>
      <c r="E6" s="74"/>
      <c r="F6" s="74"/>
      <c r="G6" s="74"/>
      <c r="H6" s="74"/>
      <c r="I6" s="74"/>
      <c r="J6" s="74"/>
      <c r="K6" s="74"/>
      <c r="L6" s="74"/>
      <c r="M6" s="75"/>
      <c r="N6" s="76" t="s">
        <v>18</v>
      </c>
      <c r="O6" s="77"/>
      <c r="P6" s="78"/>
      <c r="Q6" s="31"/>
      <c r="R6" s="3"/>
      <c r="S6" s="3"/>
      <c r="T6" s="79" t="s">
        <v>65</v>
      </c>
      <c r="U6" s="74"/>
      <c r="V6" s="74"/>
      <c r="W6" s="74"/>
      <c r="X6" s="74"/>
      <c r="Y6" s="74"/>
      <c r="Z6" s="74"/>
      <c r="AA6" s="74"/>
      <c r="AB6" s="74"/>
      <c r="AC6" s="74"/>
      <c r="AD6" s="74"/>
      <c r="AE6" s="74"/>
      <c r="AF6" s="74"/>
      <c r="AG6" s="74"/>
      <c r="AH6" s="74"/>
      <c r="AI6" s="74"/>
      <c r="AJ6" s="74"/>
      <c r="AK6" s="74"/>
      <c r="AL6" s="74"/>
      <c r="AM6" s="75"/>
      <c r="AN6" s="79" t="s">
        <v>19</v>
      </c>
      <c r="AO6" s="75"/>
      <c r="AP6" s="3"/>
      <c r="AQ6" s="79" t="s">
        <v>14</v>
      </c>
      <c r="AR6" s="74"/>
      <c r="AS6" s="75"/>
      <c r="AT6" s="6"/>
    </row>
    <row r="7" spans="1:46" ht="54.75" customHeight="1" x14ac:dyDescent="0.25">
      <c r="A7" s="1"/>
      <c r="B7" s="80" t="s">
        <v>1</v>
      </c>
      <c r="C7" s="81"/>
      <c r="D7" s="80" t="s">
        <v>2</v>
      </c>
      <c r="E7" s="81"/>
      <c r="F7" s="80" t="s">
        <v>3</v>
      </c>
      <c r="G7" s="81"/>
      <c r="H7" s="80" t="s">
        <v>7</v>
      </c>
      <c r="I7" s="81"/>
      <c r="J7" s="80" t="s">
        <v>4</v>
      </c>
      <c r="K7" s="81"/>
      <c r="L7" s="80" t="s">
        <v>5</v>
      </c>
      <c r="M7" s="81"/>
      <c r="N7" s="85" t="s">
        <v>16</v>
      </c>
      <c r="O7" s="85" t="s">
        <v>67</v>
      </c>
      <c r="P7" s="8" t="s">
        <v>27</v>
      </c>
      <c r="Q7" s="8"/>
      <c r="R7" s="29" t="s">
        <v>40</v>
      </c>
      <c r="S7" s="29"/>
      <c r="T7" s="73" t="s">
        <v>28</v>
      </c>
      <c r="U7" s="73" t="s">
        <v>37</v>
      </c>
      <c r="V7" s="73" t="s">
        <v>36</v>
      </c>
      <c r="W7" s="73" t="s">
        <v>35</v>
      </c>
      <c r="X7" s="73" t="s">
        <v>50</v>
      </c>
      <c r="Y7" s="73" t="s">
        <v>51</v>
      </c>
      <c r="Z7" s="73" t="s">
        <v>52</v>
      </c>
      <c r="AA7" s="73" t="s">
        <v>53</v>
      </c>
      <c r="AB7" s="73" t="s">
        <v>54</v>
      </c>
      <c r="AC7" s="73" t="s">
        <v>55</v>
      </c>
      <c r="AD7" s="73" t="s">
        <v>56</v>
      </c>
      <c r="AE7" s="73" t="s">
        <v>57</v>
      </c>
      <c r="AF7" s="73" t="s">
        <v>58</v>
      </c>
      <c r="AG7" s="73" t="s">
        <v>59</v>
      </c>
      <c r="AH7" s="73" t="s">
        <v>60</v>
      </c>
      <c r="AI7" s="73" t="s">
        <v>61</v>
      </c>
      <c r="AJ7" s="73" t="s">
        <v>62</v>
      </c>
      <c r="AK7" s="73" t="s">
        <v>63</v>
      </c>
      <c r="AL7" s="73" t="s">
        <v>64</v>
      </c>
      <c r="AM7" s="73" t="s">
        <v>49</v>
      </c>
      <c r="AN7" s="73" t="s">
        <v>33</v>
      </c>
      <c r="AO7" s="83" t="s">
        <v>32</v>
      </c>
      <c r="AP7" s="5"/>
      <c r="AQ7" s="73" t="s">
        <v>31</v>
      </c>
      <c r="AR7" s="85" t="s">
        <v>30</v>
      </c>
      <c r="AS7" s="86" t="s">
        <v>29</v>
      </c>
    </row>
    <row r="8" spans="1:46" ht="15" customHeight="1" x14ac:dyDescent="0.3">
      <c r="A8" s="1" t="s">
        <v>6</v>
      </c>
      <c r="B8" s="61"/>
      <c r="D8" s="61"/>
      <c r="F8" s="61"/>
      <c r="H8" s="61"/>
      <c r="J8" s="61"/>
      <c r="L8" s="61"/>
      <c r="N8" s="85"/>
      <c r="O8" s="85"/>
      <c r="P8" s="61"/>
      <c r="Q8" s="6"/>
      <c r="R8" s="62">
        <f>P8+L8+J8+H8+F8+D8+B8</f>
        <v>0</v>
      </c>
      <c r="S8" s="30"/>
      <c r="T8" s="73"/>
      <c r="U8" s="73"/>
      <c r="V8" s="73"/>
      <c r="W8" s="73"/>
      <c r="X8" s="73"/>
      <c r="Y8" s="73"/>
      <c r="Z8" s="73"/>
      <c r="AA8" s="73"/>
      <c r="AB8" s="73"/>
      <c r="AC8" s="73"/>
      <c r="AD8" s="73"/>
      <c r="AE8" s="73"/>
      <c r="AF8" s="73"/>
      <c r="AG8" s="73"/>
      <c r="AH8" s="73"/>
      <c r="AI8" s="73"/>
      <c r="AJ8" s="73"/>
      <c r="AK8" s="73"/>
      <c r="AL8" s="73"/>
      <c r="AM8" s="73"/>
      <c r="AN8" s="73"/>
      <c r="AO8" s="84"/>
      <c r="AP8" s="5"/>
      <c r="AQ8" s="73"/>
      <c r="AR8" s="85"/>
      <c r="AS8" s="86"/>
    </row>
    <row r="9" spans="1:46" ht="15" customHeight="1" x14ac:dyDescent="0.25">
      <c r="A9" s="54" t="s">
        <v>0</v>
      </c>
      <c r="B9" s="56" t="s">
        <v>12</v>
      </c>
      <c r="C9" s="54" t="s">
        <v>74</v>
      </c>
      <c r="D9" s="56" t="s">
        <v>12</v>
      </c>
      <c r="E9" s="54" t="s">
        <v>74</v>
      </c>
      <c r="F9" s="56" t="s">
        <v>12</v>
      </c>
      <c r="G9" s="54" t="s">
        <v>74</v>
      </c>
      <c r="H9" s="56" t="s">
        <v>12</v>
      </c>
      <c r="I9" s="54" t="s">
        <v>74</v>
      </c>
      <c r="J9" s="56" t="s">
        <v>12</v>
      </c>
      <c r="K9" s="54" t="s">
        <v>74</v>
      </c>
      <c r="L9" s="56" t="s">
        <v>12</v>
      </c>
      <c r="M9" s="54" t="s">
        <v>74</v>
      </c>
      <c r="N9" s="85"/>
      <c r="O9" s="85"/>
      <c r="P9" s="55"/>
      <c r="Q9" s="32"/>
      <c r="T9" s="73"/>
      <c r="U9" s="73"/>
      <c r="V9" s="73"/>
      <c r="W9" s="73"/>
      <c r="X9" s="73"/>
      <c r="Y9" s="73"/>
      <c r="Z9" s="73"/>
      <c r="AA9" s="73"/>
      <c r="AB9" s="73"/>
      <c r="AC9" s="73"/>
      <c r="AD9" s="73"/>
      <c r="AE9" s="73"/>
      <c r="AF9" s="73"/>
      <c r="AG9" s="73"/>
      <c r="AH9" s="73"/>
      <c r="AI9" s="73"/>
      <c r="AJ9" s="73"/>
      <c r="AK9" s="73"/>
      <c r="AL9" s="73"/>
      <c r="AM9" s="73"/>
      <c r="AN9" s="73"/>
      <c r="AO9" s="84"/>
      <c r="AP9" s="5"/>
      <c r="AQ9" s="73"/>
      <c r="AR9" s="85"/>
      <c r="AS9" s="86"/>
    </row>
    <row r="10" spans="1:46" x14ac:dyDescent="0.25">
      <c r="A10" s="42"/>
      <c r="B10" s="45"/>
      <c r="C10" s="11">
        <f>(B$8*B10)/100</f>
        <v>0</v>
      </c>
      <c r="D10" s="45"/>
      <c r="E10" s="11">
        <f>(D$8*D10)/100</f>
        <v>0</v>
      </c>
      <c r="F10" s="45"/>
      <c r="G10" s="11">
        <f>(F$8*F10)/100</f>
        <v>0</v>
      </c>
      <c r="H10" s="45"/>
      <c r="I10" s="11">
        <f>(H$8*H10)/100</f>
        <v>0</v>
      </c>
      <c r="J10" s="45"/>
      <c r="K10" s="11">
        <f>(J$8*J10)/100</f>
        <v>0</v>
      </c>
      <c r="L10" s="45"/>
      <c r="M10" s="11">
        <f>(L$8*L10)/100</f>
        <v>0</v>
      </c>
      <c r="N10" s="11" t="str">
        <f>IF((C10+E10+G10+I10+K10+M10)=0,"blank",(C10+E10+G10+I10+K10+M10))</f>
        <v>blank</v>
      </c>
      <c r="O10" s="11" t="str">
        <f>IF(N10="blank","blank",(N10-N$33))</f>
        <v>blank</v>
      </c>
      <c r="P10" s="26" t="str">
        <f>IF(O10="blank","blank",(B$33*(O10/P$8)))</f>
        <v>blank</v>
      </c>
      <c r="Q10" s="26"/>
      <c r="R10" s="7"/>
      <c r="S10" s="33"/>
      <c r="T10" s="39"/>
      <c r="U10" s="39"/>
      <c r="V10" s="39"/>
      <c r="W10" s="39"/>
      <c r="X10" s="40"/>
      <c r="Y10" s="40"/>
      <c r="Z10" s="40"/>
      <c r="AA10" s="40"/>
      <c r="AB10" s="40"/>
      <c r="AC10" s="40"/>
      <c r="AD10" s="40"/>
      <c r="AE10" s="40"/>
      <c r="AF10" s="40"/>
      <c r="AG10" s="40"/>
      <c r="AH10" s="40"/>
      <c r="AI10" s="40"/>
      <c r="AJ10" s="40"/>
      <c r="AK10" s="40"/>
      <c r="AL10" s="40"/>
      <c r="AM10" s="40"/>
      <c r="AN10" s="23" t="str">
        <f>IF(N10="blank","blank",SUM(T10:AM10))</f>
        <v>blank</v>
      </c>
      <c r="AO10" s="53" t="str">
        <f>IF(AN10="blank","blank",(AN10-AN$33))</f>
        <v>blank</v>
      </c>
      <c r="AP10" s="14"/>
      <c r="AQ10" s="14" t="str">
        <f>IF(N10="blank","blank",(P10+AO10))</f>
        <v>blank</v>
      </c>
      <c r="AR10" s="44"/>
      <c r="AS10" s="24" t="str">
        <f>IF(AQ10="blank","blank",AR10-AQ10)</f>
        <v>blank</v>
      </c>
      <c r="AT10" s="6" t="str">
        <f>IF(AS10=AS$33,"  &lt;&lt;&lt;&lt;&lt; preferred tender","")</f>
        <v/>
      </c>
    </row>
    <row r="11" spans="1:46" x14ac:dyDescent="0.25">
      <c r="A11" s="42"/>
      <c r="B11" s="46"/>
      <c r="C11" s="11">
        <f t="shared" ref="C11:C29" si="0">(B$8*B11)/100</f>
        <v>0</v>
      </c>
      <c r="D11" s="46"/>
      <c r="E11" s="11">
        <f t="shared" ref="E11:E29" si="1">(D$8*D11)/100</f>
        <v>0</v>
      </c>
      <c r="F11" s="46"/>
      <c r="G11" s="11">
        <f t="shared" ref="G11:G29" si="2">(F$8*F11)/100</f>
        <v>0</v>
      </c>
      <c r="H11" s="46"/>
      <c r="I11" s="11">
        <f t="shared" ref="I11:I29" si="3">(H$8*H11)/100</f>
        <v>0</v>
      </c>
      <c r="J11" s="46"/>
      <c r="K11" s="11">
        <f t="shared" ref="K11:K29" si="4">(J$8*J11)/100</f>
        <v>0</v>
      </c>
      <c r="L11" s="46"/>
      <c r="M11" s="11">
        <f t="shared" ref="M11:M29" si="5">(L$8*L11)/100</f>
        <v>0</v>
      </c>
      <c r="N11" s="11" t="str">
        <f t="shared" ref="N11:N25" si="6">IF((C11+E11+G11+I11+K11+M11)=0,"blank",(C11+E11+G11+I11+K11+M11))</f>
        <v>blank</v>
      </c>
      <c r="O11" s="11" t="str">
        <f t="shared" ref="O11:O23" si="7">IF(N11="blank","blank",(N11-N$33))</f>
        <v>blank</v>
      </c>
      <c r="P11" s="26" t="str">
        <f t="shared" ref="P11:P29" si="8">IF(O11="blank","blank",(B$33*(O11/P$8)))</f>
        <v>blank</v>
      </c>
      <c r="Q11" s="26"/>
      <c r="R11" s="7"/>
      <c r="S11" s="33"/>
      <c r="T11" s="39"/>
      <c r="U11" s="39"/>
      <c r="V11" s="39"/>
      <c r="W11" s="39"/>
      <c r="X11" s="40"/>
      <c r="Y11" s="40"/>
      <c r="Z11" s="40"/>
      <c r="AA11" s="40"/>
      <c r="AB11" s="40"/>
      <c r="AC11" s="40"/>
      <c r="AD11" s="40"/>
      <c r="AE11" s="40"/>
      <c r="AF11" s="40"/>
      <c r="AG11" s="40"/>
      <c r="AH11" s="40"/>
      <c r="AI11" s="40"/>
      <c r="AJ11" s="40"/>
      <c r="AK11" s="40"/>
      <c r="AL11" s="40"/>
      <c r="AM11" s="40"/>
      <c r="AN11" s="23" t="str">
        <f t="shared" ref="AN11:AN25" si="9">IF(N11="blank","blank",SUM(T11:AM11))</f>
        <v>blank</v>
      </c>
      <c r="AO11" s="14" t="str">
        <f t="shared" ref="AO11:AO24" si="10">IF(AN11="blank","blank",(AN11-AN$33))</f>
        <v>blank</v>
      </c>
      <c r="AP11" s="14"/>
      <c r="AQ11" s="14" t="str">
        <f t="shared" ref="AQ11:AQ23" si="11">IF(N11="blank","blank",(P11+AO11))</f>
        <v>blank</v>
      </c>
      <c r="AR11" s="44"/>
      <c r="AS11" s="24" t="str">
        <f t="shared" ref="AS11:AS23" si="12">IF(AQ11="blank","blank",AR11-AQ11)</f>
        <v>blank</v>
      </c>
      <c r="AT11" s="6" t="str">
        <f>IF(AS11=AS$33,"  &lt;&lt;&lt;&lt;&lt; preferred tender","")</f>
        <v/>
      </c>
    </row>
    <row r="12" spans="1:46" x14ac:dyDescent="0.25">
      <c r="A12" s="42"/>
      <c r="B12" s="46"/>
      <c r="C12" s="11">
        <f t="shared" si="0"/>
        <v>0</v>
      </c>
      <c r="D12" s="46"/>
      <c r="E12" s="11">
        <f t="shared" si="1"/>
        <v>0</v>
      </c>
      <c r="F12" s="46"/>
      <c r="G12" s="11">
        <f t="shared" si="2"/>
        <v>0</v>
      </c>
      <c r="H12" s="46"/>
      <c r="I12" s="11">
        <f t="shared" si="3"/>
        <v>0</v>
      </c>
      <c r="J12" s="46"/>
      <c r="K12" s="11">
        <f t="shared" si="4"/>
        <v>0</v>
      </c>
      <c r="L12" s="46"/>
      <c r="M12" s="11">
        <f t="shared" si="5"/>
        <v>0</v>
      </c>
      <c r="N12" s="11" t="str">
        <f t="shared" si="6"/>
        <v>blank</v>
      </c>
      <c r="O12" s="11" t="str">
        <f t="shared" si="7"/>
        <v>blank</v>
      </c>
      <c r="P12" s="26" t="str">
        <f t="shared" si="8"/>
        <v>blank</v>
      </c>
      <c r="Q12" s="26"/>
      <c r="R12" s="7"/>
      <c r="S12" s="33"/>
      <c r="T12" s="39"/>
      <c r="U12" s="39"/>
      <c r="V12" s="39"/>
      <c r="W12" s="39"/>
      <c r="X12" s="40"/>
      <c r="Y12" s="40"/>
      <c r="Z12" s="40"/>
      <c r="AA12" s="40"/>
      <c r="AB12" s="40"/>
      <c r="AC12" s="40"/>
      <c r="AD12" s="40"/>
      <c r="AE12" s="40"/>
      <c r="AF12" s="40"/>
      <c r="AG12" s="40"/>
      <c r="AH12" s="40"/>
      <c r="AI12" s="40"/>
      <c r="AJ12" s="40"/>
      <c r="AK12" s="40"/>
      <c r="AL12" s="40"/>
      <c r="AM12" s="40"/>
      <c r="AN12" s="23" t="str">
        <f t="shared" si="9"/>
        <v>blank</v>
      </c>
      <c r="AO12" s="14" t="str">
        <f t="shared" si="10"/>
        <v>blank</v>
      </c>
      <c r="AP12" s="14"/>
      <c r="AQ12" s="14" t="str">
        <f t="shared" si="11"/>
        <v>blank</v>
      </c>
      <c r="AR12" s="44"/>
      <c r="AS12" s="24" t="str">
        <f t="shared" si="12"/>
        <v>blank</v>
      </c>
      <c r="AT12" s="6" t="str">
        <f t="shared" ref="AT12:AT29" si="13">IF(AS12=AS$33,"  &lt;&lt;&lt;&lt;&lt; preferred tender","")</f>
        <v/>
      </c>
    </row>
    <row r="13" spans="1:46" x14ac:dyDescent="0.25">
      <c r="A13" s="42"/>
      <c r="B13" s="46"/>
      <c r="C13" s="11">
        <f t="shared" si="0"/>
        <v>0</v>
      </c>
      <c r="D13" s="46"/>
      <c r="E13" s="11">
        <f t="shared" si="1"/>
        <v>0</v>
      </c>
      <c r="F13" s="46"/>
      <c r="G13" s="11">
        <f t="shared" si="2"/>
        <v>0</v>
      </c>
      <c r="H13" s="46"/>
      <c r="I13" s="11">
        <f t="shared" si="3"/>
        <v>0</v>
      </c>
      <c r="J13" s="46"/>
      <c r="K13" s="11">
        <f t="shared" si="4"/>
        <v>0</v>
      </c>
      <c r="L13" s="46"/>
      <c r="M13" s="11">
        <f t="shared" si="5"/>
        <v>0</v>
      </c>
      <c r="N13" s="11" t="str">
        <f t="shared" si="6"/>
        <v>blank</v>
      </c>
      <c r="O13" s="11" t="str">
        <f t="shared" si="7"/>
        <v>blank</v>
      </c>
      <c r="P13" s="26" t="str">
        <f t="shared" si="8"/>
        <v>blank</v>
      </c>
      <c r="Q13" s="26"/>
      <c r="R13" s="7"/>
      <c r="S13" s="33"/>
      <c r="T13" s="39"/>
      <c r="U13" s="39"/>
      <c r="V13" s="39"/>
      <c r="W13" s="39"/>
      <c r="X13" s="40"/>
      <c r="Y13" s="40"/>
      <c r="Z13" s="40"/>
      <c r="AA13" s="40"/>
      <c r="AB13" s="40"/>
      <c r="AC13" s="40"/>
      <c r="AD13" s="40"/>
      <c r="AE13" s="40"/>
      <c r="AF13" s="40"/>
      <c r="AG13" s="40"/>
      <c r="AH13" s="40"/>
      <c r="AI13" s="40"/>
      <c r="AJ13" s="40"/>
      <c r="AK13" s="40"/>
      <c r="AL13" s="40"/>
      <c r="AM13" s="40"/>
      <c r="AN13" s="23" t="str">
        <f t="shared" si="9"/>
        <v>blank</v>
      </c>
      <c r="AO13" s="14" t="str">
        <f t="shared" si="10"/>
        <v>blank</v>
      </c>
      <c r="AP13" s="14"/>
      <c r="AQ13" s="14" t="str">
        <f t="shared" si="11"/>
        <v>blank</v>
      </c>
      <c r="AR13" s="44"/>
      <c r="AS13" s="24" t="str">
        <f t="shared" si="12"/>
        <v>blank</v>
      </c>
      <c r="AT13" s="6" t="str">
        <f t="shared" si="13"/>
        <v/>
      </c>
    </row>
    <row r="14" spans="1:46" x14ac:dyDescent="0.25">
      <c r="A14" s="42"/>
      <c r="B14" s="46"/>
      <c r="C14" s="11">
        <f t="shared" si="0"/>
        <v>0</v>
      </c>
      <c r="D14" s="46"/>
      <c r="E14" s="11">
        <f t="shared" si="1"/>
        <v>0</v>
      </c>
      <c r="F14" s="46"/>
      <c r="G14" s="11">
        <f t="shared" si="2"/>
        <v>0</v>
      </c>
      <c r="H14" s="46"/>
      <c r="I14" s="11">
        <f t="shared" si="3"/>
        <v>0</v>
      </c>
      <c r="J14" s="46"/>
      <c r="K14" s="11">
        <f t="shared" si="4"/>
        <v>0</v>
      </c>
      <c r="L14" s="46"/>
      <c r="M14" s="11">
        <f t="shared" si="5"/>
        <v>0</v>
      </c>
      <c r="N14" s="11" t="str">
        <f t="shared" si="6"/>
        <v>blank</v>
      </c>
      <c r="O14" s="11" t="str">
        <f t="shared" si="7"/>
        <v>blank</v>
      </c>
      <c r="P14" s="26" t="str">
        <f t="shared" si="8"/>
        <v>blank</v>
      </c>
      <c r="Q14" s="26"/>
      <c r="R14" s="7"/>
      <c r="S14" s="33"/>
      <c r="T14" s="39"/>
      <c r="U14" s="39"/>
      <c r="V14" s="39"/>
      <c r="W14" s="39"/>
      <c r="X14" s="40"/>
      <c r="Y14" s="40"/>
      <c r="Z14" s="40"/>
      <c r="AA14" s="40"/>
      <c r="AB14" s="40"/>
      <c r="AC14" s="40"/>
      <c r="AD14" s="40"/>
      <c r="AE14" s="40"/>
      <c r="AF14" s="40"/>
      <c r="AG14" s="40"/>
      <c r="AH14" s="40"/>
      <c r="AI14" s="40"/>
      <c r="AJ14" s="40"/>
      <c r="AK14" s="40"/>
      <c r="AL14" s="40"/>
      <c r="AM14" s="40"/>
      <c r="AN14" s="23" t="str">
        <f t="shared" si="9"/>
        <v>blank</v>
      </c>
      <c r="AO14" s="14" t="str">
        <f t="shared" si="10"/>
        <v>blank</v>
      </c>
      <c r="AP14" s="14"/>
      <c r="AQ14" s="14" t="str">
        <f t="shared" si="11"/>
        <v>blank</v>
      </c>
      <c r="AR14" s="44"/>
      <c r="AS14" s="24" t="str">
        <f t="shared" si="12"/>
        <v>blank</v>
      </c>
      <c r="AT14" s="6" t="str">
        <f t="shared" si="13"/>
        <v/>
      </c>
    </row>
    <row r="15" spans="1:46" x14ac:dyDescent="0.25">
      <c r="A15" s="42"/>
      <c r="B15" s="46"/>
      <c r="C15" s="11">
        <f t="shared" si="0"/>
        <v>0</v>
      </c>
      <c r="D15" s="46"/>
      <c r="E15" s="11">
        <f t="shared" si="1"/>
        <v>0</v>
      </c>
      <c r="F15" s="46"/>
      <c r="G15" s="11">
        <f t="shared" si="2"/>
        <v>0</v>
      </c>
      <c r="H15" s="46"/>
      <c r="I15" s="11">
        <f t="shared" si="3"/>
        <v>0</v>
      </c>
      <c r="J15" s="46"/>
      <c r="K15" s="11">
        <f t="shared" si="4"/>
        <v>0</v>
      </c>
      <c r="L15" s="46"/>
      <c r="M15" s="11">
        <f t="shared" si="5"/>
        <v>0</v>
      </c>
      <c r="N15" s="11" t="str">
        <f t="shared" si="6"/>
        <v>blank</v>
      </c>
      <c r="O15" s="11" t="str">
        <f t="shared" si="7"/>
        <v>blank</v>
      </c>
      <c r="P15" s="26" t="str">
        <f t="shared" si="8"/>
        <v>blank</v>
      </c>
      <c r="Q15" s="26"/>
      <c r="R15" s="7"/>
      <c r="S15" s="33"/>
      <c r="T15" s="39"/>
      <c r="U15" s="39"/>
      <c r="V15" s="39"/>
      <c r="W15" s="39"/>
      <c r="X15" s="40"/>
      <c r="Y15" s="40"/>
      <c r="Z15" s="40"/>
      <c r="AA15" s="40"/>
      <c r="AB15" s="40"/>
      <c r="AC15" s="40"/>
      <c r="AD15" s="40"/>
      <c r="AE15" s="40"/>
      <c r="AF15" s="40"/>
      <c r="AG15" s="40"/>
      <c r="AH15" s="40"/>
      <c r="AI15" s="40"/>
      <c r="AJ15" s="40"/>
      <c r="AK15" s="40"/>
      <c r="AL15" s="40"/>
      <c r="AM15" s="40"/>
      <c r="AN15" s="23" t="str">
        <f t="shared" si="9"/>
        <v>blank</v>
      </c>
      <c r="AO15" s="14" t="str">
        <f t="shared" si="10"/>
        <v>blank</v>
      </c>
      <c r="AP15" s="14"/>
      <c r="AQ15" s="14" t="str">
        <f t="shared" si="11"/>
        <v>blank</v>
      </c>
      <c r="AR15" s="44"/>
      <c r="AS15" s="24" t="str">
        <f t="shared" si="12"/>
        <v>blank</v>
      </c>
      <c r="AT15" s="6" t="str">
        <f t="shared" si="13"/>
        <v/>
      </c>
    </row>
    <row r="16" spans="1:46" x14ac:dyDescent="0.25">
      <c r="A16" s="42"/>
      <c r="B16" s="46"/>
      <c r="C16" s="11">
        <f t="shared" si="0"/>
        <v>0</v>
      </c>
      <c r="D16" s="46"/>
      <c r="E16" s="11">
        <f t="shared" si="1"/>
        <v>0</v>
      </c>
      <c r="F16" s="46"/>
      <c r="G16" s="11">
        <f t="shared" si="2"/>
        <v>0</v>
      </c>
      <c r="H16" s="46"/>
      <c r="I16" s="11">
        <f t="shared" si="3"/>
        <v>0</v>
      </c>
      <c r="J16" s="46"/>
      <c r="K16" s="11">
        <f t="shared" si="4"/>
        <v>0</v>
      </c>
      <c r="L16" s="46"/>
      <c r="M16" s="11">
        <f t="shared" si="5"/>
        <v>0</v>
      </c>
      <c r="N16" s="11" t="str">
        <f t="shared" si="6"/>
        <v>blank</v>
      </c>
      <c r="O16" s="11" t="str">
        <f t="shared" si="7"/>
        <v>blank</v>
      </c>
      <c r="P16" s="26" t="str">
        <f t="shared" si="8"/>
        <v>blank</v>
      </c>
      <c r="Q16" s="26"/>
      <c r="R16" s="7"/>
      <c r="S16" s="33"/>
      <c r="T16" s="39"/>
      <c r="U16" s="39"/>
      <c r="V16" s="39"/>
      <c r="W16" s="39"/>
      <c r="X16" s="40"/>
      <c r="Y16" s="40"/>
      <c r="Z16" s="40"/>
      <c r="AA16" s="40"/>
      <c r="AB16" s="40"/>
      <c r="AC16" s="40"/>
      <c r="AD16" s="40"/>
      <c r="AE16" s="40"/>
      <c r="AF16" s="40"/>
      <c r="AG16" s="40"/>
      <c r="AH16" s="40"/>
      <c r="AI16" s="40"/>
      <c r="AJ16" s="40"/>
      <c r="AK16" s="40"/>
      <c r="AL16" s="40"/>
      <c r="AM16" s="40"/>
      <c r="AN16" s="23" t="str">
        <f t="shared" si="9"/>
        <v>blank</v>
      </c>
      <c r="AO16" s="14" t="str">
        <f t="shared" si="10"/>
        <v>blank</v>
      </c>
      <c r="AP16" s="14"/>
      <c r="AQ16" s="14" t="str">
        <f t="shared" si="11"/>
        <v>blank</v>
      </c>
      <c r="AR16" s="44"/>
      <c r="AS16" s="24" t="str">
        <f t="shared" si="12"/>
        <v>blank</v>
      </c>
      <c r="AT16" s="6" t="str">
        <f t="shared" si="13"/>
        <v/>
      </c>
    </row>
    <row r="17" spans="1:46" x14ac:dyDescent="0.25">
      <c r="A17" s="42"/>
      <c r="B17" s="46"/>
      <c r="C17" s="11">
        <f t="shared" si="0"/>
        <v>0</v>
      </c>
      <c r="D17" s="46"/>
      <c r="E17" s="11">
        <f t="shared" si="1"/>
        <v>0</v>
      </c>
      <c r="F17" s="46"/>
      <c r="G17" s="11">
        <f t="shared" si="2"/>
        <v>0</v>
      </c>
      <c r="H17" s="46"/>
      <c r="I17" s="11">
        <f t="shared" si="3"/>
        <v>0</v>
      </c>
      <c r="J17" s="46"/>
      <c r="K17" s="11">
        <f t="shared" si="4"/>
        <v>0</v>
      </c>
      <c r="L17" s="46"/>
      <c r="M17" s="11">
        <f t="shared" si="5"/>
        <v>0</v>
      </c>
      <c r="N17" s="11" t="str">
        <f t="shared" si="6"/>
        <v>blank</v>
      </c>
      <c r="O17" s="11" t="str">
        <f t="shared" si="7"/>
        <v>blank</v>
      </c>
      <c r="P17" s="26" t="str">
        <f t="shared" si="8"/>
        <v>blank</v>
      </c>
      <c r="Q17" s="26"/>
      <c r="R17" s="7"/>
      <c r="S17" s="33"/>
      <c r="T17" s="39"/>
      <c r="U17" s="39"/>
      <c r="V17" s="39"/>
      <c r="W17" s="39"/>
      <c r="X17" s="40"/>
      <c r="Y17" s="40"/>
      <c r="Z17" s="40"/>
      <c r="AA17" s="40"/>
      <c r="AB17" s="40"/>
      <c r="AC17" s="40"/>
      <c r="AD17" s="40"/>
      <c r="AE17" s="40"/>
      <c r="AF17" s="40"/>
      <c r="AG17" s="40"/>
      <c r="AH17" s="40"/>
      <c r="AI17" s="40"/>
      <c r="AJ17" s="40"/>
      <c r="AK17" s="40"/>
      <c r="AL17" s="40"/>
      <c r="AM17" s="40"/>
      <c r="AN17" s="23" t="str">
        <f t="shared" si="9"/>
        <v>blank</v>
      </c>
      <c r="AO17" s="14" t="str">
        <f t="shared" si="10"/>
        <v>blank</v>
      </c>
      <c r="AP17" s="14"/>
      <c r="AQ17" s="14" t="str">
        <f t="shared" si="11"/>
        <v>blank</v>
      </c>
      <c r="AR17" s="44"/>
      <c r="AS17" s="24" t="str">
        <f t="shared" si="12"/>
        <v>blank</v>
      </c>
      <c r="AT17" s="6" t="str">
        <f t="shared" si="13"/>
        <v/>
      </c>
    </row>
    <row r="18" spans="1:46" x14ac:dyDescent="0.25">
      <c r="A18" s="42"/>
      <c r="B18" s="46"/>
      <c r="C18" s="11">
        <f t="shared" si="0"/>
        <v>0</v>
      </c>
      <c r="D18" s="46"/>
      <c r="E18" s="11">
        <f t="shared" si="1"/>
        <v>0</v>
      </c>
      <c r="F18" s="46"/>
      <c r="G18" s="11">
        <f t="shared" si="2"/>
        <v>0</v>
      </c>
      <c r="H18" s="46"/>
      <c r="I18" s="11">
        <f t="shared" si="3"/>
        <v>0</v>
      </c>
      <c r="J18" s="46"/>
      <c r="K18" s="11">
        <f t="shared" si="4"/>
        <v>0</v>
      </c>
      <c r="L18" s="46"/>
      <c r="M18" s="11">
        <f t="shared" si="5"/>
        <v>0</v>
      </c>
      <c r="N18" s="11" t="str">
        <f t="shared" si="6"/>
        <v>blank</v>
      </c>
      <c r="O18" s="11" t="str">
        <f t="shared" si="7"/>
        <v>blank</v>
      </c>
      <c r="P18" s="26" t="str">
        <f t="shared" si="8"/>
        <v>blank</v>
      </c>
      <c r="Q18" s="26"/>
      <c r="R18" s="7"/>
      <c r="S18" s="33"/>
      <c r="T18" s="39"/>
      <c r="U18" s="39"/>
      <c r="V18" s="39"/>
      <c r="W18" s="39"/>
      <c r="X18" s="40"/>
      <c r="Y18" s="40"/>
      <c r="Z18" s="40"/>
      <c r="AA18" s="40"/>
      <c r="AB18" s="40"/>
      <c r="AC18" s="40"/>
      <c r="AD18" s="40"/>
      <c r="AE18" s="40"/>
      <c r="AF18" s="40"/>
      <c r="AG18" s="40"/>
      <c r="AH18" s="40"/>
      <c r="AI18" s="40"/>
      <c r="AJ18" s="40"/>
      <c r="AK18" s="40"/>
      <c r="AL18" s="40"/>
      <c r="AM18" s="40"/>
      <c r="AN18" s="23" t="str">
        <f t="shared" si="9"/>
        <v>blank</v>
      </c>
      <c r="AO18" s="14" t="str">
        <f t="shared" si="10"/>
        <v>blank</v>
      </c>
      <c r="AP18" s="14"/>
      <c r="AQ18" s="14" t="str">
        <f t="shared" si="11"/>
        <v>blank</v>
      </c>
      <c r="AR18" s="44"/>
      <c r="AS18" s="24" t="str">
        <f t="shared" si="12"/>
        <v>blank</v>
      </c>
      <c r="AT18" s="6" t="str">
        <f t="shared" si="13"/>
        <v/>
      </c>
    </row>
    <row r="19" spans="1:46" x14ac:dyDescent="0.25">
      <c r="A19" s="42"/>
      <c r="B19" s="46"/>
      <c r="C19" s="11">
        <f t="shared" si="0"/>
        <v>0</v>
      </c>
      <c r="D19" s="46"/>
      <c r="E19" s="11">
        <f t="shared" si="1"/>
        <v>0</v>
      </c>
      <c r="F19" s="46"/>
      <c r="G19" s="11">
        <f t="shared" si="2"/>
        <v>0</v>
      </c>
      <c r="H19" s="46"/>
      <c r="I19" s="11">
        <f t="shared" si="3"/>
        <v>0</v>
      </c>
      <c r="J19" s="46"/>
      <c r="K19" s="11">
        <f t="shared" si="4"/>
        <v>0</v>
      </c>
      <c r="L19" s="46"/>
      <c r="M19" s="11">
        <f t="shared" si="5"/>
        <v>0</v>
      </c>
      <c r="N19" s="11" t="str">
        <f t="shared" si="6"/>
        <v>blank</v>
      </c>
      <c r="O19" s="11" t="str">
        <f t="shared" si="7"/>
        <v>blank</v>
      </c>
      <c r="P19" s="26" t="str">
        <f t="shared" si="8"/>
        <v>blank</v>
      </c>
      <c r="Q19" s="26"/>
      <c r="R19" s="7"/>
      <c r="S19" s="33"/>
      <c r="T19" s="39"/>
      <c r="U19" s="39"/>
      <c r="V19" s="39"/>
      <c r="W19" s="39"/>
      <c r="X19" s="40"/>
      <c r="Y19" s="40"/>
      <c r="Z19" s="40"/>
      <c r="AA19" s="40"/>
      <c r="AB19" s="40"/>
      <c r="AC19" s="40"/>
      <c r="AD19" s="40"/>
      <c r="AE19" s="40"/>
      <c r="AF19" s="40"/>
      <c r="AG19" s="40"/>
      <c r="AH19" s="40"/>
      <c r="AI19" s="40"/>
      <c r="AJ19" s="40"/>
      <c r="AK19" s="40"/>
      <c r="AL19" s="40"/>
      <c r="AM19" s="40"/>
      <c r="AN19" s="23" t="str">
        <f t="shared" si="9"/>
        <v>blank</v>
      </c>
      <c r="AO19" s="14" t="str">
        <f t="shared" si="10"/>
        <v>blank</v>
      </c>
      <c r="AP19" s="14"/>
      <c r="AQ19" s="14" t="str">
        <f t="shared" si="11"/>
        <v>blank</v>
      </c>
      <c r="AR19" s="44"/>
      <c r="AS19" s="24" t="str">
        <f t="shared" si="12"/>
        <v>blank</v>
      </c>
      <c r="AT19" s="6" t="str">
        <f t="shared" si="13"/>
        <v/>
      </c>
    </row>
    <row r="20" spans="1:46" hidden="1" x14ac:dyDescent="0.25">
      <c r="A20" s="42"/>
      <c r="B20" s="46"/>
      <c r="C20" s="11">
        <f t="shared" si="0"/>
        <v>0</v>
      </c>
      <c r="D20" s="46"/>
      <c r="E20" s="11">
        <f t="shared" si="1"/>
        <v>0</v>
      </c>
      <c r="F20" s="46"/>
      <c r="G20" s="11">
        <f t="shared" si="2"/>
        <v>0</v>
      </c>
      <c r="H20" s="46"/>
      <c r="I20" s="11">
        <f t="shared" si="3"/>
        <v>0</v>
      </c>
      <c r="J20" s="46"/>
      <c r="K20" s="11">
        <f t="shared" si="4"/>
        <v>0</v>
      </c>
      <c r="L20" s="46"/>
      <c r="M20" s="11">
        <f t="shared" si="5"/>
        <v>0</v>
      </c>
      <c r="N20" s="11" t="str">
        <f t="shared" si="6"/>
        <v>blank</v>
      </c>
      <c r="O20" s="11" t="str">
        <f t="shared" si="7"/>
        <v>blank</v>
      </c>
      <c r="P20" s="26" t="str">
        <f t="shared" si="8"/>
        <v>blank</v>
      </c>
      <c r="Q20" s="26"/>
      <c r="R20" s="7"/>
      <c r="S20" s="33"/>
      <c r="T20" s="39"/>
      <c r="U20" s="39"/>
      <c r="V20" s="39"/>
      <c r="W20" s="39"/>
      <c r="X20" s="40"/>
      <c r="Y20" s="40"/>
      <c r="Z20" s="40"/>
      <c r="AA20" s="40"/>
      <c r="AB20" s="40"/>
      <c r="AC20" s="40"/>
      <c r="AD20" s="40"/>
      <c r="AE20" s="40"/>
      <c r="AF20" s="40"/>
      <c r="AG20" s="40"/>
      <c r="AH20" s="40"/>
      <c r="AI20" s="40"/>
      <c r="AJ20" s="40"/>
      <c r="AK20" s="40"/>
      <c r="AL20" s="40"/>
      <c r="AM20" s="40"/>
      <c r="AN20" s="23" t="str">
        <f t="shared" si="9"/>
        <v>blank</v>
      </c>
      <c r="AO20" s="14" t="str">
        <f t="shared" si="10"/>
        <v>blank</v>
      </c>
      <c r="AP20" s="14"/>
      <c r="AQ20" s="14" t="str">
        <f t="shared" si="11"/>
        <v>blank</v>
      </c>
      <c r="AR20" s="44"/>
      <c r="AS20" s="24" t="str">
        <f t="shared" si="12"/>
        <v>blank</v>
      </c>
      <c r="AT20" s="6" t="str">
        <f t="shared" si="13"/>
        <v/>
      </c>
    </row>
    <row r="21" spans="1:46" hidden="1" x14ac:dyDescent="0.25">
      <c r="A21" s="42"/>
      <c r="B21" s="46"/>
      <c r="C21" s="11">
        <f t="shared" si="0"/>
        <v>0</v>
      </c>
      <c r="D21" s="46"/>
      <c r="E21" s="11">
        <f t="shared" si="1"/>
        <v>0</v>
      </c>
      <c r="F21" s="46"/>
      <c r="G21" s="11">
        <f t="shared" si="2"/>
        <v>0</v>
      </c>
      <c r="H21" s="46"/>
      <c r="I21" s="11">
        <f t="shared" si="3"/>
        <v>0</v>
      </c>
      <c r="J21" s="46"/>
      <c r="K21" s="11">
        <f t="shared" si="4"/>
        <v>0</v>
      </c>
      <c r="L21" s="46"/>
      <c r="M21" s="11">
        <f t="shared" si="5"/>
        <v>0</v>
      </c>
      <c r="N21" s="11" t="str">
        <f t="shared" si="6"/>
        <v>blank</v>
      </c>
      <c r="O21" s="11" t="str">
        <f t="shared" si="7"/>
        <v>blank</v>
      </c>
      <c r="P21" s="26" t="str">
        <f t="shared" si="8"/>
        <v>blank</v>
      </c>
      <c r="Q21" s="26"/>
      <c r="R21" s="7"/>
      <c r="S21" s="33"/>
      <c r="T21" s="39"/>
      <c r="U21" s="39"/>
      <c r="V21" s="39"/>
      <c r="W21" s="39"/>
      <c r="X21" s="40"/>
      <c r="Y21" s="40"/>
      <c r="Z21" s="40"/>
      <c r="AA21" s="40"/>
      <c r="AB21" s="40"/>
      <c r="AC21" s="40"/>
      <c r="AD21" s="40"/>
      <c r="AE21" s="40"/>
      <c r="AF21" s="40"/>
      <c r="AG21" s="40"/>
      <c r="AH21" s="40"/>
      <c r="AI21" s="40"/>
      <c r="AJ21" s="40"/>
      <c r="AK21" s="40"/>
      <c r="AL21" s="40"/>
      <c r="AM21" s="40"/>
      <c r="AN21" s="23" t="str">
        <f t="shared" si="9"/>
        <v>blank</v>
      </c>
      <c r="AO21" s="14" t="str">
        <f t="shared" si="10"/>
        <v>blank</v>
      </c>
      <c r="AP21" s="14"/>
      <c r="AQ21" s="14" t="str">
        <f t="shared" si="11"/>
        <v>blank</v>
      </c>
      <c r="AR21" s="44"/>
      <c r="AS21" s="24" t="str">
        <f t="shared" si="12"/>
        <v>blank</v>
      </c>
      <c r="AT21" s="6" t="str">
        <f t="shared" si="13"/>
        <v/>
      </c>
    </row>
    <row r="22" spans="1:46" hidden="1" x14ac:dyDescent="0.25">
      <c r="A22" s="42"/>
      <c r="B22" s="46"/>
      <c r="C22" s="11">
        <f t="shared" si="0"/>
        <v>0</v>
      </c>
      <c r="D22" s="46"/>
      <c r="E22" s="11">
        <f t="shared" si="1"/>
        <v>0</v>
      </c>
      <c r="F22" s="46"/>
      <c r="G22" s="11">
        <f t="shared" si="2"/>
        <v>0</v>
      </c>
      <c r="H22" s="46"/>
      <c r="I22" s="11">
        <f t="shared" si="3"/>
        <v>0</v>
      </c>
      <c r="J22" s="46"/>
      <c r="K22" s="11">
        <f t="shared" si="4"/>
        <v>0</v>
      </c>
      <c r="L22" s="46"/>
      <c r="M22" s="11">
        <f t="shared" si="5"/>
        <v>0</v>
      </c>
      <c r="N22" s="11" t="str">
        <f t="shared" si="6"/>
        <v>blank</v>
      </c>
      <c r="O22" s="11" t="str">
        <f t="shared" si="7"/>
        <v>blank</v>
      </c>
      <c r="P22" s="26" t="str">
        <f t="shared" si="8"/>
        <v>blank</v>
      </c>
      <c r="Q22" s="26"/>
      <c r="R22" s="7"/>
      <c r="S22" s="33"/>
      <c r="T22" s="39"/>
      <c r="U22" s="39"/>
      <c r="V22" s="39"/>
      <c r="W22" s="39"/>
      <c r="X22" s="40"/>
      <c r="Y22" s="40"/>
      <c r="Z22" s="40"/>
      <c r="AA22" s="40"/>
      <c r="AB22" s="40"/>
      <c r="AC22" s="40"/>
      <c r="AD22" s="40"/>
      <c r="AE22" s="40"/>
      <c r="AF22" s="40"/>
      <c r="AG22" s="40"/>
      <c r="AH22" s="40"/>
      <c r="AI22" s="40"/>
      <c r="AJ22" s="40"/>
      <c r="AK22" s="40"/>
      <c r="AL22" s="40"/>
      <c r="AM22" s="40"/>
      <c r="AN22" s="23" t="str">
        <f t="shared" si="9"/>
        <v>blank</v>
      </c>
      <c r="AO22" s="14" t="str">
        <f t="shared" si="10"/>
        <v>blank</v>
      </c>
      <c r="AP22" s="14"/>
      <c r="AQ22" s="14" t="str">
        <f t="shared" si="11"/>
        <v>blank</v>
      </c>
      <c r="AR22" s="44"/>
      <c r="AS22" s="24" t="str">
        <f t="shared" si="12"/>
        <v>blank</v>
      </c>
      <c r="AT22" s="6" t="str">
        <f t="shared" si="13"/>
        <v/>
      </c>
    </row>
    <row r="23" spans="1:46" hidden="1" x14ac:dyDescent="0.25">
      <c r="A23" s="42"/>
      <c r="B23" s="46"/>
      <c r="C23" s="11">
        <f t="shared" si="0"/>
        <v>0</v>
      </c>
      <c r="D23" s="46"/>
      <c r="E23" s="11">
        <f t="shared" si="1"/>
        <v>0</v>
      </c>
      <c r="F23" s="46"/>
      <c r="G23" s="11">
        <f t="shared" si="2"/>
        <v>0</v>
      </c>
      <c r="H23" s="46"/>
      <c r="I23" s="11">
        <f t="shared" si="3"/>
        <v>0</v>
      </c>
      <c r="J23" s="46"/>
      <c r="K23" s="11">
        <f t="shared" si="4"/>
        <v>0</v>
      </c>
      <c r="L23" s="46"/>
      <c r="M23" s="11">
        <f t="shared" si="5"/>
        <v>0</v>
      </c>
      <c r="N23" s="11" t="str">
        <f t="shared" si="6"/>
        <v>blank</v>
      </c>
      <c r="O23" s="11" t="str">
        <f t="shared" si="7"/>
        <v>blank</v>
      </c>
      <c r="P23" s="26" t="str">
        <f t="shared" si="8"/>
        <v>blank</v>
      </c>
      <c r="Q23" s="26"/>
      <c r="R23" s="7"/>
      <c r="S23" s="33"/>
      <c r="T23" s="39"/>
      <c r="U23" s="39"/>
      <c r="V23" s="39"/>
      <c r="W23" s="39"/>
      <c r="X23" s="40"/>
      <c r="Y23" s="40"/>
      <c r="Z23" s="40"/>
      <c r="AA23" s="40"/>
      <c r="AB23" s="40"/>
      <c r="AC23" s="40"/>
      <c r="AD23" s="40"/>
      <c r="AE23" s="40"/>
      <c r="AF23" s="40"/>
      <c r="AG23" s="40"/>
      <c r="AH23" s="40"/>
      <c r="AI23" s="40"/>
      <c r="AJ23" s="40"/>
      <c r="AK23" s="40"/>
      <c r="AL23" s="40"/>
      <c r="AM23" s="40"/>
      <c r="AN23" s="23" t="str">
        <f t="shared" si="9"/>
        <v>blank</v>
      </c>
      <c r="AO23" s="14" t="str">
        <f t="shared" si="10"/>
        <v>blank</v>
      </c>
      <c r="AP23" s="14"/>
      <c r="AQ23" s="14" t="str">
        <f t="shared" si="11"/>
        <v>blank</v>
      </c>
      <c r="AR23" s="44"/>
      <c r="AS23" s="24" t="str">
        <f t="shared" si="12"/>
        <v>blank</v>
      </c>
      <c r="AT23" s="6" t="str">
        <f t="shared" si="13"/>
        <v/>
      </c>
    </row>
    <row r="24" spans="1:46" hidden="1" x14ac:dyDescent="0.25">
      <c r="A24" s="42"/>
      <c r="B24" s="46"/>
      <c r="C24" s="11">
        <f t="shared" si="0"/>
        <v>0</v>
      </c>
      <c r="D24" s="46"/>
      <c r="E24" s="11">
        <f t="shared" si="1"/>
        <v>0</v>
      </c>
      <c r="F24" s="46"/>
      <c r="G24" s="11">
        <f t="shared" si="2"/>
        <v>0</v>
      </c>
      <c r="H24" s="46"/>
      <c r="I24" s="11">
        <f t="shared" si="3"/>
        <v>0</v>
      </c>
      <c r="J24" s="46"/>
      <c r="K24" s="11">
        <f t="shared" si="4"/>
        <v>0</v>
      </c>
      <c r="L24" s="46"/>
      <c r="M24" s="11">
        <f t="shared" si="5"/>
        <v>0</v>
      </c>
      <c r="N24" s="11" t="str">
        <f t="shared" si="6"/>
        <v>blank</v>
      </c>
      <c r="O24" s="11" t="str">
        <f t="shared" ref="O24:O29" si="14">IF(N24="blank","blank",(N24-N$33))</f>
        <v>blank</v>
      </c>
      <c r="P24" s="26" t="str">
        <f t="shared" si="8"/>
        <v>blank</v>
      </c>
      <c r="Q24" s="26"/>
      <c r="R24" s="7"/>
      <c r="S24" s="33"/>
      <c r="T24" s="39"/>
      <c r="U24" s="39"/>
      <c r="V24" s="39"/>
      <c r="W24" s="39"/>
      <c r="X24" s="40"/>
      <c r="Y24" s="40"/>
      <c r="Z24" s="40"/>
      <c r="AA24" s="40"/>
      <c r="AB24" s="40"/>
      <c r="AC24" s="40"/>
      <c r="AD24" s="40"/>
      <c r="AE24" s="40"/>
      <c r="AF24" s="40"/>
      <c r="AG24" s="40"/>
      <c r="AH24" s="40"/>
      <c r="AI24" s="40"/>
      <c r="AJ24" s="40"/>
      <c r="AK24" s="40"/>
      <c r="AL24" s="40"/>
      <c r="AM24" s="40"/>
      <c r="AN24" s="23" t="str">
        <f t="shared" si="9"/>
        <v>blank</v>
      </c>
      <c r="AO24" s="23" t="str">
        <f t="shared" si="10"/>
        <v>blank</v>
      </c>
      <c r="AP24" s="14"/>
      <c r="AQ24" s="14" t="str">
        <f t="shared" ref="AQ24:AQ29" si="15">IF(N24="blank","blank",(P24+AO24))</f>
        <v>blank</v>
      </c>
      <c r="AR24" s="44"/>
      <c r="AS24" s="24" t="str">
        <f t="shared" ref="AS24:AS29" si="16">IF(AQ24="blank","blank",AR24-AQ24)</f>
        <v>blank</v>
      </c>
      <c r="AT24" s="6" t="str">
        <f t="shared" si="13"/>
        <v/>
      </c>
    </row>
    <row r="25" spans="1:46" hidden="1" x14ac:dyDescent="0.25">
      <c r="A25" s="42"/>
      <c r="B25" s="46"/>
      <c r="C25" s="11">
        <f t="shared" si="0"/>
        <v>0</v>
      </c>
      <c r="D25" s="46"/>
      <c r="E25" s="11">
        <f t="shared" si="1"/>
        <v>0</v>
      </c>
      <c r="F25" s="46"/>
      <c r="G25" s="11">
        <f t="shared" si="2"/>
        <v>0</v>
      </c>
      <c r="H25" s="46"/>
      <c r="I25" s="11">
        <f t="shared" si="3"/>
        <v>0</v>
      </c>
      <c r="J25" s="46"/>
      <c r="K25" s="11">
        <f t="shared" si="4"/>
        <v>0</v>
      </c>
      <c r="L25" s="46"/>
      <c r="M25" s="11">
        <f t="shared" si="5"/>
        <v>0</v>
      </c>
      <c r="N25" s="11" t="str">
        <f t="shared" si="6"/>
        <v>blank</v>
      </c>
      <c r="O25" s="11" t="str">
        <f t="shared" si="14"/>
        <v>blank</v>
      </c>
      <c r="P25" s="26" t="str">
        <f t="shared" si="8"/>
        <v>blank</v>
      </c>
      <c r="Q25" s="26"/>
      <c r="R25" s="7"/>
      <c r="S25" s="33"/>
      <c r="T25" s="39"/>
      <c r="U25" s="39"/>
      <c r="V25" s="39"/>
      <c r="W25" s="39"/>
      <c r="X25" s="40"/>
      <c r="Y25" s="40"/>
      <c r="Z25" s="40"/>
      <c r="AA25" s="40"/>
      <c r="AB25" s="40"/>
      <c r="AC25" s="40"/>
      <c r="AD25" s="40"/>
      <c r="AE25" s="40"/>
      <c r="AF25" s="40"/>
      <c r="AG25" s="40"/>
      <c r="AH25" s="40"/>
      <c r="AI25" s="40"/>
      <c r="AJ25" s="40"/>
      <c r="AK25" s="40"/>
      <c r="AL25" s="40"/>
      <c r="AM25" s="40"/>
      <c r="AN25" s="23" t="str">
        <f t="shared" si="9"/>
        <v>blank</v>
      </c>
      <c r="AO25" s="23" t="str">
        <f>IF(AN25="blank","blank",(AN25-AN$33))</f>
        <v>blank</v>
      </c>
      <c r="AP25" s="14"/>
      <c r="AQ25" s="14" t="str">
        <f t="shared" si="15"/>
        <v>blank</v>
      </c>
      <c r="AR25" s="44"/>
      <c r="AS25" s="24" t="str">
        <f t="shared" si="16"/>
        <v>blank</v>
      </c>
      <c r="AT25" s="6" t="str">
        <f t="shared" si="13"/>
        <v/>
      </c>
    </row>
    <row r="26" spans="1:46" hidden="1" x14ac:dyDescent="0.25">
      <c r="A26" s="42"/>
      <c r="B26" s="46"/>
      <c r="C26" s="11">
        <f t="shared" si="0"/>
        <v>0</v>
      </c>
      <c r="D26" s="46"/>
      <c r="E26" s="11">
        <f t="shared" si="1"/>
        <v>0</v>
      </c>
      <c r="F26" s="46"/>
      <c r="G26" s="11">
        <f t="shared" si="2"/>
        <v>0</v>
      </c>
      <c r="H26" s="46"/>
      <c r="I26" s="11">
        <f t="shared" si="3"/>
        <v>0</v>
      </c>
      <c r="J26" s="46"/>
      <c r="K26" s="11">
        <f t="shared" si="4"/>
        <v>0</v>
      </c>
      <c r="L26" s="46"/>
      <c r="M26" s="11">
        <f t="shared" si="5"/>
        <v>0</v>
      </c>
      <c r="N26" s="11" t="str">
        <f>IF((C26+E26+G26+I26+K26+M26)=0,"blank",(C26+E26+G26+I26+K26+M26))</f>
        <v>blank</v>
      </c>
      <c r="O26" s="11" t="str">
        <f t="shared" si="14"/>
        <v>blank</v>
      </c>
      <c r="P26" s="26" t="str">
        <f t="shared" si="8"/>
        <v>blank</v>
      </c>
      <c r="Q26" s="26"/>
      <c r="R26" s="7"/>
      <c r="S26" s="33"/>
      <c r="T26" s="39"/>
      <c r="U26" s="39"/>
      <c r="V26" s="39"/>
      <c r="W26" s="39"/>
      <c r="X26" s="40"/>
      <c r="Y26" s="40"/>
      <c r="Z26" s="40"/>
      <c r="AA26" s="40"/>
      <c r="AB26" s="40"/>
      <c r="AC26" s="40"/>
      <c r="AD26" s="40"/>
      <c r="AE26" s="40"/>
      <c r="AF26" s="40"/>
      <c r="AG26" s="40"/>
      <c r="AH26" s="40"/>
      <c r="AI26" s="40"/>
      <c r="AJ26" s="40"/>
      <c r="AK26" s="40"/>
      <c r="AL26" s="40"/>
      <c r="AM26" s="40"/>
      <c r="AN26" s="23" t="str">
        <f>IF(N26="blank","blank",SUM(T26:AM26))</f>
        <v>blank</v>
      </c>
      <c r="AO26" s="23" t="str">
        <f>IF(AN26="blank","blank",(AN26-AN$33))</f>
        <v>blank</v>
      </c>
      <c r="AP26" s="14"/>
      <c r="AQ26" s="14" t="str">
        <f t="shared" si="15"/>
        <v>blank</v>
      </c>
      <c r="AR26" s="44"/>
      <c r="AS26" s="24" t="str">
        <f t="shared" si="16"/>
        <v>blank</v>
      </c>
      <c r="AT26" s="6" t="str">
        <f t="shared" si="13"/>
        <v/>
      </c>
    </row>
    <row r="27" spans="1:46" hidden="1" x14ac:dyDescent="0.25">
      <c r="A27" s="42"/>
      <c r="B27" s="46"/>
      <c r="C27" s="11">
        <f t="shared" si="0"/>
        <v>0</v>
      </c>
      <c r="D27" s="46"/>
      <c r="E27" s="11">
        <f t="shared" si="1"/>
        <v>0</v>
      </c>
      <c r="F27" s="46"/>
      <c r="G27" s="11">
        <f t="shared" si="2"/>
        <v>0</v>
      </c>
      <c r="H27" s="46"/>
      <c r="I27" s="11">
        <f t="shared" si="3"/>
        <v>0</v>
      </c>
      <c r="J27" s="46"/>
      <c r="K27" s="11">
        <f t="shared" si="4"/>
        <v>0</v>
      </c>
      <c r="L27" s="46"/>
      <c r="M27" s="11">
        <f t="shared" si="5"/>
        <v>0</v>
      </c>
      <c r="N27" s="11" t="str">
        <f>IF((C27+E27+G27+I27+K27+M27)=0,"blank",(C27+E27+G27+I27+K27+M27))</f>
        <v>blank</v>
      </c>
      <c r="O27" s="11" t="str">
        <f t="shared" si="14"/>
        <v>blank</v>
      </c>
      <c r="P27" s="26" t="str">
        <f t="shared" si="8"/>
        <v>blank</v>
      </c>
      <c r="Q27" s="26"/>
      <c r="R27" s="7"/>
      <c r="S27" s="33"/>
      <c r="T27" s="39"/>
      <c r="U27" s="39"/>
      <c r="V27" s="39"/>
      <c r="W27" s="39"/>
      <c r="X27" s="40"/>
      <c r="Y27" s="40"/>
      <c r="Z27" s="40"/>
      <c r="AA27" s="40"/>
      <c r="AB27" s="40"/>
      <c r="AC27" s="40"/>
      <c r="AD27" s="40"/>
      <c r="AE27" s="40"/>
      <c r="AF27" s="40"/>
      <c r="AG27" s="40"/>
      <c r="AH27" s="40"/>
      <c r="AI27" s="40"/>
      <c r="AJ27" s="40"/>
      <c r="AK27" s="40"/>
      <c r="AL27" s="40"/>
      <c r="AM27" s="40"/>
      <c r="AN27" s="23" t="str">
        <f>IF(N27="blank","blank",SUM(T27:AM27))</f>
        <v>blank</v>
      </c>
      <c r="AO27" s="23" t="str">
        <f>IF(AN27="blank","blank",(AN27-AN$33))</f>
        <v>blank</v>
      </c>
      <c r="AP27" s="14"/>
      <c r="AQ27" s="14" t="str">
        <f t="shared" si="15"/>
        <v>blank</v>
      </c>
      <c r="AR27" s="44"/>
      <c r="AS27" s="24" t="str">
        <f t="shared" si="16"/>
        <v>blank</v>
      </c>
      <c r="AT27" s="6" t="str">
        <f t="shared" si="13"/>
        <v/>
      </c>
    </row>
    <row r="28" spans="1:46" hidden="1" x14ac:dyDescent="0.25">
      <c r="A28" s="42"/>
      <c r="B28" s="46"/>
      <c r="C28" s="11">
        <f t="shared" si="0"/>
        <v>0</v>
      </c>
      <c r="D28" s="46"/>
      <c r="E28" s="11">
        <f t="shared" si="1"/>
        <v>0</v>
      </c>
      <c r="F28" s="46"/>
      <c r="G28" s="11">
        <f t="shared" si="2"/>
        <v>0</v>
      </c>
      <c r="H28" s="46"/>
      <c r="I28" s="11">
        <f t="shared" si="3"/>
        <v>0</v>
      </c>
      <c r="J28" s="46"/>
      <c r="K28" s="11">
        <f t="shared" si="4"/>
        <v>0</v>
      </c>
      <c r="L28" s="46"/>
      <c r="M28" s="11">
        <f t="shared" si="5"/>
        <v>0</v>
      </c>
      <c r="N28" s="11" t="str">
        <f>IF((C28+E28+G28+I28+K28+M28)=0,"blank",(C28+E28+G28+I28+K28+M28))</f>
        <v>blank</v>
      </c>
      <c r="O28" s="11" t="str">
        <f t="shared" si="14"/>
        <v>blank</v>
      </c>
      <c r="P28" s="26" t="str">
        <f t="shared" si="8"/>
        <v>blank</v>
      </c>
      <c r="Q28" s="26"/>
      <c r="R28" s="7"/>
      <c r="S28" s="33"/>
      <c r="T28" s="39"/>
      <c r="U28" s="39"/>
      <c r="V28" s="39"/>
      <c r="W28" s="39"/>
      <c r="X28" s="39"/>
      <c r="Y28" s="39"/>
      <c r="Z28" s="39"/>
      <c r="AA28" s="39"/>
      <c r="AB28" s="39"/>
      <c r="AC28" s="39"/>
      <c r="AD28" s="39"/>
      <c r="AE28" s="39"/>
      <c r="AF28" s="39"/>
      <c r="AG28" s="39"/>
      <c r="AH28" s="39"/>
      <c r="AI28" s="39"/>
      <c r="AJ28" s="39"/>
      <c r="AK28" s="39"/>
      <c r="AL28" s="39"/>
      <c r="AM28" s="39"/>
      <c r="AN28" s="23" t="str">
        <f>IF(N28="blank","blank",SUM(T28:AM28))</f>
        <v>blank</v>
      </c>
      <c r="AO28" s="23" t="str">
        <f>IF(AN28="blank","blank",(AN28-AN$33))</f>
        <v>blank</v>
      </c>
      <c r="AP28" s="14"/>
      <c r="AQ28" s="14" t="str">
        <f t="shared" si="15"/>
        <v>blank</v>
      </c>
      <c r="AR28" s="44"/>
      <c r="AS28" s="24" t="str">
        <f t="shared" si="16"/>
        <v>blank</v>
      </c>
      <c r="AT28" s="6" t="str">
        <f t="shared" si="13"/>
        <v/>
      </c>
    </row>
    <row r="29" spans="1:46" hidden="1" x14ac:dyDescent="0.25">
      <c r="A29" s="42"/>
      <c r="B29" s="46"/>
      <c r="C29" s="11">
        <f t="shared" si="0"/>
        <v>0</v>
      </c>
      <c r="D29" s="46"/>
      <c r="E29" s="11">
        <f t="shared" si="1"/>
        <v>0</v>
      </c>
      <c r="F29" s="46"/>
      <c r="G29" s="11">
        <f t="shared" si="2"/>
        <v>0</v>
      </c>
      <c r="H29" s="46"/>
      <c r="I29" s="11">
        <f t="shared" si="3"/>
        <v>0</v>
      </c>
      <c r="J29" s="46"/>
      <c r="K29" s="11">
        <f t="shared" si="4"/>
        <v>0</v>
      </c>
      <c r="L29" s="46"/>
      <c r="M29" s="11">
        <f t="shared" si="5"/>
        <v>0</v>
      </c>
      <c r="N29" s="11" t="str">
        <f>IF((C29+E29+G29+I29+K29+M29)=0,"blank",(C29+E29+G29+I29+K29+M29))</f>
        <v>blank</v>
      </c>
      <c r="O29" s="11" t="str">
        <f t="shared" si="14"/>
        <v>blank</v>
      </c>
      <c r="P29" s="26" t="str">
        <f t="shared" si="8"/>
        <v>blank</v>
      </c>
      <c r="Q29" s="26"/>
      <c r="R29" s="7"/>
      <c r="S29" s="33"/>
      <c r="T29" s="39"/>
      <c r="U29" s="39"/>
      <c r="V29" s="39"/>
      <c r="W29" s="39"/>
      <c r="X29" s="39"/>
      <c r="Y29" s="39"/>
      <c r="Z29" s="39"/>
      <c r="AA29" s="39"/>
      <c r="AB29" s="39"/>
      <c r="AC29" s="39"/>
      <c r="AD29" s="39"/>
      <c r="AE29" s="39"/>
      <c r="AF29" s="39"/>
      <c r="AG29" s="39"/>
      <c r="AH29" s="39"/>
      <c r="AI29" s="39"/>
      <c r="AJ29" s="39"/>
      <c r="AK29" s="39"/>
      <c r="AL29" s="39"/>
      <c r="AM29" s="39"/>
      <c r="AN29" s="23" t="str">
        <f>IF(N29="blank","blank",SUM(T29:AM29))</f>
        <v>blank</v>
      </c>
      <c r="AO29" s="23" t="str">
        <f>IF(AN29="blank","blank",(AN29-AN$33))</f>
        <v>blank</v>
      </c>
      <c r="AP29" s="14"/>
      <c r="AQ29" s="14" t="str">
        <f t="shared" si="15"/>
        <v>blank</v>
      </c>
      <c r="AR29" s="44"/>
      <c r="AS29" s="24" t="str">
        <f t="shared" si="16"/>
        <v>blank</v>
      </c>
      <c r="AT29" s="6" t="str">
        <f t="shared" si="13"/>
        <v/>
      </c>
    </row>
    <row r="31" spans="1:46" ht="27.6" x14ac:dyDescent="0.25">
      <c r="A31" s="36" t="s">
        <v>42</v>
      </c>
      <c r="B31" s="35" t="str">
        <f>IF(B35&lt;=35,"YES","")</f>
        <v>YES</v>
      </c>
      <c r="C31" s="35"/>
      <c r="D31" s="35" t="str">
        <f t="shared" ref="D31:L31" si="17">IF(D35&lt;=35,"YES","")</f>
        <v>YES</v>
      </c>
      <c r="E31" s="35"/>
      <c r="F31" s="35" t="str">
        <f t="shared" si="17"/>
        <v>YES</v>
      </c>
      <c r="G31" s="35"/>
      <c r="H31" s="35" t="str">
        <f t="shared" si="17"/>
        <v>YES</v>
      </c>
      <c r="I31" s="35"/>
      <c r="J31" s="35" t="str">
        <f t="shared" si="17"/>
        <v>YES</v>
      </c>
      <c r="K31" s="35"/>
      <c r="L31" s="35" t="str">
        <f t="shared" si="17"/>
        <v>YES</v>
      </c>
    </row>
    <row r="32" spans="1:46" ht="13.8" x14ac:dyDescent="0.3">
      <c r="A32" s="1"/>
      <c r="D32" s="27"/>
      <c r="M32" s="2"/>
      <c r="N32" s="12"/>
      <c r="O32" s="13"/>
      <c r="P32" s="20"/>
      <c r="Q32" s="20"/>
      <c r="AR32" s="7"/>
      <c r="AS32" s="9"/>
      <c r="AT32" s="7"/>
    </row>
    <row r="33" spans="1:46" ht="52.8" x14ac:dyDescent="0.25">
      <c r="A33" s="28" t="s">
        <v>39</v>
      </c>
      <c r="B33" s="41"/>
      <c r="C33" s="15"/>
      <c r="D33" s="17"/>
      <c r="E33" s="15"/>
      <c r="F33" s="15"/>
      <c r="G33" s="15"/>
      <c r="H33" s="15"/>
      <c r="I33" s="15"/>
      <c r="J33" s="15"/>
      <c r="K33" s="15"/>
      <c r="L33" s="15"/>
      <c r="M33" s="16" t="s">
        <v>15</v>
      </c>
      <c r="N33" s="17">
        <f>MIN(N10:N29)</f>
        <v>0</v>
      </c>
      <c r="O33" s="18"/>
      <c r="P33" s="21"/>
      <c r="Q33" s="21"/>
      <c r="R33" s="15"/>
      <c r="S33" s="15"/>
      <c r="T33" s="15"/>
      <c r="U33" s="15"/>
      <c r="V33" s="15"/>
      <c r="W33" s="15"/>
      <c r="X33" s="15"/>
      <c r="Y33" s="15"/>
      <c r="Z33" s="15"/>
      <c r="AA33" s="15"/>
      <c r="AB33" s="15"/>
      <c r="AC33" s="15"/>
      <c r="AD33" s="15"/>
      <c r="AE33" s="15"/>
      <c r="AF33" s="15"/>
      <c r="AG33" s="15"/>
      <c r="AH33" s="15"/>
      <c r="AI33" s="15"/>
      <c r="AJ33" s="15"/>
      <c r="AK33" s="15"/>
      <c r="AL33" s="15"/>
      <c r="AM33" s="16" t="s">
        <v>20</v>
      </c>
      <c r="AN33" s="17">
        <f>MIN(AN10:AN29)</f>
        <v>0</v>
      </c>
      <c r="AO33" s="15"/>
      <c r="AP33" s="16"/>
      <c r="AQ33" s="17"/>
      <c r="AR33" s="19" t="s">
        <v>38</v>
      </c>
      <c r="AS33" s="25">
        <f>MIN(AS10:AS29)</f>
        <v>0</v>
      </c>
      <c r="AT33" s="15"/>
    </row>
    <row r="34" spans="1:46" x14ac:dyDescent="0.25">
      <c r="D34" s="43"/>
    </row>
    <row r="35" spans="1:46" ht="25.5" hidden="1" customHeight="1" x14ac:dyDescent="0.25">
      <c r="A35" s="34" t="s">
        <v>41</v>
      </c>
      <c r="B35" s="17">
        <f t="shared" ref="B35:L35" si="18">MIN(B10:B29)</f>
        <v>0</v>
      </c>
      <c r="C35" s="17"/>
      <c r="D35" s="17">
        <f t="shared" si="18"/>
        <v>0</v>
      </c>
      <c r="E35" s="17"/>
      <c r="F35" s="17">
        <f t="shared" si="18"/>
        <v>0</v>
      </c>
      <c r="G35" s="17"/>
      <c r="H35" s="17">
        <f t="shared" si="18"/>
        <v>0</v>
      </c>
      <c r="I35" s="17"/>
      <c r="J35" s="17">
        <f t="shared" si="18"/>
        <v>0</v>
      </c>
      <c r="K35" s="17"/>
      <c r="L35" s="17">
        <f t="shared" si="18"/>
        <v>0</v>
      </c>
    </row>
  </sheetData>
  <sheetProtection sheet="1" objects="1" scenarios="1"/>
  <mergeCells count="40">
    <mergeCell ref="AN6:AO6"/>
    <mergeCell ref="AQ6:AS6"/>
    <mergeCell ref="J7:K7"/>
    <mergeCell ref="L7:M7"/>
    <mergeCell ref="N7:N9"/>
    <mergeCell ref="AQ7:AQ9"/>
    <mergeCell ref="AR7:AR9"/>
    <mergeCell ref="W7:W9"/>
    <mergeCell ref="O7:O9"/>
    <mergeCell ref="AS7:AS9"/>
    <mergeCell ref="AO7:AO9"/>
    <mergeCell ref="AN7:AN9"/>
    <mergeCell ref="T7:T9"/>
    <mergeCell ref="U7:U9"/>
    <mergeCell ref="V7:V9"/>
    <mergeCell ref="Z7:Z9"/>
    <mergeCell ref="AA7:AA9"/>
    <mergeCell ref="AB7:AB9"/>
    <mergeCell ref="AE7:AE9"/>
    <mergeCell ref="AF7:AF9"/>
    <mergeCell ref="B4:M4"/>
    <mergeCell ref="B5:M5"/>
    <mergeCell ref="AM7:AM9"/>
    <mergeCell ref="AC7:AC9"/>
    <mergeCell ref="AD7:AD9"/>
    <mergeCell ref="AL7:AL9"/>
    <mergeCell ref="AG7:AG9"/>
    <mergeCell ref="AH7:AH9"/>
    <mergeCell ref="AI7:AI9"/>
    <mergeCell ref="X7:X9"/>
    <mergeCell ref="Y7:Y9"/>
    <mergeCell ref="B6:M6"/>
    <mergeCell ref="N6:P6"/>
    <mergeCell ref="T6:AM6"/>
    <mergeCell ref="AJ7:AJ9"/>
    <mergeCell ref="AK7:AK9"/>
    <mergeCell ref="B7:C7"/>
    <mergeCell ref="D7:E7"/>
    <mergeCell ref="F7:G7"/>
    <mergeCell ref="H7:I7"/>
  </mergeCells>
  <phoneticPr fontId="0" type="noConversion"/>
  <pageMargins left="0.75" right="0.75" top="1" bottom="1" header="0.5" footer="0.5"/>
  <pageSetup paperSize="9" orientation="portrait" r:id="rId1"/>
  <headerFooter alignWithMargins="0">
    <oddFooter>&amp;L&amp;6G:\Allocation of Funds\CPP\Manuals\Physical works and Professional Services_x000D_
&amp;F&amp;C&amp;8&amp;D &amp;T&amp;R&amp;8Page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zoomScaleNormal="75" workbookViewId="0">
      <pane xSplit="1" ySplit="5" topLeftCell="B6" activePane="bottomRight" state="frozen"/>
      <selection pane="topRight" activeCell="B1" sqref="B1"/>
      <selection pane="bottomLeft" activeCell="A8" sqref="A8"/>
      <selection pane="bottomRight" activeCell="B6" sqref="B6"/>
    </sheetView>
  </sheetViews>
  <sheetFormatPr defaultRowHeight="13.2" x14ac:dyDescent="0.25"/>
  <cols>
    <col min="1" max="1" width="25.109375" customWidth="1"/>
    <col min="2" max="2" width="14.44140625" customWidth="1"/>
    <col min="14" max="15" width="11.33203125" customWidth="1"/>
    <col min="16" max="16" width="14.33203125" customWidth="1"/>
    <col min="17" max="17" width="4" customWidth="1"/>
    <col min="18" max="22" width="11.77734375" customWidth="1"/>
    <col min="23" max="23" width="10.77734375" customWidth="1"/>
    <col min="24" max="24" width="11.77734375" customWidth="1"/>
    <col min="25" max="26" width="14.77734375" customWidth="1"/>
    <col min="27" max="27" width="7.6640625" customWidth="1"/>
    <col min="28" max="29" width="13.44140625" customWidth="1"/>
    <col min="30" max="30" width="12.33203125" customWidth="1"/>
  </cols>
  <sheetData>
    <row r="1" spans="1:31" ht="20.399999999999999" x14ac:dyDescent="0.35">
      <c r="A1" s="4" t="s">
        <v>8</v>
      </c>
      <c r="N1" s="10"/>
      <c r="O1" s="10"/>
      <c r="P1" s="10"/>
      <c r="Q1" s="10"/>
      <c r="R1" s="7"/>
      <c r="S1" s="7"/>
    </row>
    <row r="2" spans="1:31" ht="63" customHeight="1" x14ac:dyDescent="0.3">
      <c r="B2" s="74" t="s">
        <v>11</v>
      </c>
      <c r="C2" s="74"/>
      <c r="D2" s="74"/>
      <c r="E2" s="74"/>
      <c r="F2" s="74"/>
      <c r="G2" s="74"/>
      <c r="H2" s="74"/>
      <c r="I2" s="74"/>
      <c r="J2" s="74"/>
      <c r="K2" s="74"/>
      <c r="L2" s="74"/>
      <c r="M2" s="75"/>
      <c r="N2" s="76" t="s">
        <v>18</v>
      </c>
      <c r="O2" s="77"/>
      <c r="P2" s="78"/>
      <c r="Q2" s="31"/>
      <c r="R2" s="3"/>
      <c r="S2" s="3"/>
      <c r="T2" s="79" t="s">
        <v>13</v>
      </c>
      <c r="U2" s="74"/>
      <c r="V2" s="74"/>
      <c r="W2" s="74"/>
      <c r="X2" s="75"/>
      <c r="Y2" s="79" t="s">
        <v>19</v>
      </c>
      <c r="Z2" s="75"/>
      <c r="AA2" s="3"/>
      <c r="AB2" s="79" t="s">
        <v>14</v>
      </c>
      <c r="AC2" s="74"/>
      <c r="AD2" s="75"/>
      <c r="AE2" s="6"/>
    </row>
    <row r="3" spans="1:31" ht="55.5" customHeight="1" x14ac:dyDescent="0.25">
      <c r="A3" s="1"/>
      <c r="B3" s="80" t="s">
        <v>1</v>
      </c>
      <c r="C3" s="81"/>
      <c r="D3" s="80" t="s">
        <v>2</v>
      </c>
      <c r="E3" s="81"/>
      <c r="F3" s="80" t="s">
        <v>3</v>
      </c>
      <c r="G3" s="81"/>
      <c r="H3" s="80" t="s">
        <v>7</v>
      </c>
      <c r="I3" s="81"/>
      <c r="J3" s="80" t="s">
        <v>4</v>
      </c>
      <c r="K3" s="81"/>
      <c r="L3" s="80" t="s">
        <v>5</v>
      </c>
      <c r="M3" s="81"/>
      <c r="N3" s="85" t="s">
        <v>16</v>
      </c>
      <c r="O3" s="85" t="s">
        <v>67</v>
      </c>
      <c r="P3" s="8" t="s">
        <v>27</v>
      </c>
      <c r="Q3" s="8"/>
      <c r="R3" s="29" t="s">
        <v>40</v>
      </c>
      <c r="S3" s="29"/>
      <c r="T3" s="73" t="s">
        <v>28</v>
      </c>
      <c r="U3" s="73" t="s">
        <v>37</v>
      </c>
      <c r="V3" s="73" t="s">
        <v>36</v>
      </c>
      <c r="W3" s="73" t="s">
        <v>35</v>
      </c>
      <c r="X3" s="73" t="s">
        <v>34</v>
      </c>
      <c r="Y3" s="73" t="s">
        <v>33</v>
      </c>
      <c r="Z3" s="83" t="s">
        <v>32</v>
      </c>
      <c r="AA3" s="5"/>
      <c r="AB3" s="73" t="s">
        <v>31</v>
      </c>
      <c r="AC3" s="85" t="s">
        <v>30</v>
      </c>
      <c r="AD3" s="86" t="s">
        <v>29</v>
      </c>
    </row>
    <row r="4" spans="1:31" ht="15" customHeight="1" x14ac:dyDescent="0.3">
      <c r="A4" s="1" t="s">
        <v>6</v>
      </c>
      <c r="B4" s="61">
        <v>5</v>
      </c>
      <c r="D4" s="61">
        <v>5</v>
      </c>
      <c r="F4" s="61">
        <v>5</v>
      </c>
      <c r="H4" s="61">
        <v>3</v>
      </c>
      <c r="J4" s="61">
        <v>5</v>
      </c>
      <c r="L4" s="61">
        <v>7</v>
      </c>
      <c r="N4" s="85"/>
      <c r="O4" s="85"/>
      <c r="P4" s="61">
        <v>70</v>
      </c>
      <c r="Q4" s="6"/>
      <c r="R4" s="62">
        <f>P4+L4+J4+H4+F4+D4+B4</f>
        <v>100</v>
      </c>
      <c r="S4" s="30"/>
      <c r="T4" s="73"/>
      <c r="U4" s="73"/>
      <c r="V4" s="73"/>
      <c r="W4" s="73"/>
      <c r="X4" s="73"/>
      <c r="Y4" s="73"/>
      <c r="Z4" s="84"/>
      <c r="AA4" s="5"/>
      <c r="AB4" s="73"/>
      <c r="AC4" s="85"/>
      <c r="AD4" s="86"/>
    </row>
    <row r="5" spans="1:31" ht="15" customHeight="1" x14ac:dyDescent="0.25">
      <c r="A5" s="54" t="s">
        <v>0</v>
      </c>
      <c r="B5" s="56" t="s">
        <v>12</v>
      </c>
      <c r="C5" s="54" t="s">
        <v>73</v>
      </c>
      <c r="D5" s="56" t="s">
        <v>12</v>
      </c>
      <c r="E5" s="54" t="s">
        <v>73</v>
      </c>
      <c r="F5" s="56" t="s">
        <v>12</v>
      </c>
      <c r="G5" s="54" t="s">
        <v>73</v>
      </c>
      <c r="H5" s="56" t="s">
        <v>12</v>
      </c>
      <c r="I5" s="54" t="s">
        <v>73</v>
      </c>
      <c r="J5" s="56" t="s">
        <v>12</v>
      </c>
      <c r="K5" s="54" t="s">
        <v>73</v>
      </c>
      <c r="L5" s="56" t="s">
        <v>12</v>
      </c>
      <c r="M5" s="54" t="s">
        <v>73</v>
      </c>
      <c r="N5" s="85"/>
      <c r="O5" s="85"/>
      <c r="P5" s="55"/>
      <c r="Q5" s="32"/>
      <c r="T5" s="73"/>
      <c r="U5" s="73"/>
      <c r="V5" s="73"/>
      <c r="W5" s="73"/>
      <c r="X5" s="73"/>
      <c r="Y5" s="73"/>
      <c r="Z5" s="84"/>
      <c r="AA5" s="5"/>
      <c r="AB5" s="73"/>
      <c r="AC5" s="85"/>
      <c r="AD5" s="86"/>
    </row>
    <row r="6" spans="1:31" x14ac:dyDescent="0.25">
      <c r="A6" s="42" t="s">
        <v>9</v>
      </c>
      <c r="B6" s="47">
        <v>65</v>
      </c>
      <c r="C6" s="11">
        <f>(B$4*B6)/100</f>
        <v>3.25</v>
      </c>
      <c r="D6" s="45">
        <v>45</v>
      </c>
      <c r="E6" s="11">
        <f>(D$4*D6)/100</f>
        <v>2.25</v>
      </c>
      <c r="F6" s="45">
        <v>60</v>
      </c>
      <c r="G6" s="11">
        <f>(F$4*F6)/100</f>
        <v>3</v>
      </c>
      <c r="H6" s="45">
        <v>60</v>
      </c>
      <c r="I6" s="11">
        <f>(H$4*H6)/100</f>
        <v>1.8</v>
      </c>
      <c r="J6" s="45">
        <v>55</v>
      </c>
      <c r="K6" s="11">
        <f>(J$4*J6)/100</f>
        <v>2.75</v>
      </c>
      <c r="L6" s="45">
        <v>50</v>
      </c>
      <c r="M6" s="11">
        <f>(L$4*L6)/100</f>
        <v>3.5</v>
      </c>
      <c r="N6" s="11">
        <f>IF((C6+E6+G6+I6+K6+M6)=0,"blank",(C6+E6+G6+I6+K6+M6))</f>
        <v>16.55</v>
      </c>
      <c r="O6" s="11">
        <f>IF(N6="blank","blank",(N6-N$19))</f>
        <v>1.6500000000000004</v>
      </c>
      <c r="P6" s="26">
        <f>IF(O6="blank","blank",(B$19*(O6/P$4)))</f>
        <v>51635.639172857147</v>
      </c>
      <c r="Q6" s="26"/>
      <c r="R6" s="7"/>
      <c r="S6" s="33"/>
      <c r="T6" s="39"/>
      <c r="U6" s="39"/>
      <c r="V6" s="39"/>
      <c r="W6" s="39"/>
      <c r="X6" s="40"/>
      <c r="Y6" s="23">
        <f>IF(N6="blank","blank",SUM(T6:X6))</f>
        <v>0</v>
      </c>
      <c r="Z6" s="22">
        <f>IF(Y6="blank","blank",(Y6-Y$19))</f>
        <v>0</v>
      </c>
      <c r="AA6" s="14"/>
      <c r="AB6" s="14">
        <f>IF(N6="blank","blank",(P6+Z6))</f>
        <v>51635.639172857147</v>
      </c>
      <c r="AC6" s="44">
        <v>2198761.2999999998</v>
      </c>
      <c r="AD6" s="24">
        <f>IF(AB6="blank","blank",AC6-AB6)</f>
        <v>2147125.6608271427</v>
      </c>
      <c r="AE6" s="6" t="str">
        <f>IF(AD6=AD$19,"  &lt;&lt;&lt;&lt;&lt; preferred tender","")</f>
        <v/>
      </c>
    </row>
    <row r="7" spans="1:31" x14ac:dyDescent="0.25">
      <c r="A7" s="42" t="s">
        <v>17</v>
      </c>
      <c r="B7" s="47">
        <v>65</v>
      </c>
      <c r="C7" s="11">
        <f t="shared" ref="C7:C15" si="0">(B$4*B7)/100</f>
        <v>3.25</v>
      </c>
      <c r="D7" s="46">
        <v>70</v>
      </c>
      <c r="E7" s="11">
        <f t="shared" ref="E7:E15" si="1">(D$4*D7)/100</f>
        <v>3.5</v>
      </c>
      <c r="F7" s="46">
        <v>65</v>
      </c>
      <c r="G7" s="11">
        <f t="shared" ref="G7:G15" si="2">(F$4*F7)/100</f>
        <v>3.25</v>
      </c>
      <c r="H7" s="46">
        <v>70</v>
      </c>
      <c r="I7" s="11">
        <f t="shared" ref="I7:I15" si="3">(H$4*H7)/100</f>
        <v>2.1</v>
      </c>
      <c r="J7" s="46">
        <v>75</v>
      </c>
      <c r="K7" s="11">
        <f t="shared" ref="K7:K15" si="4">(J$4*J7)/100</f>
        <v>3.75</v>
      </c>
      <c r="L7" s="46">
        <v>80</v>
      </c>
      <c r="M7" s="11">
        <f t="shared" ref="M7:M15" si="5">(L$4*L7)/100</f>
        <v>5.6</v>
      </c>
      <c r="N7" s="11">
        <f t="shared" ref="N7:N15" si="6">IF((C7+E7+G7+I7+K7+M7)=0,"blank",(C7+E7+G7+I7+K7+M7))</f>
        <v>21.45</v>
      </c>
      <c r="O7" s="11">
        <f t="shared" ref="O7:O15" si="7">IF(N7="blank","blank",(N7-N$19))</f>
        <v>6.5499999999999989</v>
      </c>
      <c r="P7" s="26">
        <f t="shared" ref="P7:P15" si="8">IF(O7="blank","blank",(B$19*(O7/P$4)))</f>
        <v>204977.84035285708</v>
      </c>
      <c r="Q7" s="26"/>
      <c r="R7" s="7"/>
      <c r="S7" s="33"/>
      <c r="T7" s="39"/>
      <c r="U7" s="39"/>
      <c r="V7" s="39"/>
      <c r="W7" s="39"/>
      <c r="X7" s="40"/>
      <c r="Y7" s="23">
        <f t="shared" ref="Y7:Y15" si="9">IF(N7="blank","blank",SUM(T7:X7))</f>
        <v>0</v>
      </c>
      <c r="Z7" s="23">
        <f t="shared" ref="Z7:Z15" si="10">IF(Y7="blank","blank",(Y7-Y$19))</f>
        <v>0</v>
      </c>
      <c r="AA7" s="14"/>
      <c r="AB7" s="14">
        <f t="shared" ref="AB7:AB15" si="11">IF(N7="blank","blank",(P7+Z7))</f>
        <v>204977.84035285708</v>
      </c>
      <c r="AC7" s="44">
        <v>1967869.15</v>
      </c>
      <c r="AD7" s="24">
        <f t="shared" ref="AD7:AD15" si="12">IF(AB7="blank","blank",AC7-AB7)</f>
        <v>1762891.3096471429</v>
      </c>
      <c r="AE7" s="6" t="str">
        <f t="shared" ref="AE7:AE15" si="13">IF(AD7=AD$19,"  &lt;&lt;&lt;&lt;&lt; preferred tender","")</f>
        <v/>
      </c>
    </row>
    <row r="8" spans="1:31" x14ac:dyDescent="0.25">
      <c r="A8" s="42" t="s">
        <v>10</v>
      </c>
      <c r="B8" s="47">
        <v>70</v>
      </c>
      <c r="C8" s="11">
        <f t="shared" si="0"/>
        <v>3.5</v>
      </c>
      <c r="D8" s="46">
        <v>65</v>
      </c>
      <c r="E8" s="11">
        <f t="shared" si="1"/>
        <v>3.25</v>
      </c>
      <c r="F8" s="46">
        <v>60</v>
      </c>
      <c r="G8" s="11">
        <f t="shared" si="2"/>
        <v>3</v>
      </c>
      <c r="H8" s="46">
        <v>65</v>
      </c>
      <c r="I8" s="11">
        <f t="shared" si="3"/>
        <v>1.95</v>
      </c>
      <c r="J8" s="46">
        <v>65</v>
      </c>
      <c r="K8" s="11">
        <f t="shared" si="4"/>
        <v>3.25</v>
      </c>
      <c r="L8" s="46">
        <v>65</v>
      </c>
      <c r="M8" s="11">
        <f t="shared" si="5"/>
        <v>4.55</v>
      </c>
      <c r="N8" s="11">
        <f t="shared" si="6"/>
        <v>19.5</v>
      </c>
      <c r="O8" s="11">
        <f t="shared" si="7"/>
        <v>4.5999999999999996</v>
      </c>
      <c r="P8" s="26">
        <f t="shared" si="8"/>
        <v>143953.90314857141</v>
      </c>
      <c r="Q8" s="26"/>
      <c r="R8" s="7"/>
      <c r="S8" s="33"/>
      <c r="T8" s="39"/>
      <c r="U8" s="39"/>
      <c r="V8" s="39"/>
      <c r="W8" s="39"/>
      <c r="X8" s="40"/>
      <c r="Y8" s="23">
        <f t="shared" si="9"/>
        <v>0</v>
      </c>
      <c r="Z8" s="23">
        <f t="shared" si="10"/>
        <v>0</v>
      </c>
      <c r="AA8" s="14"/>
      <c r="AB8" s="14">
        <f t="shared" si="11"/>
        <v>143953.90314857141</v>
      </c>
      <c r="AC8" s="44">
        <v>2182444.44</v>
      </c>
      <c r="AD8" s="24">
        <f t="shared" si="12"/>
        <v>2038490.5368514284</v>
      </c>
      <c r="AE8" s="6" t="str">
        <f t="shared" si="13"/>
        <v/>
      </c>
    </row>
    <row r="9" spans="1:31" x14ac:dyDescent="0.25">
      <c r="A9" s="42" t="s">
        <v>21</v>
      </c>
      <c r="B9" s="47">
        <v>60</v>
      </c>
      <c r="C9" s="11">
        <f t="shared" si="0"/>
        <v>3</v>
      </c>
      <c r="D9" s="46">
        <v>50</v>
      </c>
      <c r="E9" s="11">
        <f t="shared" si="1"/>
        <v>2.5</v>
      </c>
      <c r="F9" s="46">
        <v>60</v>
      </c>
      <c r="G9" s="11">
        <f t="shared" si="2"/>
        <v>3</v>
      </c>
      <c r="H9" s="46">
        <v>60</v>
      </c>
      <c r="I9" s="11">
        <f t="shared" si="3"/>
        <v>1.8</v>
      </c>
      <c r="J9" s="46">
        <v>55</v>
      </c>
      <c r="K9" s="11">
        <f t="shared" si="4"/>
        <v>2.75</v>
      </c>
      <c r="L9" s="46">
        <v>55</v>
      </c>
      <c r="M9" s="11">
        <f t="shared" si="5"/>
        <v>3.85</v>
      </c>
      <c r="N9" s="11">
        <f t="shared" si="6"/>
        <v>16.900000000000002</v>
      </c>
      <c r="O9" s="11">
        <f t="shared" si="7"/>
        <v>2.0000000000000018</v>
      </c>
      <c r="P9" s="26">
        <f t="shared" si="8"/>
        <v>62588.653542857195</v>
      </c>
      <c r="Q9" s="26"/>
      <c r="R9" s="7"/>
      <c r="S9" s="33"/>
      <c r="T9" s="39"/>
      <c r="U9" s="39"/>
      <c r="V9" s="39"/>
      <c r="W9" s="39"/>
      <c r="X9" s="40"/>
      <c r="Y9" s="23">
        <f t="shared" si="9"/>
        <v>0</v>
      </c>
      <c r="Z9" s="23">
        <f t="shared" si="10"/>
        <v>0</v>
      </c>
      <c r="AA9" s="14"/>
      <c r="AB9" s="14">
        <f t="shared" si="11"/>
        <v>62588.653542857195</v>
      </c>
      <c r="AC9" s="44">
        <v>2517700.33</v>
      </c>
      <c r="AD9" s="24">
        <f t="shared" si="12"/>
        <v>2455111.6764571429</v>
      </c>
      <c r="AE9" s="6" t="str">
        <f t="shared" si="13"/>
        <v/>
      </c>
    </row>
    <row r="10" spans="1:31" x14ac:dyDescent="0.25">
      <c r="A10" s="42" t="s">
        <v>22</v>
      </c>
      <c r="B10" s="47">
        <v>55</v>
      </c>
      <c r="C10" s="11">
        <f t="shared" si="0"/>
        <v>2.75</v>
      </c>
      <c r="D10" s="46">
        <v>55</v>
      </c>
      <c r="E10" s="11">
        <f t="shared" si="1"/>
        <v>2.75</v>
      </c>
      <c r="F10" s="46">
        <v>60</v>
      </c>
      <c r="G10" s="11">
        <f t="shared" si="2"/>
        <v>3</v>
      </c>
      <c r="H10" s="46">
        <v>60</v>
      </c>
      <c r="I10" s="11">
        <f t="shared" si="3"/>
        <v>1.8</v>
      </c>
      <c r="J10" s="46">
        <v>70</v>
      </c>
      <c r="K10" s="11">
        <f t="shared" si="4"/>
        <v>3.5</v>
      </c>
      <c r="L10" s="46">
        <v>70</v>
      </c>
      <c r="M10" s="11">
        <f t="shared" si="5"/>
        <v>4.9000000000000004</v>
      </c>
      <c r="N10" s="11">
        <f t="shared" si="6"/>
        <v>18.700000000000003</v>
      </c>
      <c r="O10" s="11">
        <f t="shared" si="7"/>
        <v>3.8000000000000025</v>
      </c>
      <c r="P10" s="26">
        <f t="shared" si="8"/>
        <v>118918.44173142864</v>
      </c>
      <c r="Q10" s="26"/>
      <c r="R10" s="7"/>
      <c r="S10" s="33"/>
      <c r="T10" s="39"/>
      <c r="U10" s="39"/>
      <c r="V10" s="39"/>
      <c r="W10" s="39"/>
      <c r="X10" s="40"/>
      <c r="Y10" s="23">
        <f t="shared" si="9"/>
        <v>0</v>
      </c>
      <c r="Z10" s="23">
        <f t="shared" si="10"/>
        <v>0</v>
      </c>
      <c r="AA10" s="14"/>
      <c r="AB10" s="14">
        <f t="shared" si="11"/>
        <v>118918.44173142864</v>
      </c>
      <c r="AC10" s="44">
        <v>1823035.54</v>
      </c>
      <c r="AD10" s="24">
        <f t="shared" si="12"/>
        <v>1704117.0982685713</v>
      </c>
      <c r="AE10" s="6" t="str">
        <f t="shared" si="13"/>
        <v xml:space="preserve">  &lt;&lt;&lt;&lt;&lt; preferred tender</v>
      </c>
    </row>
    <row r="11" spans="1:31" x14ac:dyDescent="0.25">
      <c r="A11" s="42" t="s">
        <v>23</v>
      </c>
      <c r="B11" s="47">
        <v>60</v>
      </c>
      <c r="C11" s="11">
        <f t="shared" si="0"/>
        <v>3</v>
      </c>
      <c r="D11" s="46">
        <v>60</v>
      </c>
      <c r="E11" s="11">
        <f t="shared" si="1"/>
        <v>3</v>
      </c>
      <c r="F11" s="46">
        <v>60</v>
      </c>
      <c r="G11" s="11">
        <f t="shared" si="2"/>
        <v>3</v>
      </c>
      <c r="H11" s="46">
        <v>60</v>
      </c>
      <c r="I11" s="11">
        <f t="shared" si="3"/>
        <v>1.8</v>
      </c>
      <c r="J11" s="46">
        <v>60</v>
      </c>
      <c r="K11" s="11">
        <f t="shared" si="4"/>
        <v>3</v>
      </c>
      <c r="L11" s="46">
        <v>65</v>
      </c>
      <c r="M11" s="11">
        <f t="shared" si="5"/>
        <v>4.55</v>
      </c>
      <c r="N11" s="11">
        <f t="shared" si="6"/>
        <v>18.350000000000001</v>
      </c>
      <c r="O11" s="11">
        <f t="shared" si="7"/>
        <v>3.4500000000000011</v>
      </c>
      <c r="P11" s="26">
        <f t="shared" si="8"/>
        <v>107965.42736142859</v>
      </c>
      <c r="Q11" s="26"/>
      <c r="R11" s="7"/>
      <c r="S11" s="33"/>
      <c r="T11" s="39"/>
      <c r="U11" s="39"/>
      <c r="V11" s="39"/>
      <c r="W11" s="39"/>
      <c r="X11" s="40"/>
      <c r="Y11" s="23">
        <f t="shared" si="9"/>
        <v>0</v>
      </c>
      <c r="Z11" s="23">
        <f t="shared" si="10"/>
        <v>0</v>
      </c>
      <c r="AA11" s="14"/>
      <c r="AB11" s="14">
        <f t="shared" si="11"/>
        <v>107965.42736142859</v>
      </c>
      <c r="AC11" s="44">
        <v>2415847.35</v>
      </c>
      <c r="AD11" s="24">
        <f t="shared" si="12"/>
        <v>2307881.9226385714</v>
      </c>
      <c r="AE11" s="6" t="str">
        <f t="shared" si="13"/>
        <v/>
      </c>
    </row>
    <row r="12" spans="1:31" x14ac:dyDescent="0.25">
      <c r="A12" s="42" t="s">
        <v>24</v>
      </c>
      <c r="B12" s="47">
        <v>70</v>
      </c>
      <c r="C12" s="11">
        <f t="shared" si="0"/>
        <v>3.5</v>
      </c>
      <c r="D12" s="46">
        <v>70</v>
      </c>
      <c r="E12" s="11">
        <f t="shared" si="1"/>
        <v>3.5</v>
      </c>
      <c r="F12" s="46">
        <v>60</v>
      </c>
      <c r="G12" s="11">
        <f t="shared" si="2"/>
        <v>3</v>
      </c>
      <c r="H12" s="46">
        <v>65</v>
      </c>
      <c r="I12" s="11">
        <f t="shared" si="3"/>
        <v>1.95</v>
      </c>
      <c r="J12" s="46">
        <v>70</v>
      </c>
      <c r="K12" s="11">
        <f t="shared" si="4"/>
        <v>3.5</v>
      </c>
      <c r="L12" s="46">
        <v>75</v>
      </c>
      <c r="M12" s="11">
        <f t="shared" si="5"/>
        <v>5.25</v>
      </c>
      <c r="N12" s="11">
        <f t="shared" si="6"/>
        <v>20.7</v>
      </c>
      <c r="O12" s="11">
        <f t="shared" si="7"/>
        <v>5.7999999999999989</v>
      </c>
      <c r="P12" s="26">
        <f t="shared" si="8"/>
        <v>181507.09527428565</v>
      </c>
      <c r="Q12" s="26"/>
      <c r="R12" s="7"/>
      <c r="S12" s="33"/>
      <c r="T12" s="39"/>
      <c r="U12" s="39"/>
      <c r="V12" s="39"/>
      <c r="W12" s="39"/>
      <c r="X12" s="40"/>
      <c r="Y12" s="23">
        <f t="shared" si="9"/>
        <v>0</v>
      </c>
      <c r="Z12" s="23">
        <f t="shared" si="10"/>
        <v>0</v>
      </c>
      <c r="AA12" s="14"/>
      <c r="AB12" s="14">
        <f t="shared" si="11"/>
        <v>181507.09527428565</v>
      </c>
      <c r="AC12" s="44">
        <v>2039331.66</v>
      </c>
      <c r="AD12" s="24">
        <f t="shared" si="12"/>
        <v>1857824.5647257143</v>
      </c>
      <c r="AE12" s="6" t="str">
        <f t="shared" si="13"/>
        <v/>
      </c>
    </row>
    <row r="13" spans="1:31" x14ac:dyDescent="0.25">
      <c r="A13" s="42" t="s">
        <v>25</v>
      </c>
      <c r="B13" s="47">
        <v>50</v>
      </c>
      <c r="C13" s="11">
        <f t="shared" si="0"/>
        <v>2.5</v>
      </c>
      <c r="D13" s="46">
        <v>45</v>
      </c>
      <c r="E13" s="11">
        <f t="shared" si="1"/>
        <v>2.25</v>
      </c>
      <c r="F13" s="46">
        <v>50</v>
      </c>
      <c r="G13" s="11">
        <f t="shared" si="2"/>
        <v>2.5</v>
      </c>
      <c r="H13" s="46">
        <v>55</v>
      </c>
      <c r="I13" s="11">
        <f t="shared" si="3"/>
        <v>1.65</v>
      </c>
      <c r="J13" s="46">
        <v>50</v>
      </c>
      <c r="K13" s="11">
        <f t="shared" si="4"/>
        <v>2.5</v>
      </c>
      <c r="L13" s="46">
        <v>50</v>
      </c>
      <c r="M13" s="11">
        <f t="shared" si="5"/>
        <v>3.5</v>
      </c>
      <c r="N13" s="11">
        <f t="shared" si="6"/>
        <v>14.9</v>
      </c>
      <c r="O13" s="11">
        <f t="shared" si="7"/>
        <v>0</v>
      </c>
      <c r="P13" s="26">
        <f t="shared" si="8"/>
        <v>0</v>
      </c>
      <c r="Q13" s="26"/>
      <c r="R13" s="7"/>
      <c r="S13" s="33"/>
      <c r="T13" s="39"/>
      <c r="U13" s="39"/>
      <c r="V13" s="39"/>
      <c r="W13" s="39"/>
      <c r="X13" s="40"/>
      <c r="Y13" s="23">
        <f t="shared" si="9"/>
        <v>0</v>
      </c>
      <c r="Z13" s="23">
        <f t="shared" si="10"/>
        <v>0</v>
      </c>
      <c r="AA13" s="14"/>
      <c r="AB13" s="14">
        <f t="shared" si="11"/>
        <v>0</v>
      </c>
      <c r="AC13" s="44">
        <v>2738781.42</v>
      </c>
      <c r="AD13" s="24">
        <f t="shared" si="12"/>
        <v>2738781.42</v>
      </c>
      <c r="AE13" s="6" t="str">
        <f t="shared" si="13"/>
        <v/>
      </c>
    </row>
    <row r="14" spans="1:31" x14ac:dyDescent="0.25">
      <c r="A14" s="42"/>
      <c r="B14" s="47"/>
      <c r="C14" s="11">
        <f t="shared" si="0"/>
        <v>0</v>
      </c>
      <c r="D14" s="46"/>
      <c r="E14" s="11">
        <f t="shared" si="1"/>
        <v>0</v>
      </c>
      <c r="F14" s="46"/>
      <c r="G14" s="11">
        <f t="shared" si="2"/>
        <v>0</v>
      </c>
      <c r="H14" s="46"/>
      <c r="I14" s="11">
        <f t="shared" si="3"/>
        <v>0</v>
      </c>
      <c r="J14" s="46"/>
      <c r="K14" s="11">
        <f t="shared" si="4"/>
        <v>0</v>
      </c>
      <c r="L14" s="46"/>
      <c r="M14" s="11">
        <f t="shared" si="5"/>
        <v>0</v>
      </c>
      <c r="N14" s="11" t="str">
        <f t="shared" si="6"/>
        <v>blank</v>
      </c>
      <c r="O14" s="11" t="str">
        <f t="shared" si="7"/>
        <v>blank</v>
      </c>
      <c r="P14" s="26" t="str">
        <f t="shared" si="8"/>
        <v>blank</v>
      </c>
      <c r="Q14" s="26"/>
      <c r="R14" s="7"/>
      <c r="S14" s="33"/>
      <c r="T14" s="39"/>
      <c r="U14" s="39"/>
      <c r="V14" s="39"/>
      <c r="W14" s="39"/>
      <c r="X14" s="39"/>
      <c r="Y14" s="23" t="str">
        <f t="shared" si="9"/>
        <v>blank</v>
      </c>
      <c r="Z14" s="23" t="str">
        <f t="shared" si="10"/>
        <v>blank</v>
      </c>
      <c r="AA14" s="14"/>
      <c r="AB14" s="14" t="str">
        <f t="shared" si="11"/>
        <v>blank</v>
      </c>
      <c r="AC14" s="44"/>
      <c r="AD14" s="24" t="str">
        <f t="shared" si="12"/>
        <v>blank</v>
      </c>
      <c r="AE14" s="6" t="str">
        <f t="shared" si="13"/>
        <v/>
      </c>
    </row>
    <row r="15" spans="1:31" x14ac:dyDescent="0.25">
      <c r="A15" s="42"/>
      <c r="B15" s="47"/>
      <c r="C15" s="11">
        <f t="shared" si="0"/>
        <v>0</v>
      </c>
      <c r="D15" s="46"/>
      <c r="E15" s="11">
        <f t="shared" si="1"/>
        <v>0</v>
      </c>
      <c r="F15" s="46"/>
      <c r="G15" s="11">
        <f t="shared" si="2"/>
        <v>0</v>
      </c>
      <c r="H15" s="46"/>
      <c r="I15" s="11">
        <f t="shared" si="3"/>
        <v>0</v>
      </c>
      <c r="J15" s="46"/>
      <c r="K15" s="11">
        <f t="shared" si="4"/>
        <v>0</v>
      </c>
      <c r="L15" s="46"/>
      <c r="M15" s="11">
        <f t="shared" si="5"/>
        <v>0</v>
      </c>
      <c r="N15" s="11" t="str">
        <f t="shared" si="6"/>
        <v>blank</v>
      </c>
      <c r="O15" s="11" t="str">
        <f t="shared" si="7"/>
        <v>blank</v>
      </c>
      <c r="P15" s="26" t="str">
        <f t="shared" si="8"/>
        <v>blank</v>
      </c>
      <c r="Q15" s="26"/>
      <c r="R15" s="7"/>
      <c r="S15" s="33"/>
      <c r="T15" s="39"/>
      <c r="U15" s="39"/>
      <c r="V15" s="39"/>
      <c r="W15" s="39"/>
      <c r="X15" s="39"/>
      <c r="Y15" s="23" t="str">
        <f t="shared" si="9"/>
        <v>blank</v>
      </c>
      <c r="Z15" s="23" t="str">
        <f t="shared" si="10"/>
        <v>blank</v>
      </c>
      <c r="AA15" s="14"/>
      <c r="AB15" s="14" t="str">
        <f t="shared" si="11"/>
        <v>blank</v>
      </c>
      <c r="AC15" s="44"/>
      <c r="AD15" s="24" t="str">
        <f t="shared" si="12"/>
        <v>blank</v>
      </c>
      <c r="AE15" s="6" t="str">
        <f t="shared" si="13"/>
        <v/>
      </c>
    </row>
    <row r="17" spans="1:31" ht="22.8" x14ac:dyDescent="0.25">
      <c r="A17" s="36" t="s">
        <v>42</v>
      </c>
      <c r="B17" s="35" t="str">
        <f>IF(B21&lt;=35,"YES","")</f>
        <v/>
      </c>
      <c r="C17" s="35"/>
      <c r="D17" s="35" t="str">
        <f t="shared" ref="D17:L17" si="14">IF(D21&lt;=35,"YES","")</f>
        <v/>
      </c>
      <c r="E17" s="35"/>
      <c r="F17" s="35" t="str">
        <f t="shared" si="14"/>
        <v/>
      </c>
      <c r="G17" s="35"/>
      <c r="H17" s="35" t="str">
        <f t="shared" si="14"/>
        <v/>
      </c>
      <c r="I17" s="35"/>
      <c r="J17" s="35" t="str">
        <f t="shared" si="14"/>
        <v/>
      </c>
      <c r="K17" s="35"/>
      <c r="L17" s="35" t="str">
        <f t="shared" si="14"/>
        <v/>
      </c>
    </row>
    <row r="18" spans="1:31" ht="13.8" x14ac:dyDescent="0.3">
      <c r="A18" s="1"/>
      <c r="D18" s="27"/>
      <c r="M18" s="2"/>
      <c r="N18" s="12"/>
      <c r="O18" s="13"/>
      <c r="P18" s="20"/>
      <c r="Q18" s="20"/>
      <c r="AC18" s="7"/>
      <c r="AD18" s="9"/>
      <c r="AE18" s="7"/>
    </row>
    <row r="19" spans="1:31" ht="39.6" x14ac:dyDescent="0.25">
      <c r="A19" s="28" t="s">
        <v>39</v>
      </c>
      <c r="B19" s="41">
        <v>2190602.8739999998</v>
      </c>
      <c r="C19" s="15"/>
      <c r="D19" s="17"/>
      <c r="E19" s="15"/>
      <c r="F19" s="15"/>
      <c r="G19" s="15"/>
      <c r="H19" s="15"/>
      <c r="I19" s="15"/>
      <c r="J19" s="15"/>
      <c r="K19" s="15"/>
      <c r="L19" s="15"/>
      <c r="M19" s="16" t="s">
        <v>15</v>
      </c>
      <c r="N19" s="17">
        <f>MIN(N6:N15)</f>
        <v>14.9</v>
      </c>
      <c r="O19" s="18"/>
      <c r="P19" s="21"/>
      <c r="Q19" s="21"/>
      <c r="R19" s="15"/>
      <c r="S19" s="15"/>
      <c r="T19" s="15"/>
      <c r="U19" s="15"/>
      <c r="V19" s="15"/>
      <c r="W19" s="15"/>
      <c r="X19" s="16" t="s">
        <v>20</v>
      </c>
      <c r="Y19" s="17">
        <f>MIN(Y6:Y15)</f>
        <v>0</v>
      </c>
      <c r="Z19" s="15"/>
      <c r="AA19" s="16"/>
      <c r="AB19" s="17"/>
      <c r="AC19" s="19" t="s">
        <v>38</v>
      </c>
      <c r="AD19" s="25">
        <f>MIN(AD6:AD15)</f>
        <v>1704117.0982685713</v>
      </c>
      <c r="AE19" s="15"/>
    </row>
    <row r="21" spans="1:31" ht="26.4" hidden="1" x14ac:dyDescent="0.25">
      <c r="A21" s="34" t="s">
        <v>41</v>
      </c>
      <c r="B21" s="37">
        <f t="shared" ref="B21:L21" si="15">MIN(B6:B15)</f>
        <v>50</v>
      </c>
      <c r="C21" s="37"/>
      <c r="D21" s="37">
        <f t="shared" si="15"/>
        <v>45</v>
      </c>
      <c r="E21" s="37"/>
      <c r="F21" s="37">
        <f t="shared" si="15"/>
        <v>50</v>
      </c>
      <c r="G21" s="37"/>
      <c r="H21" s="37">
        <f t="shared" si="15"/>
        <v>55</v>
      </c>
      <c r="I21" s="37"/>
      <c r="J21" s="37">
        <f t="shared" si="15"/>
        <v>50</v>
      </c>
      <c r="K21" s="37"/>
      <c r="L21" s="37">
        <f t="shared" si="15"/>
        <v>50</v>
      </c>
      <c r="M21" s="38"/>
    </row>
  </sheetData>
  <sheetProtection sheet="1" objects="1" scenarios="1"/>
  <mergeCells count="23">
    <mergeCell ref="AB2:AD2"/>
    <mergeCell ref="J3:K3"/>
    <mergeCell ref="L3:M3"/>
    <mergeCell ref="N3:N5"/>
    <mergeCell ref="O3:O5"/>
    <mergeCell ref="AD3:AD5"/>
    <mergeCell ref="Z3:Z5"/>
    <mergeCell ref="B2:M2"/>
    <mergeCell ref="N2:P2"/>
    <mergeCell ref="T2:X2"/>
    <mergeCell ref="T3:T5"/>
    <mergeCell ref="U3:U5"/>
    <mergeCell ref="V3:V5"/>
    <mergeCell ref="W3:W5"/>
    <mergeCell ref="Y2:Z2"/>
    <mergeCell ref="AB3:AB5"/>
    <mergeCell ref="AC3:AC5"/>
    <mergeCell ref="B3:C3"/>
    <mergeCell ref="D3:E3"/>
    <mergeCell ref="F3:G3"/>
    <mergeCell ref="Y3:Y5"/>
    <mergeCell ref="X3:X5"/>
    <mergeCell ref="H3:I3"/>
  </mergeCells>
  <phoneticPr fontId="0" type="noConversion"/>
  <printOptions gridLines="1"/>
  <pageMargins left="0.75" right="0.75" top="1" bottom="1" header="0.5" footer="0.5"/>
  <pageSetup paperSize="9" scale="73" fitToWidth="2" orientation="landscape" r:id="rId1"/>
  <headerFooter alignWithMargins="0">
    <oddFooter>&amp;L&amp;F&amp;R&amp;D&amp;T</oddFooter>
  </headerFooter>
  <colBreaks count="1" manualBreakCount="1">
    <brk id="17" max="1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
  <sheetViews>
    <sheetView workbookViewId="0">
      <pane xSplit="1" ySplit="5" topLeftCell="B6" activePane="bottomRight" state="frozen"/>
      <selection pane="topRight" activeCell="B1" sqref="B1"/>
      <selection pane="bottomLeft" activeCell="A8" sqref="A8"/>
      <selection pane="bottomRight" activeCell="B6" sqref="B6"/>
    </sheetView>
  </sheetViews>
  <sheetFormatPr defaultRowHeight="13.2" x14ac:dyDescent="0.25"/>
  <cols>
    <col min="1" max="1" width="12.77734375" customWidth="1"/>
    <col min="2" max="2" width="18.77734375" bestFit="1" customWidth="1"/>
    <col min="3" max="13" width="9.44140625" bestFit="1" customWidth="1"/>
    <col min="14" max="15" width="11.33203125" customWidth="1"/>
    <col min="16" max="16" width="11.109375" customWidth="1"/>
    <col min="17" max="17" width="2" customWidth="1"/>
    <col min="18" max="18" width="12.109375" bestFit="1" customWidth="1"/>
    <col min="19" max="19" width="2" customWidth="1"/>
    <col min="20" max="26" width="10.77734375" customWidth="1"/>
    <col min="28" max="28" width="12.6640625" customWidth="1"/>
    <col min="29" max="29" width="14.109375" customWidth="1"/>
    <col min="30" max="30" width="14" customWidth="1"/>
  </cols>
  <sheetData>
    <row r="1" spans="1:31" ht="20.399999999999999" x14ac:dyDescent="0.35">
      <c r="A1" s="4" t="s">
        <v>8</v>
      </c>
      <c r="N1" s="10"/>
      <c r="O1" s="10"/>
      <c r="P1" s="10"/>
      <c r="Q1" s="10"/>
      <c r="R1" s="7"/>
      <c r="S1" s="7"/>
    </row>
    <row r="2" spans="1:31" ht="98.25" customHeight="1" x14ac:dyDescent="0.3">
      <c r="B2" s="74" t="s">
        <v>11</v>
      </c>
      <c r="C2" s="74"/>
      <c r="D2" s="74"/>
      <c r="E2" s="74"/>
      <c r="F2" s="74"/>
      <c r="G2" s="74"/>
      <c r="H2" s="74"/>
      <c r="I2" s="74"/>
      <c r="J2" s="74"/>
      <c r="K2" s="74"/>
      <c r="L2" s="74"/>
      <c r="M2" s="75"/>
      <c r="N2" s="76" t="s">
        <v>18</v>
      </c>
      <c r="O2" s="77"/>
      <c r="P2" s="78"/>
      <c r="Q2" s="31"/>
      <c r="R2" s="3"/>
      <c r="S2" s="3"/>
      <c r="T2" s="79" t="s">
        <v>13</v>
      </c>
      <c r="U2" s="74"/>
      <c r="V2" s="74"/>
      <c r="W2" s="74"/>
      <c r="X2" s="75"/>
      <c r="Y2" s="79" t="s">
        <v>19</v>
      </c>
      <c r="Z2" s="75"/>
      <c r="AA2" s="3"/>
      <c r="AB2" s="79" t="s">
        <v>14</v>
      </c>
      <c r="AC2" s="74"/>
      <c r="AD2" s="75"/>
      <c r="AE2" s="6"/>
    </row>
    <row r="3" spans="1:31" ht="66" x14ac:dyDescent="0.25">
      <c r="A3" s="1"/>
      <c r="B3" s="80" t="s">
        <v>1</v>
      </c>
      <c r="C3" s="81"/>
      <c r="D3" s="80" t="s">
        <v>2</v>
      </c>
      <c r="E3" s="81"/>
      <c r="F3" s="80" t="s">
        <v>3</v>
      </c>
      <c r="G3" s="81"/>
      <c r="H3" s="80" t="s">
        <v>7</v>
      </c>
      <c r="I3" s="81"/>
      <c r="J3" s="80" t="s">
        <v>4</v>
      </c>
      <c r="K3" s="81"/>
      <c r="L3" s="80" t="s">
        <v>5</v>
      </c>
      <c r="M3" s="81"/>
      <c r="N3" s="85" t="s">
        <v>16</v>
      </c>
      <c r="O3" s="85" t="s">
        <v>67</v>
      </c>
      <c r="P3" s="8" t="s">
        <v>27</v>
      </c>
      <c r="Q3" s="8"/>
      <c r="R3" s="29" t="s">
        <v>40</v>
      </c>
      <c r="S3" s="29"/>
      <c r="T3" s="73" t="s">
        <v>28</v>
      </c>
      <c r="U3" s="73" t="s">
        <v>37</v>
      </c>
      <c r="V3" s="73" t="s">
        <v>36</v>
      </c>
      <c r="W3" s="73" t="s">
        <v>35</v>
      </c>
      <c r="X3" s="73" t="s">
        <v>34</v>
      </c>
      <c r="Y3" s="73" t="s">
        <v>33</v>
      </c>
      <c r="Z3" s="83" t="s">
        <v>32</v>
      </c>
      <c r="AA3" s="5"/>
      <c r="AB3" s="73" t="s">
        <v>31</v>
      </c>
      <c r="AC3" s="85" t="s">
        <v>30</v>
      </c>
      <c r="AD3" s="86" t="s">
        <v>29</v>
      </c>
    </row>
    <row r="4" spans="1:31" ht="15" customHeight="1" x14ac:dyDescent="0.3">
      <c r="A4" s="1" t="s">
        <v>6</v>
      </c>
      <c r="B4" s="61">
        <v>3</v>
      </c>
      <c r="D4" s="61">
        <v>3</v>
      </c>
      <c r="F4" s="61">
        <v>4</v>
      </c>
      <c r="H4" s="61">
        <v>7</v>
      </c>
      <c r="J4" s="61">
        <v>4</v>
      </c>
      <c r="L4" s="61">
        <v>9</v>
      </c>
      <c r="N4" s="85"/>
      <c r="O4" s="85"/>
      <c r="P4" s="61">
        <v>70</v>
      </c>
      <c r="Q4" s="6"/>
      <c r="R4" s="62">
        <f>P4+L4+J4+H4+F4+D4+B4</f>
        <v>100</v>
      </c>
      <c r="S4" s="30"/>
      <c r="T4" s="73"/>
      <c r="U4" s="73"/>
      <c r="V4" s="73"/>
      <c r="W4" s="73"/>
      <c r="X4" s="73"/>
      <c r="Y4" s="73"/>
      <c r="Z4" s="84"/>
      <c r="AA4" s="5"/>
      <c r="AB4" s="73"/>
      <c r="AC4" s="85"/>
      <c r="AD4" s="86"/>
    </row>
    <row r="5" spans="1:31" ht="15" customHeight="1" x14ac:dyDescent="0.25">
      <c r="A5" s="54" t="s">
        <v>0</v>
      </c>
      <c r="B5" s="56" t="s">
        <v>12</v>
      </c>
      <c r="C5" s="54" t="s">
        <v>73</v>
      </c>
      <c r="D5" s="56" t="s">
        <v>12</v>
      </c>
      <c r="E5" s="54" t="s">
        <v>73</v>
      </c>
      <c r="F5" s="56" t="s">
        <v>12</v>
      </c>
      <c r="G5" s="54" t="s">
        <v>73</v>
      </c>
      <c r="H5" s="56" t="s">
        <v>12</v>
      </c>
      <c r="I5" s="54" t="s">
        <v>73</v>
      </c>
      <c r="J5" s="56" t="s">
        <v>12</v>
      </c>
      <c r="K5" s="54" t="s">
        <v>73</v>
      </c>
      <c r="L5" s="56" t="s">
        <v>12</v>
      </c>
      <c r="M5" s="54" t="s">
        <v>73</v>
      </c>
      <c r="N5" s="85"/>
      <c r="O5" s="85"/>
      <c r="P5" s="55"/>
      <c r="Q5" s="32"/>
      <c r="T5" s="73"/>
      <c r="U5" s="73"/>
      <c r="V5" s="73"/>
      <c r="W5" s="73"/>
      <c r="X5" s="73"/>
      <c r="Y5" s="73"/>
      <c r="Z5" s="84"/>
      <c r="AA5" s="5"/>
      <c r="AB5" s="73"/>
      <c r="AC5" s="85"/>
      <c r="AD5" s="86"/>
    </row>
    <row r="6" spans="1:31" x14ac:dyDescent="0.25">
      <c r="A6" s="42" t="s">
        <v>9</v>
      </c>
      <c r="B6" s="47">
        <v>69</v>
      </c>
      <c r="C6" s="69">
        <f>(B$4*B6)/100</f>
        <v>2.0699999999999998</v>
      </c>
      <c r="D6" s="47">
        <v>83</v>
      </c>
      <c r="E6" s="69">
        <f>(D$4*D6)/100</f>
        <v>2.4900000000000002</v>
      </c>
      <c r="F6" s="47">
        <v>83</v>
      </c>
      <c r="G6" s="69">
        <f>(F$4*F6)/100</f>
        <v>3.32</v>
      </c>
      <c r="H6" s="47">
        <v>78</v>
      </c>
      <c r="I6" s="69">
        <f>(H$4*H6)/100</f>
        <v>5.46</v>
      </c>
      <c r="J6" s="47">
        <v>82</v>
      </c>
      <c r="K6" s="69">
        <f>(J$4*J6)/100</f>
        <v>3.28</v>
      </c>
      <c r="L6" s="47">
        <v>55</v>
      </c>
      <c r="M6" s="69">
        <f>(L$4*L6)/100</f>
        <v>4.95</v>
      </c>
      <c r="N6" s="11">
        <f>IF((C6+E6+G6+I6+K6+M6)=0,"blank",(C6+E6+G6+I6+K6+M6))</f>
        <v>21.57</v>
      </c>
      <c r="O6" s="11">
        <f>IF(N6="blank","blank",(N6-N$14))</f>
        <v>0.19999999999999929</v>
      </c>
      <c r="P6" s="26">
        <f>IF(O6="blank","blank",(B$14*(O6/P$4)))</f>
        <v>2857.1428571428473</v>
      </c>
      <c r="Q6" s="26"/>
      <c r="R6" s="7"/>
      <c r="S6" s="33"/>
      <c r="T6" s="39"/>
      <c r="U6" s="39"/>
      <c r="V6" s="39"/>
      <c r="W6" s="39"/>
      <c r="X6" s="40"/>
      <c r="Y6" s="23">
        <f>IF(N6="blank","blank",SUM(T6:X6))</f>
        <v>0</v>
      </c>
      <c r="Z6" s="22">
        <f>IF(Y6="blank","blank",(Y6-Y$14))</f>
        <v>0</v>
      </c>
      <c r="AA6" s="14"/>
      <c r="AB6" s="14">
        <f>IF(N6="blank","blank",(P6+Z6))</f>
        <v>2857.1428571428473</v>
      </c>
      <c r="AC6" s="44">
        <v>1250240</v>
      </c>
      <c r="AD6" s="24">
        <f>IF(AB6="blank","blank",AC6-AB6)</f>
        <v>1247382.857142857</v>
      </c>
      <c r="AE6" s="6" t="str">
        <f>IF(AD6=AD$14,"  &lt;&lt;&lt;&lt;&lt; preferred tender","")</f>
        <v/>
      </c>
    </row>
    <row r="7" spans="1:31" x14ac:dyDescent="0.25">
      <c r="A7" s="42" t="s">
        <v>17</v>
      </c>
      <c r="B7" s="47">
        <v>75</v>
      </c>
      <c r="C7" s="69">
        <f>(B$4*B7)/100</f>
        <v>2.25</v>
      </c>
      <c r="D7" s="47">
        <v>87</v>
      </c>
      <c r="E7" s="69">
        <f>(D$4*D7)/100</f>
        <v>2.61</v>
      </c>
      <c r="F7" s="47">
        <v>87</v>
      </c>
      <c r="G7" s="69">
        <f>(F$4*F7)/100</f>
        <v>3.48</v>
      </c>
      <c r="H7" s="47">
        <v>87</v>
      </c>
      <c r="I7" s="69">
        <f>(H$4*H7)/100</f>
        <v>6.09</v>
      </c>
      <c r="J7" s="47">
        <v>84</v>
      </c>
      <c r="K7" s="69">
        <f>(J$4*J7)/100</f>
        <v>3.36</v>
      </c>
      <c r="L7" s="47">
        <v>80</v>
      </c>
      <c r="M7" s="69">
        <f>(L$4*L7)/100</f>
        <v>7.2</v>
      </c>
      <c r="N7" s="11">
        <f>IF((C7+E7+G7+I7+K7+M7)=0,"blank",(C7+E7+G7+I7+K7+M7))</f>
        <v>24.99</v>
      </c>
      <c r="O7" s="11">
        <f>IF(N7="blank","blank",(N7-N$14))</f>
        <v>3.6199999999999974</v>
      </c>
      <c r="P7" s="26">
        <f>IF(O7="blank","blank",(B$14*(O7/P$4)))</f>
        <v>51714.285714285681</v>
      </c>
      <c r="Q7" s="26"/>
      <c r="R7" s="7"/>
      <c r="S7" s="33"/>
      <c r="T7" s="39"/>
      <c r="U7" s="39"/>
      <c r="V7" s="39"/>
      <c r="W7" s="39"/>
      <c r="X7" s="40"/>
      <c r="Y7" s="23">
        <f>IF(N7="blank","blank",SUM(T7:X7))</f>
        <v>0</v>
      </c>
      <c r="Z7" s="23">
        <f>IF(Y7="blank","blank",(Y7-Y$14))</f>
        <v>0</v>
      </c>
      <c r="AA7" s="14"/>
      <c r="AB7" s="14">
        <f>IF(N7="blank","blank",(P7+Z7))</f>
        <v>51714.285714285681</v>
      </c>
      <c r="AC7" s="44">
        <v>1117030</v>
      </c>
      <c r="AD7" s="24">
        <f>IF(AB7="blank","blank",AC7-AB7)</f>
        <v>1065315.7142857143</v>
      </c>
      <c r="AE7" s="6" t="str">
        <f>IF(AD7=AD$14,"  &lt;&lt;&lt;&lt;&lt; preferred tender","")</f>
        <v xml:space="preserve">  &lt;&lt;&lt;&lt;&lt; preferred tender</v>
      </c>
    </row>
    <row r="8" spans="1:31" x14ac:dyDescent="0.25">
      <c r="A8" s="42" t="s">
        <v>10</v>
      </c>
      <c r="B8" s="47">
        <v>68</v>
      </c>
      <c r="C8" s="69">
        <f>(B$4*B8)/100</f>
        <v>2.04</v>
      </c>
      <c r="D8" s="47">
        <v>84</v>
      </c>
      <c r="E8" s="69">
        <f>(D$4*D8)/100</f>
        <v>2.52</v>
      </c>
      <c r="F8" s="47">
        <v>80</v>
      </c>
      <c r="G8" s="69">
        <f>(F$4*F8)/100</f>
        <v>3.2</v>
      </c>
      <c r="H8" s="47">
        <v>76</v>
      </c>
      <c r="I8" s="69">
        <f>(H$4*H8)/100</f>
        <v>5.32</v>
      </c>
      <c r="J8" s="47">
        <v>79</v>
      </c>
      <c r="K8" s="69">
        <f>(J$4*J8)/100</f>
        <v>3.16</v>
      </c>
      <c r="L8" s="47">
        <v>57</v>
      </c>
      <c r="M8" s="69">
        <f>(L$4*L8)/100</f>
        <v>5.13</v>
      </c>
      <c r="N8" s="11">
        <f>IF((C8+E8+G8+I8+K8+M8)=0,"blank",(C8+E8+G8+I8+K8+M8))</f>
        <v>21.37</v>
      </c>
      <c r="O8" s="11">
        <f>IF(N8="blank","blank",(N8-N$14))</f>
        <v>0</v>
      </c>
      <c r="P8" s="26">
        <f>IF(O8="blank","blank",(B$14*(O8/P$4)))</f>
        <v>0</v>
      </c>
      <c r="Q8" s="26"/>
      <c r="R8" s="7"/>
      <c r="S8" s="33"/>
      <c r="T8" s="39"/>
      <c r="U8" s="39"/>
      <c r="V8" s="39"/>
      <c r="W8" s="39"/>
      <c r="X8" s="40"/>
      <c r="Y8" s="23">
        <f>IF(N8="blank","blank",SUM(T8:X8))</f>
        <v>0</v>
      </c>
      <c r="Z8" s="23">
        <f>IF(Y8="blank","blank",(Y8-Y$14))</f>
        <v>0</v>
      </c>
      <c r="AA8" s="14"/>
      <c r="AB8" s="14">
        <f>IF(N8="blank","blank",(P8+Z8))</f>
        <v>0</v>
      </c>
      <c r="AC8" s="44">
        <v>1109470</v>
      </c>
      <c r="AD8" s="24">
        <f>IF(AB8="blank","blank",AC8-AB8)</f>
        <v>1109470</v>
      </c>
      <c r="AE8" s="6" t="str">
        <f>IF(AD8=AD$14,"  &lt;&lt;&lt;&lt;&lt; preferred tender","")</f>
        <v/>
      </c>
    </row>
    <row r="9" spans="1:31" x14ac:dyDescent="0.25">
      <c r="A9" s="42" t="s">
        <v>21</v>
      </c>
      <c r="B9" s="47">
        <v>75</v>
      </c>
      <c r="C9" s="69">
        <f>(B$4*B9)/100</f>
        <v>2.25</v>
      </c>
      <c r="D9" s="47">
        <v>85</v>
      </c>
      <c r="E9" s="69">
        <f>(D$4*D9)/100</f>
        <v>2.5499999999999998</v>
      </c>
      <c r="F9" s="47">
        <v>87</v>
      </c>
      <c r="G9" s="69">
        <f>(F$4*F9)/100</f>
        <v>3.48</v>
      </c>
      <c r="H9" s="47">
        <v>85</v>
      </c>
      <c r="I9" s="69">
        <f>(H$4*H9)/100</f>
        <v>5.95</v>
      </c>
      <c r="J9" s="47">
        <v>82</v>
      </c>
      <c r="K9" s="69">
        <f>(J$4*J9)/100</f>
        <v>3.28</v>
      </c>
      <c r="L9" s="47">
        <v>60</v>
      </c>
      <c r="M9" s="69">
        <f>(L$4*L9)/100</f>
        <v>5.4</v>
      </c>
      <c r="N9" s="11">
        <f>IF((C9+E9+G9+I9+K9+M9)=0,"blank",(C9+E9+G9+I9+K9+M9))</f>
        <v>22.910000000000004</v>
      </c>
      <c r="O9" s="11">
        <f>IF(N9="blank","blank",(N9-N$14))</f>
        <v>1.5400000000000027</v>
      </c>
      <c r="P9" s="26">
        <f>IF(O9="blank","blank",(B$14*(O9/P$4)))</f>
        <v>22000.000000000036</v>
      </c>
      <c r="Q9" s="26"/>
      <c r="R9" s="7"/>
      <c r="S9" s="33"/>
      <c r="T9" s="39"/>
      <c r="U9" s="39"/>
      <c r="V9" s="39"/>
      <c r="W9" s="39"/>
      <c r="X9" s="40"/>
      <c r="Y9" s="23">
        <f>IF(N9="blank","blank",SUM(T9:X9))</f>
        <v>0</v>
      </c>
      <c r="Z9" s="23">
        <f>IF(Y9="blank","blank",(Y9-Y$14))</f>
        <v>0</v>
      </c>
      <c r="AA9" s="14"/>
      <c r="AB9" s="14">
        <f>IF(N9="blank","blank",(P9+Z9))</f>
        <v>22000.000000000036</v>
      </c>
      <c r="AC9" s="44">
        <v>1182970</v>
      </c>
      <c r="AD9" s="24">
        <f>IF(AB9="blank","blank",AC9-AB9)</f>
        <v>1160970</v>
      </c>
      <c r="AE9" s="6" t="str">
        <f>IF(AD9=AD$14,"  &lt;&lt;&lt;&lt;&lt; preferred tender","")</f>
        <v/>
      </c>
    </row>
    <row r="10" spans="1:31" x14ac:dyDescent="0.25">
      <c r="A10" s="42"/>
      <c r="B10" s="47"/>
      <c r="C10" s="69">
        <f>(B$4*B10)/100</f>
        <v>0</v>
      </c>
      <c r="D10" s="47"/>
      <c r="E10" s="69">
        <f>(D$4*D10)/100</f>
        <v>0</v>
      </c>
      <c r="F10" s="47"/>
      <c r="G10" s="69">
        <f>(F$4*F10)/100</f>
        <v>0</v>
      </c>
      <c r="H10" s="47"/>
      <c r="I10" s="69">
        <f>(H$4*H10)/100</f>
        <v>0</v>
      </c>
      <c r="J10" s="47"/>
      <c r="K10" s="69">
        <f>(J$4*J10)/100</f>
        <v>0</v>
      </c>
      <c r="L10" s="47"/>
      <c r="M10" s="69">
        <f>(L$4*L10)/100</f>
        <v>0</v>
      </c>
      <c r="N10" s="11" t="str">
        <f>IF((C10+E10+G10+I10+K10+M10)=0,"blank",(C10+E10+G10+I10+K10+M10))</f>
        <v>blank</v>
      </c>
      <c r="O10" s="11" t="str">
        <f>IF(N10="blank","blank",(N10-N$14))</f>
        <v>blank</v>
      </c>
      <c r="P10" s="26" t="str">
        <f>IF(O10="blank","blank",(B$14*(O10/P$4)))</f>
        <v>blank</v>
      </c>
      <c r="Q10" s="26"/>
      <c r="R10" s="7"/>
      <c r="S10" s="33"/>
      <c r="T10" s="39"/>
      <c r="U10" s="39"/>
      <c r="V10" s="39"/>
      <c r="W10" s="39"/>
      <c r="X10" s="40"/>
      <c r="Y10" s="23" t="str">
        <f>IF(N10="blank","blank",SUM(T10:X10))</f>
        <v>blank</v>
      </c>
      <c r="Z10" s="23" t="str">
        <f>IF(Y10="blank","blank",(Y10-Y$14))</f>
        <v>blank</v>
      </c>
      <c r="AA10" s="14"/>
      <c r="AB10" s="14" t="str">
        <f>IF(N10="blank","blank",(P10+Z10))</f>
        <v>blank</v>
      </c>
      <c r="AC10" s="44"/>
      <c r="AD10" s="24" t="str">
        <f>IF(AB10="blank","blank",AC10-AB10)</f>
        <v>blank</v>
      </c>
      <c r="AE10" s="6" t="str">
        <f>IF(AD10=AD$14,"  &lt;&lt;&lt;&lt;&lt; preferred tender","")</f>
        <v/>
      </c>
    </row>
    <row r="12" spans="1:31" ht="27.6" x14ac:dyDescent="0.25">
      <c r="A12" s="36" t="s">
        <v>42</v>
      </c>
      <c r="B12" s="35" t="str">
        <f>IF(B16&lt;=35,"YES","")</f>
        <v/>
      </c>
      <c r="C12" s="35"/>
      <c r="D12" s="35" t="str">
        <f t="shared" ref="D12:L12" si="0">IF(D16&lt;=35,"YES","")</f>
        <v/>
      </c>
      <c r="E12" s="35"/>
      <c r="F12" s="35" t="str">
        <f t="shared" si="0"/>
        <v/>
      </c>
      <c r="G12" s="35"/>
      <c r="H12" s="35" t="str">
        <f t="shared" si="0"/>
        <v/>
      </c>
      <c r="I12" s="35"/>
      <c r="J12" s="35" t="str">
        <f t="shared" si="0"/>
        <v/>
      </c>
      <c r="K12" s="35"/>
      <c r="L12" s="35" t="str">
        <f t="shared" si="0"/>
        <v/>
      </c>
    </row>
    <row r="13" spans="1:31" ht="13.8" x14ac:dyDescent="0.3">
      <c r="A13" s="1"/>
      <c r="D13" s="27"/>
      <c r="M13" s="2"/>
      <c r="N13" s="12"/>
      <c r="O13" s="13"/>
      <c r="P13" s="20"/>
      <c r="Q13" s="20"/>
      <c r="AC13" s="7"/>
      <c r="AD13" s="9"/>
      <c r="AE13" s="7"/>
    </row>
    <row r="14" spans="1:31" ht="92.4" x14ac:dyDescent="0.25">
      <c r="A14" s="28" t="s">
        <v>39</v>
      </c>
      <c r="B14" s="41">
        <v>1000000</v>
      </c>
      <c r="C14" s="15"/>
      <c r="D14" s="17"/>
      <c r="E14" s="70"/>
      <c r="F14" s="15"/>
      <c r="G14" s="15"/>
      <c r="H14" s="15"/>
      <c r="I14" s="15"/>
      <c r="J14" s="15"/>
      <c r="K14" s="15"/>
      <c r="L14" s="15"/>
      <c r="M14" s="16" t="s">
        <v>15</v>
      </c>
      <c r="N14" s="17">
        <f>MIN(N6:N10)</f>
        <v>21.37</v>
      </c>
      <c r="O14" s="18"/>
      <c r="P14" s="21"/>
      <c r="Q14" s="21"/>
      <c r="R14" s="15"/>
      <c r="S14" s="15"/>
      <c r="T14" s="15"/>
      <c r="U14" s="15"/>
      <c r="V14" s="15"/>
      <c r="W14" s="15"/>
      <c r="X14" s="16" t="s">
        <v>20</v>
      </c>
      <c r="Y14" s="17">
        <f>MIN(Y6:Y10)</f>
        <v>0</v>
      </c>
      <c r="Z14" s="15"/>
      <c r="AA14" s="16"/>
      <c r="AB14" s="17"/>
      <c r="AC14" s="19" t="s">
        <v>38</v>
      </c>
      <c r="AD14" s="25">
        <f>MIN(AD6:AD10)</f>
        <v>1065315.7142857143</v>
      </c>
      <c r="AE14" s="15"/>
    </row>
    <row r="16" spans="1:31" ht="39.6" hidden="1" x14ac:dyDescent="0.25">
      <c r="A16" s="34" t="s">
        <v>41</v>
      </c>
      <c r="B16" s="37">
        <f>MIN(B6:B10)</f>
        <v>68</v>
      </c>
      <c r="C16" s="37"/>
      <c r="D16" s="37">
        <f>MIN(D6:D10)</f>
        <v>83</v>
      </c>
      <c r="E16" s="37"/>
      <c r="F16" s="37">
        <f>MIN(F6:F10)</f>
        <v>80</v>
      </c>
      <c r="G16" s="37"/>
      <c r="H16" s="37">
        <f>MIN(H6:H10)</f>
        <v>76</v>
      </c>
      <c r="I16" s="37"/>
      <c r="J16" s="37">
        <f>MIN(J6:J10)</f>
        <v>79</v>
      </c>
      <c r="K16" s="37"/>
      <c r="L16" s="37">
        <f>MIN(L6:L10)</f>
        <v>55</v>
      </c>
    </row>
  </sheetData>
  <sheetProtection sheet="1" objects="1" scenarios="1"/>
  <mergeCells count="23">
    <mergeCell ref="B2:M2"/>
    <mergeCell ref="N2:P2"/>
    <mergeCell ref="T2:X2"/>
    <mergeCell ref="Y2:Z2"/>
    <mergeCell ref="AB2:AD2"/>
    <mergeCell ref="B3:C3"/>
    <mergeCell ref="D3:E3"/>
    <mergeCell ref="F3:G3"/>
    <mergeCell ref="H3:I3"/>
    <mergeCell ref="J3:K3"/>
    <mergeCell ref="L3:M3"/>
    <mergeCell ref="N3:N5"/>
    <mergeCell ref="O3:O5"/>
    <mergeCell ref="T3:T5"/>
    <mergeCell ref="AD3:AD5"/>
    <mergeCell ref="Y3:Y5"/>
    <mergeCell ref="Z3:Z5"/>
    <mergeCell ref="AB3:AB5"/>
    <mergeCell ref="AC3:AC5"/>
    <mergeCell ref="U3:U5"/>
    <mergeCell ref="V3:V5"/>
    <mergeCell ref="W3:W5"/>
    <mergeCell ref="X3:X5"/>
  </mergeCells>
  <phoneticPr fontId="0" type="noConversion"/>
  <pageMargins left="0.75" right="0.75" top="1" bottom="1" header="0.5" footer="0.5"/>
  <pageSetup paperSize="9" orientation="portrait" r:id="rId1"/>
  <headerFooter alignWithMargins="0">
    <oddFooter>&amp;L&amp;F&amp;R&amp;T  &amp;D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6"/>
  <sheetViews>
    <sheetView workbookViewId="0">
      <pane xSplit="1" ySplit="1" topLeftCell="B2" activePane="bottomRight" state="frozen"/>
      <selection pane="topRight" activeCell="B1" sqref="B1"/>
      <selection pane="bottomLeft" activeCell="A2" sqref="A2"/>
      <selection pane="bottomRight" activeCell="B6" sqref="B6"/>
    </sheetView>
  </sheetViews>
  <sheetFormatPr defaultRowHeight="13.2" x14ac:dyDescent="0.25"/>
  <cols>
    <col min="1" max="1" width="27.44140625" customWidth="1"/>
    <col min="2" max="2" width="13.109375" bestFit="1" customWidth="1"/>
    <col min="10" max="10" width="9.77734375" bestFit="1" customWidth="1"/>
    <col min="12" max="12" width="9.77734375" bestFit="1" customWidth="1"/>
    <col min="14" max="15" width="11.33203125" customWidth="1"/>
    <col min="16" max="16" width="14.44140625" customWidth="1"/>
    <col min="17" max="17" width="3" customWidth="1"/>
    <col min="18" max="18" width="10.6640625" customWidth="1"/>
    <col min="19" max="19" width="2.109375" customWidth="1"/>
    <col min="20" max="24" width="10.77734375" customWidth="1"/>
    <col min="25" max="25" width="12" customWidth="1"/>
    <col min="26" max="26" width="12.6640625" customWidth="1"/>
    <col min="27" max="27" width="8.77734375" customWidth="1"/>
    <col min="28" max="28" width="10.77734375" customWidth="1"/>
    <col min="29" max="30" width="13.6640625" customWidth="1"/>
    <col min="31" max="31" width="15.44140625" customWidth="1"/>
  </cols>
  <sheetData>
    <row r="1" spans="1:31" ht="20.399999999999999" x14ac:dyDescent="0.35">
      <c r="A1" s="4" t="s">
        <v>8</v>
      </c>
      <c r="N1" s="10"/>
      <c r="O1" s="10"/>
      <c r="P1" s="10"/>
      <c r="Q1" s="10"/>
      <c r="R1" s="7"/>
      <c r="S1" s="7"/>
    </row>
    <row r="2" spans="1:31" ht="76.5" customHeight="1" x14ac:dyDescent="0.3">
      <c r="B2" s="74" t="s">
        <v>11</v>
      </c>
      <c r="C2" s="74"/>
      <c r="D2" s="74"/>
      <c r="E2" s="74"/>
      <c r="F2" s="74"/>
      <c r="G2" s="74"/>
      <c r="H2" s="74"/>
      <c r="I2" s="74"/>
      <c r="J2" s="74"/>
      <c r="K2" s="74"/>
      <c r="L2" s="74"/>
      <c r="M2" s="75"/>
      <c r="N2" s="76" t="s">
        <v>18</v>
      </c>
      <c r="O2" s="77"/>
      <c r="P2" s="78"/>
      <c r="Q2" s="31"/>
      <c r="R2" s="3"/>
      <c r="S2" s="3"/>
      <c r="T2" s="79" t="s">
        <v>13</v>
      </c>
      <c r="U2" s="74"/>
      <c r="V2" s="74"/>
      <c r="W2" s="74"/>
      <c r="X2" s="75"/>
      <c r="Y2" s="79" t="s">
        <v>19</v>
      </c>
      <c r="Z2" s="75"/>
      <c r="AA2" s="3"/>
      <c r="AB2" s="79" t="s">
        <v>14</v>
      </c>
      <c r="AC2" s="74"/>
      <c r="AD2" s="75"/>
      <c r="AE2" s="6"/>
    </row>
    <row r="3" spans="1:31" ht="51" customHeight="1" x14ac:dyDescent="0.25">
      <c r="A3" s="59"/>
      <c r="B3" s="80" t="s">
        <v>1</v>
      </c>
      <c r="C3" s="81"/>
      <c r="D3" s="80" t="s">
        <v>2</v>
      </c>
      <c r="E3" s="81"/>
      <c r="F3" s="80" t="s">
        <v>3</v>
      </c>
      <c r="G3" s="81"/>
      <c r="H3" s="80" t="s">
        <v>7</v>
      </c>
      <c r="I3" s="81"/>
      <c r="J3" s="80" t="s">
        <v>4</v>
      </c>
      <c r="K3" s="81"/>
      <c r="L3" s="80" t="s">
        <v>5</v>
      </c>
      <c r="M3" s="81"/>
      <c r="N3" s="85" t="s">
        <v>16</v>
      </c>
      <c r="O3" s="85" t="s">
        <v>67</v>
      </c>
      <c r="P3" s="8" t="s">
        <v>27</v>
      </c>
      <c r="Q3" s="8"/>
      <c r="R3" s="29" t="s">
        <v>40</v>
      </c>
      <c r="S3" s="29"/>
      <c r="T3" s="73" t="s">
        <v>28</v>
      </c>
      <c r="U3" s="73" t="s">
        <v>37</v>
      </c>
      <c r="V3" s="73" t="s">
        <v>36</v>
      </c>
      <c r="W3" s="73" t="s">
        <v>35</v>
      </c>
      <c r="X3" s="73" t="s">
        <v>34</v>
      </c>
      <c r="Y3" s="73" t="s">
        <v>33</v>
      </c>
      <c r="Z3" s="85" t="s">
        <v>32</v>
      </c>
      <c r="AA3" s="5"/>
      <c r="AB3" s="73" t="s">
        <v>31</v>
      </c>
      <c r="AC3" s="85" t="s">
        <v>30</v>
      </c>
      <c r="AD3" s="86" t="s">
        <v>29</v>
      </c>
    </row>
    <row r="4" spans="1:31" ht="15" customHeight="1" x14ac:dyDescent="0.3">
      <c r="A4" s="59" t="s">
        <v>6</v>
      </c>
      <c r="B4" s="67">
        <v>5</v>
      </c>
      <c r="C4" s="7"/>
      <c r="D4" s="67">
        <v>5</v>
      </c>
      <c r="E4" s="7"/>
      <c r="F4" s="67">
        <v>5</v>
      </c>
      <c r="G4" s="7"/>
      <c r="H4" s="67">
        <v>5</v>
      </c>
      <c r="I4" s="7"/>
      <c r="J4" s="67">
        <v>5</v>
      </c>
      <c r="K4" s="7"/>
      <c r="L4" s="67">
        <v>5</v>
      </c>
      <c r="M4" s="7"/>
      <c r="N4" s="85"/>
      <c r="O4" s="85"/>
      <c r="P4" s="67">
        <v>70</v>
      </c>
      <c r="Q4" s="6"/>
      <c r="R4" s="68">
        <f>P4+L4+J4+H4+F4+D4+B4</f>
        <v>100</v>
      </c>
      <c r="S4" s="63"/>
      <c r="T4" s="73"/>
      <c r="U4" s="73"/>
      <c r="V4" s="73"/>
      <c r="W4" s="73"/>
      <c r="X4" s="73"/>
      <c r="Y4" s="73"/>
      <c r="Z4" s="85"/>
      <c r="AA4" s="5"/>
      <c r="AB4" s="73"/>
      <c r="AC4" s="85"/>
      <c r="AD4" s="86"/>
    </row>
    <row r="5" spans="1:31" ht="15" customHeight="1" x14ac:dyDescent="0.25">
      <c r="A5" s="57" t="s">
        <v>0</v>
      </c>
      <c r="B5" s="58" t="s">
        <v>12</v>
      </c>
      <c r="C5" s="57" t="s">
        <v>73</v>
      </c>
      <c r="D5" s="58" t="s">
        <v>12</v>
      </c>
      <c r="E5" s="57" t="s">
        <v>73</v>
      </c>
      <c r="F5" s="58" t="s">
        <v>12</v>
      </c>
      <c r="G5" s="57" t="s">
        <v>73</v>
      </c>
      <c r="H5" s="58" t="s">
        <v>12</v>
      </c>
      <c r="I5" s="57" t="s">
        <v>73</v>
      </c>
      <c r="J5" s="58" t="s">
        <v>12</v>
      </c>
      <c r="K5" s="57" t="s">
        <v>73</v>
      </c>
      <c r="L5" s="58" t="s">
        <v>12</v>
      </c>
      <c r="M5" s="57" t="s">
        <v>73</v>
      </c>
      <c r="N5" s="89"/>
      <c r="O5" s="89"/>
      <c r="P5" s="60"/>
      <c r="Q5" s="64"/>
      <c r="R5" s="65"/>
      <c r="S5" s="65"/>
      <c r="T5" s="88"/>
      <c r="U5" s="88"/>
      <c r="V5" s="88"/>
      <c r="W5" s="88"/>
      <c r="X5" s="88"/>
      <c r="Y5" s="88"/>
      <c r="Z5" s="89"/>
      <c r="AA5" s="66"/>
      <c r="AB5" s="88"/>
      <c r="AC5" s="89"/>
      <c r="AD5" s="90"/>
    </row>
    <row r="6" spans="1:31" x14ac:dyDescent="0.25">
      <c r="A6" s="42" t="s">
        <v>9</v>
      </c>
      <c r="B6" s="47">
        <v>70</v>
      </c>
      <c r="C6" s="11">
        <f>(B$4*B6)/100</f>
        <v>3.5</v>
      </c>
      <c r="D6" s="47">
        <v>70</v>
      </c>
      <c r="E6" s="11">
        <f>(D$4*D6)/100</f>
        <v>3.5</v>
      </c>
      <c r="F6" s="47">
        <v>80</v>
      </c>
      <c r="G6" s="11">
        <f>(F$4*F6)/100</f>
        <v>4</v>
      </c>
      <c r="H6" s="47">
        <v>85</v>
      </c>
      <c r="I6" s="11">
        <f>(H$4*H6)/100</f>
        <v>4.25</v>
      </c>
      <c r="J6" s="47">
        <v>70</v>
      </c>
      <c r="K6" s="11">
        <f>(J$4*J6)/100</f>
        <v>3.5</v>
      </c>
      <c r="L6" s="47">
        <v>80</v>
      </c>
      <c r="M6" s="11">
        <f>(L$4*L6)/100</f>
        <v>4</v>
      </c>
      <c r="N6" s="11">
        <f>IF((C6+E6+G6+I6+K6+M6)=0,"blank",(C6+E6+G6+I6+K6+M6))</f>
        <v>22.75</v>
      </c>
      <c r="O6" s="11">
        <f>IF(N6="blank","blank",(N6-N$14))</f>
        <v>0.5</v>
      </c>
      <c r="P6" s="26">
        <f>IF(O6="blank","blank",(B$14*(O6/P$4)))</f>
        <v>7142.8571428571422</v>
      </c>
      <c r="Q6" s="26"/>
      <c r="R6" s="7"/>
      <c r="S6" s="33"/>
      <c r="T6" s="39"/>
      <c r="U6" s="39"/>
      <c r="V6" s="39"/>
      <c r="W6" s="39"/>
      <c r="X6" s="40"/>
      <c r="Y6" s="14">
        <f>IF(N6="blank","blank",SUM(T6:X6))</f>
        <v>0</v>
      </c>
      <c r="Z6" s="23">
        <f>IF(Y6="blank","blank",(Y6-Y$14))</f>
        <v>0</v>
      </c>
      <c r="AA6" s="23"/>
      <c r="AB6" s="14">
        <f>IF(N6="blank","blank",(P6+Z6))</f>
        <v>7142.8571428571422</v>
      </c>
      <c r="AC6" s="44">
        <v>1050600</v>
      </c>
      <c r="AD6" s="24">
        <f>IF(AB6="blank","blank",AC6-AB6)</f>
        <v>1043457.1428571428</v>
      </c>
      <c r="AE6" s="6" t="str">
        <f>IF(AD6=AD$14,"  &lt;&lt;&lt;&lt;&lt; preferred tender","")</f>
        <v/>
      </c>
    </row>
    <row r="7" spans="1:31" x14ac:dyDescent="0.25">
      <c r="A7" s="42" t="s">
        <v>17</v>
      </c>
      <c r="B7" s="47">
        <v>75</v>
      </c>
      <c r="C7" s="11">
        <f>(B$4*B7)/100</f>
        <v>3.75</v>
      </c>
      <c r="D7" s="47">
        <v>75</v>
      </c>
      <c r="E7" s="11">
        <f>(D$4*D7)/100</f>
        <v>3.75</v>
      </c>
      <c r="F7" s="47">
        <v>80</v>
      </c>
      <c r="G7" s="11">
        <f>(F$4*F7)/100</f>
        <v>4</v>
      </c>
      <c r="H7" s="47">
        <v>80</v>
      </c>
      <c r="I7" s="11">
        <f>(H$4*H7)/100</f>
        <v>4</v>
      </c>
      <c r="J7" s="47">
        <v>75</v>
      </c>
      <c r="K7" s="11">
        <f>(J$4*J7)/100</f>
        <v>3.75</v>
      </c>
      <c r="L7" s="47">
        <v>75</v>
      </c>
      <c r="M7" s="11">
        <f>(L$4*L7)/100</f>
        <v>3.75</v>
      </c>
      <c r="N7" s="11">
        <f>IF((C7+E7+G7+I7+K7+M7)=0,"blank",(C7+E7+G7+I7+K7+M7))</f>
        <v>23</v>
      </c>
      <c r="O7" s="11">
        <f>IF(N7="blank","blank",(N7-N$14))</f>
        <v>0.75</v>
      </c>
      <c r="P7" s="26">
        <f>IF(O7="blank","blank",(B$14*(O7/P$4)))</f>
        <v>10714.285714285714</v>
      </c>
      <c r="Q7" s="26"/>
      <c r="R7" s="7"/>
      <c r="S7" s="33"/>
      <c r="T7" s="39"/>
      <c r="U7" s="39"/>
      <c r="V7" s="39"/>
      <c r="W7" s="39"/>
      <c r="X7" s="39"/>
      <c r="Y7" s="14">
        <f>IF(N7="blank","blank",SUM(T7:X7))</f>
        <v>0</v>
      </c>
      <c r="Z7" s="23">
        <f>IF(Y7="blank","blank",(Y7-Y$14))</f>
        <v>0</v>
      </c>
      <c r="AA7" s="23"/>
      <c r="AB7" s="14">
        <f>IF(N7="blank","blank",(P7+Z7))</f>
        <v>10714.285714285714</v>
      </c>
      <c r="AC7" s="44">
        <v>1087800</v>
      </c>
      <c r="AD7" s="24">
        <f>IF(AB7="blank","blank",AC7-AB7)</f>
        <v>1077085.7142857143</v>
      </c>
      <c r="AE7" s="6" t="str">
        <f>IF(AD7=AD$14,"  &lt;&lt;&lt;&lt;&lt; preferred tender","")</f>
        <v/>
      </c>
    </row>
    <row r="8" spans="1:31" x14ac:dyDescent="0.25">
      <c r="A8" s="42" t="s">
        <v>26</v>
      </c>
      <c r="B8" s="47">
        <v>75</v>
      </c>
      <c r="C8" s="11">
        <f>(B$4*B8)/100</f>
        <v>3.75</v>
      </c>
      <c r="D8" s="47">
        <v>75</v>
      </c>
      <c r="E8" s="11">
        <f>(D$4*D8)/100</f>
        <v>3.75</v>
      </c>
      <c r="F8" s="47">
        <v>80</v>
      </c>
      <c r="G8" s="11">
        <f>(F$4*F8)/100</f>
        <v>4</v>
      </c>
      <c r="H8" s="47">
        <v>80</v>
      </c>
      <c r="I8" s="11">
        <f>(H$4*H8)/100</f>
        <v>4</v>
      </c>
      <c r="J8" s="47">
        <v>75</v>
      </c>
      <c r="K8" s="11">
        <f>(J$4*J8)/100</f>
        <v>3.75</v>
      </c>
      <c r="L8" s="47">
        <v>60</v>
      </c>
      <c r="M8" s="11">
        <f>(L$4*L8)/100</f>
        <v>3</v>
      </c>
      <c r="N8" s="11">
        <f>IF((C8+E8+G8+I8+K8+M8)=0,"blank",(C8+E8+G8+I8+K8+M8))</f>
        <v>22.25</v>
      </c>
      <c r="O8" s="11">
        <f>IF(N8="blank","blank",(N8-N$14))</f>
        <v>0</v>
      </c>
      <c r="P8" s="26">
        <f>IF(O8="blank","blank",(B$14*(O8/P$4)))</f>
        <v>0</v>
      </c>
      <c r="Q8" s="26"/>
      <c r="R8" s="7"/>
      <c r="S8" s="33"/>
      <c r="T8" s="39">
        <v>20000</v>
      </c>
      <c r="U8" s="39">
        <v>50000</v>
      </c>
      <c r="V8" s="39"/>
      <c r="W8" s="39"/>
      <c r="X8" s="39"/>
      <c r="Y8" s="14">
        <f>IF(N8="blank","blank",SUM(T8:X8))</f>
        <v>70000</v>
      </c>
      <c r="Z8" s="23">
        <f>IF(Y8="blank","blank",(Y8-Y$14))</f>
        <v>70000</v>
      </c>
      <c r="AA8" s="23"/>
      <c r="AB8" s="14">
        <f>IF(N8="blank","blank",(P8+Z8))</f>
        <v>70000</v>
      </c>
      <c r="AC8" s="44">
        <v>1100300</v>
      </c>
      <c r="AD8" s="24">
        <f>IF(AB8="blank","blank",AC8-AB8)</f>
        <v>1030300</v>
      </c>
      <c r="AE8" s="6" t="str">
        <f>IF(AD8=AD$14,"  &lt;&lt;&lt;&lt;&lt; preferred tender","")</f>
        <v xml:space="preserve">  &lt;&lt;&lt;&lt;&lt; preferred tender</v>
      </c>
    </row>
    <row r="10" spans="1:31" ht="31.5" customHeight="1" x14ac:dyDescent="0.25">
      <c r="B10" s="87" t="s">
        <v>46</v>
      </c>
      <c r="C10" s="82"/>
      <c r="D10" s="82"/>
      <c r="E10" s="82"/>
      <c r="F10" s="82"/>
      <c r="G10" s="82"/>
      <c r="H10" s="82"/>
      <c r="I10" s="82"/>
      <c r="J10" s="82"/>
      <c r="K10" s="82"/>
      <c r="L10" s="82"/>
      <c r="M10" s="82"/>
    </row>
    <row r="12" spans="1:31" ht="22.8" x14ac:dyDescent="0.25">
      <c r="A12" s="36" t="s">
        <v>42</v>
      </c>
      <c r="B12" s="35" t="str">
        <f>IF(B16&lt;=35,"YES","")</f>
        <v/>
      </c>
      <c r="C12" s="35"/>
      <c r="D12" s="35" t="str">
        <f t="shared" ref="D12:L12" si="0">IF(D16&lt;=35,"YES","")</f>
        <v/>
      </c>
      <c r="E12" s="35"/>
      <c r="F12" s="35" t="str">
        <f t="shared" si="0"/>
        <v/>
      </c>
      <c r="G12" s="35"/>
      <c r="H12" s="35" t="str">
        <f t="shared" si="0"/>
        <v/>
      </c>
      <c r="I12" s="35"/>
      <c r="J12" s="35" t="str">
        <f t="shared" si="0"/>
        <v/>
      </c>
      <c r="K12" s="35"/>
      <c r="L12" s="35" t="str">
        <f t="shared" si="0"/>
        <v/>
      </c>
    </row>
    <row r="13" spans="1:31" ht="12.75" customHeight="1" x14ac:dyDescent="0.3">
      <c r="A13" s="1"/>
      <c r="D13" s="27"/>
      <c r="M13" s="2"/>
      <c r="N13" s="12"/>
      <c r="O13" s="13"/>
      <c r="P13" s="20"/>
      <c r="Q13" s="20"/>
      <c r="AC13" s="7"/>
      <c r="AD13" s="9"/>
      <c r="AE13" s="7"/>
    </row>
    <row r="14" spans="1:31" ht="52.8" x14ac:dyDescent="0.25">
      <c r="A14" s="28" t="s">
        <v>39</v>
      </c>
      <c r="B14" s="41">
        <v>1000000</v>
      </c>
      <c r="C14" s="15"/>
      <c r="D14" s="17"/>
      <c r="E14" s="15"/>
      <c r="F14" s="15"/>
      <c r="G14" s="15"/>
      <c r="H14" s="15"/>
      <c r="I14" s="15"/>
      <c r="J14" s="15"/>
      <c r="K14" s="15"/>
      <c r="L14" s="15"/>
      <c r="M14" s="16" t="s">
        <v>15</v>
      </c>
      <c r="N14" s="17">
        <f>MIN(N6:N8)</f>
        <v>22.25</v>
      </c>
      <c r="O14" s="18"/>
      <c r="P14" s="21"/>
      <c r="Q14" s="21"/>
      <c r="R14" s="15"/>
      <c r="S14" s="15"/>
      <c r="T14" s="15"/>
      <c r="U14" s="15"/>
      <c r="V14" s="15"/>
      <c r="W14" s="15"/>
      <c r="X14" s="16" t="s">
        <v>20</v>
      </c>
      <c r="Y14" s="17">
        <f>MIN(Y6:Y8)</f>
        <v>0</v>
      </c>
      <c r="Z14" s="15"/>
      <c r="AA14" s="16"/>
      <c r="AB14" s="17"/>
      <c r="AC14" s="19" t="s">
        <v>38</v>
      </c>
      <c r="AD14" s="25">
        <f>MIN(AD6:AD8)</f>
        <v>1030300</v>
      </c>
      <c r="AE14" s="15"/>
    </row>
    <row r="15" spans="1:31" x14ac:dyDescent="0.25">
      <c r="N15" s="10"/>
      <c r="O15" s="10"/>
      <c r="P15" s="10"/>
      <c r="Q15" s="10"/>
    </row>
    <row r="16" spans="1:31" hidden="1" x14ac:dyDescent="0.25">
      <c r="A16" s="34" t="s">
        <v>41</v>
      </c>
      <c r="B16" s="37">
        <f>MIN(B6:B8)</f>
        <v>70</v>
      </c>
      <c r="C16" s="37"/>
      <c r="D16" s="37">
        <f>MIN(D6:D8)</f>
        <v>70</v>
      </c>
      <c r="E16" s="37"/>
      <c r="F16" s="37">
        <f>MIN(F6:F8)</f>
        <v>80</v>
      </c>
      <c r="G16" s="37"/>
      <c r="H16" s="37">
        <f>MIN(H6:H8)</f>
        <v>80</v>
      </c>
      <c r="I16" s="37"/>
      <c r="J16" s="37">
        <f>MIN(J6:J8)</f>
        <v>70</v>
      </c>
      <c r="K16" s="37"/>
      <c r="L16" s="37">
        <f>MIN(L6:L8)</f>
        <v>60</v>
      </c>
    </row>
  </sheetData>
  <sheetProtection sheet="1" objects="1" scenarios="1"/>
  <mergeCells count="24">
    <mergeCell ref="AC3:AC5"/>
    <mergeCell ref="AD3:AD5"/>
    <mergeCell ref="Z3:Z5"/>
    <mergeCell ref="AB3:AB5"/>
    <mergeCell ref="Y2:Z2"/>
    <mergeCell ref="AB2:AD2"/>
    <mergeCell ref="B3:C3"/>
    <mergeCell ref="D3:E3"/>
    <mergeCell ref="F3:G3"/>
    <mergeCell ref="H3:I3"/>
    <mergeCell ref="J3:K3"/>
    <mergeCell ref="L3:M3"/>
    <mergeCell ref="N3:N5"/>
    <mergeCell ref="Y3:Y5"/>
    <mergeCell ref="B10:M10"/>
    <mergeCell ref="B2:M2"/>
    <mergeCell ref="N2:P2"/>
    <mergeCell ref="T2:X2"/>
    <mergeCell ref="T3:T5"/>
    <mergeCell ref="O3:O5"/>
    <mergeCell ref="U3:U5"/>
    <mergeCell ref="V3:V5"/>
    <mergeCell ref="W3:W5"/>
    <mergeCell ref="X3:X5"/>
  </mergeCells>
  <phoneticPr fontId="0" type="noConversion"/>
  <printOptions gridLines="1"/>
  <pageMargins left="0.75" right="0.75" top="1" bottom="1" header="0.5" footer="0.5"/>
  <pageSetup paperSize="9" scale="74" fitToWidth="2" orientation="landscape" r:id="rId1"/>
  <headerFooter alignWithMargins="0">
    <oddFooter>&amp;L&amp;F&amp;R&amp;T  &amp;D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Notes</vt:lpstr>
      <vt:lpstr>Template</vt:lpstr>
      <vt:lpstr>Example 1</vt:lpstr>
      <vt:lpstr>Example 2</vt:lpstr>
      <vt:lpstr>Example 3 with alternative</vt:lpstr>
      <vt:lpstr>'Example 1'!Print_Area</vt:lpstr>
      <vt:lpstr>'Example 3 with alternative'!Print_Area</vt:lpstr>
      <vt:lpstr>Notes!Print_Area</vt:lpstr>
      <vt:lpstr>'Example 1'!Print_Titles</vt:lpstr>
      <vt:lpstr>'Example 3 with alternative'!Print_Titles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PQM evaluation (April 2003)</dc:subject>
  <dc:creator>Bernard Cuttance</dc:creator>
  <cp:lastModifiedBy>Aniket Gupta</cp:lastModifiedBy>
  <cp:lastPrinted>2003-04-06T19:47:52Z</cp:lastPrinted>
  <dcterms:created xsi:type="dcterms:W3CDTF">1998-08-11T07:59:25Z</dcterms:created>
  <dcterms:modified xsi:type="dcterms:W3CDTF">2024-02-03T22:18:06Z</dcterms:modified>
  <cp:category>Corporate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Title">
    <vt:lpwstr>Performance Measurement Team Leader</vt:lpwstr>
  </property>
  <property fmtid="{D5CDD505-2E9C-101B-9397-08002B2CF9AE}" pid="3" name="Coverage">
    <vt:lpwstr/>
  </property>
  <property fmtid="{D5CDD505-2E9C-101B-9397-08002B2CF9AE}" pid="4" name="Audience">
    <vt:lpwstr>Multiple</vt:lpwstr>
  </property>
  <property fmtid="{D5CDD505-2E9C-101B-9397-08002B2CF9AE}" pid="5" name="Reference">
    <vt:lpwstr>AF 127 01 01</vt:lpwstr>
  </property>
  <property fmtid="{D5CDD505-2E9C-101B-9397-08002B2CF9AE}" pid="6" name="Version">
    <vt:lpwstr>Final</vt:lpwstr>
  </property>
  <property fmtid="{D5CDD505-2E9C-101B-9397-08002B2CF9AE}" pid="7" name="Type">
    <vt:lpwstr>OTH</vt:lpwstr>
  </property>
  <property fmtid="{D5CDD505-2E9C-101B-9397-08002B2CF9AE}" pid="8" name="Region">
    <vt:lpwstr>National</vt:lpwstr>
  </property>
  <property fmtid="{D5CDD505-2E9C-101B-9397-08002B2CF9AE}" pid="9" name="Creator">
    <vt:lpwstr>Performance Measurement Team Leader</vt:lpwstr>
  </property>
  <property fmtid="{D5CDD505-2E9C-101B-9397-08002B2CF9AE}" pid="10" name="Publisher">
    <vt:lpwstr>Transfund New Zealand</vt:lpwstr>
  </property>
  <property fmtid="{D5CDD505-2E9C-101B-9397-08002B2CF9AE}" pid="11" name="FilePath">
    <vt:lpwstr>G:\Allocation of Funds\CPP\Manuals\Physical works and Professional Services</vt:lpwstr>
  </property>
  <property fmtid="{D5CDD505-2E9C-101B-9397-08002B2CF9AE}" pid="12" name="Identifier">
    <vt:lpwstr>OTH_Multiple_PQM evaluation (April 2003)_20030407_Bernard Cuttance_National_F1</vt:lpwstr>
  </property>
  <property fmtid="{D5CDD505-2E9C-101B-9397-08002B2CF9AE}" pid="13" name="Date">
    <vt:lpwstr>2003-04-07</vt:lpwstr>
  </property>
  <property fmtid="{D5CDD505-2E9C-101B-9397-08002B2CF9AE}" pid="14" name="Language">
    <vt:lpwstr>English</vt:lpwstr>
  </property>
  <property fmtid="{D5CDD505-2E9C-101B-9397-08002B2CF9AE}" pid="15" name="Function">
    <vt:lpwstr>Some text from Julie-Anne</vt:lpwstr>
  </property>
  <property fmtid="{D5CDD505-2E9C-101B-9397-08002B2CF9AE}" pid="16" name="Format">
    <vt:lpwstr>Microsoft Excel</vt:lpwstr>
  </property>
  <property fmtid="{D5CDD505-2E9C-101B-9397-08002B2CF9AE}" pid="17" name="DirtyFlag">
    <vt:lpwstr>Clean</vt:lpwstr>
  </property>
  <property fmtid="{D5CDD505-2E9C-101B-9397-08002B2CF9AE}" pid="18" name="Versioning">
    <vt:lpwstr>True</vt:lpwstr>
  </property>
  <property fmtid="{D5CDD505-2E9C-101B-9397-08002B2CF9AE}" pid="19" name="Footers">
    <vt:lpwstr>True</vt:lpwstr>
  </property>
  <property fmtid="{D5CDD505-2E9C-101B-9397-08002B2CF9AE}" pid="20" name="DraftNum">
    <vt:lpwstr>1</vt:lpwstr>
  </property>
  <property fmtid="{D5CDD505-2E9C-101B-9397-08002B2CF9AE}" pid="21" name="NewVersion">
    <vt:lpwstr>1</vt:lpwstr>
  </property>
  <property fmtid="{D5CDD505-2E9C-101B-9397-08002B2CF9AE}" pid="22" name="FinalNum">
    <vt:lpwstr>1</vt:lpwstr>
  </property>
</Properties>
</file>