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99C21180-2FC7-4A7F-87AA-FB274837427B}" xr6:coauthVersionLast="47" xr6:coauthVersionMax="47" xr10:uidLastSave="{00000000-0000-0000-0000-000000000000}"/>
  <bookViews>
    <workbookView xWindow="3348" yWindow="3348" windowWidth="17280" windowHeight="8880"/>
  </bookViews>
  <sheets>
    <sheet name="List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F17" i="2"/>
  <c r="E17" i="2"/>
  <c r="D17" i="2"/>
  <c r="C17" i="2"/>
  <c r="B17" i="2"/>
  <c r="F16" i="2"/>
  <c r="E16" i="2"/>
  <c r="D16" i="2"/>
  <c r="C16" i="2"/>
  <c r="B16" i="2"/>
  <c r="G16" i="2" s="1"/>
  <c r="F15" i="2"/>
  <c r="E15" i="2"/>
  <c r="D15" i="2"/>
  <c r="C15" i="2"/>
  <c r="G15" i="2" s="1"/>
  <c r="B15" i="2"/>
  <c r="F13" i="2"/>
  <c r="E13" i="2"/>
  <c r="D13" i="2"/>
  <c r="C13" i="2"/>
  <c r="B13" i="2"/>
  <c r="G13" i="2" s="1"/>
  <c r="F12" i="2"/>
  <c r="E12" i="2"/>
  <c r="G12" i="2" s="1"/>
  <c r="D12" i="2"/>
  <c r="C12" i="2"/>
  <c r="B12" i="2"/>
  <c r="F11" i="2"/>
  <c r="E11" i="2"/>
  <c r="D11" i="2"/>
  <c r="C11" i="2"/>
  <c r="B11" i="2"/>
  <c r="G11" i="2" s="1"/>
  <c r="F10" i="2"/>
  <c r="E10" i="2"/>
  <c r="D10" i="2"/>
  <c r="C10" i="2"/>
  <c r="B10" i="2"/>
  <c r="F9" i="2"/>
  <c r="E9" i="2"/>
  <c r="D9" i="2"/>
  <c r="G9" i="2" s="1"/>
  <c r="C9" i="2"/>
  <c r="B9" i="2"/>
  <c r="F8" i="2"/>
  <c r="E8" i="2"/>
  <c r="D8" i="2"/>
  <c r="C8" i="2"/>
  <c r="B8" i="2"/>
  <c r="G8" i="2" s="1"/>
  <c r="F7" i="2"/>
  <c r="G7" i="2" s="1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B14" i="2" s="1"/>
  <c r="F4" i="2"/>
  <c r="E4" i="2"/>
  <c r="G4" i="2" s="1"/>
  <c r="D4" i="2"/>
  <c r="C4" i="2"/>
  <c r="B4" i="2"/>
  <c r="F3" i="2"/>
  <c r="E3" i="2"/>
  <c r="D3" i="2"/>
  <c r="D14" i="2" s="1"/>
  <c r="C3" i="2"/>
  <c r="C14" i="2" s="1"/>
  <c r="G17" i="2"/>
  <c r="G10" i="2"/>
  <c r="G6" i="2"/>
  <c r="E14" i="2" l="1"/>
  <c r="G5" i="2"/>
  <c r="F14" i="2"/>
  <c r="G14" i="2" s="1"/>
  <c r="G3" i="2"/>
</calcChain>
</file>

<file path=xl/sharedStrings.xml><?xml version="1.0" encoding="utf-8"?>
<sst xmlns="http://schemas.openxmlformats.org/spreadsheetml/2006/main" count="53" uniqueCount="41">
  <si>
    <t>Code</t>
  </si>
  <si>
    <t>Provider</t>
  </si>
  <si>
    <t>Land-based provision</t>
  </si>
  <si>
    <t>Construction</t>
  </si>
  <si>
    <t>Engineering, technology and manufacturing</t>
  </si>
  <si>
    <t>Business administration, management &amp; professional</t>
  </si>
  <si>
    <t>Information &amp; communications technology</t>
  </si>
  <si>
    <t>Retailing, customer service and transportation</t>
  </si>
  <si>
    <t>Hospitality, leisure, sport and travel</t>
  </si>
  <si>
    <t>Hairdressing and beauty therapy</t>
  </si>
  <si>
    <t>Health, social care and public services</t>
  </si>
  <si>
    <t>Visual and performaing arts and media</t>
  </si>
  <si>
    <t>Foundation programmes</t>
  </si>
  <si>
    <t>Leadership &amp; management</t>
  </si>
  <si>
    <t>Equal opportunities</t>
  </si>
  <si>
    <t>Quality Assurance</t>
  </si>
  <si>
    <t>Grades at original inspection</t>
  </si>
  <si>
    <t>3 or above</t>
  </si>
  <si>
    <t>Reinspection Grades</t>
  </si>
  <si>
    <t>Sector</t>
  </si>
  <si>
    <t>Grade 1</t>
  </si>
  <si>
    <t>Grade 2</t>
  </si>
  <si>
    <t>Grade 3</t>
  </si>
  <si>
    <t>Grade 4</t>
  </si>
  <si>
    <t>Grade 5</t>
  </si>
  <si>
    <t>Total</t>
  </si>
  <si>
    <t>All Areas of Learning</t>
  </si>
  <si>
    <t>Leadership and Management</t>
  </si>
  <si>
    <t>Equal Opportunities</t>
  </si>
  <si>
    <t>All Reinspection Grades</t>
  </si>
  <si>
    <t>Biscom Resource Management Ltd</t>
  </si>
  <si>
    <t>Publication Date</t>
  </si>
  <si>
    <t>Into Work (Sunderland) Limited</t>
  </si>
  <si>
    <t>Metropole College Ltd</t>
  </si>
  <si>
    <t>Belgrave Development &amp; Enterprise Reinspection</t>
  </si>
  <si>
    <t>Cannon Engineers &amp; Associates Limited</t>
  </si>
  <si>
    <t>Havelock Training Limited</t>
  </si>
  <si>
    <t>Training Enterprise</t>
  </si>
  <si>
    <t>Steps to Work (Walsall) Ltd</t>
  </si>
  <si>
    <t>Hamnet Ltd</t>
  </si>
  <si>
    <t xml:space="preserve">Acton Training Centre Limited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</si>
</sst>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name val="Arial"/>
    </font>
    <font>
      <b/>
      <sz val="24"/>
      <name val="Optimum"/>
    </font>
    <font>
      <sz val="10"/>
      <name val="Optimum"/>
    </font>
    <font>
      <sz val="8.5"/>
      <name val="Optimum"/>
    </font>
    <font>
      <sz val="10"/>
      <color indexed="9"/>
      <name val="Optimum"/>
    </font>
    <font>
      <b/>
      <u/>
      <sz val="14"/>
      <name val="Times New Roman"/>
      <family val="1"/>
    </font>
    <font>
      <sz val="10"/>
      <name val="Times New Roman"/>
      <family val="1"/>
    </font>
    <font>
      <b/>
      <sz val="13.5"/>
      <name val="Times New Roman"/>
      <family val="1"/>
    </font>
    <font>
      <b/>
      <sz val="10"/>
      <name val="Times New Roman"/>
      <family val="1"/>
    </font>
    <font>
      <b/>
      <sz val="10"/>
      <name val="Arial"/>
    </font>
    <font>
      <sz val="14"/>
      <name val="Optimum"/>
    </font>
    <font>
      <sz val="10"/>
      <color indexed="9"/>
      <name val="Arial"/>
      <family val="2"/>
    </font>
    <font>
      <sz val="10"/>
      <name val="Arial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5" fontId="1" fillId="0" borderId="0" xfId="0" applyNumberFormat="1" applyFont="1"/>
    <xf numFmtId="15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/>
    <xf numFmtId="15" fontId="2" fillId="0" borderId="0" xfId="0" applyNumberFormat="1" applyFont="1" applyAlignment="1">
      <alignment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applyFont="1" applyFill="1" applyBorder="1" applyAlignment="1">
      <alignment horizontal="center" textRotation="90" wrapText="1"/>
    </xf>
    <xf numFmtId="0" fontId="2" fillId="0" borderId="0" xfId="0" applyFont="1" applyAlignment="1"/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4" borderId="0" xfId="0" applyFont="1" applyFill="1"/>
    <xf numFmtId="0" fontId="8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Alignment="1">
      <alignment horizontal="right"/>
    </xf>
    <xf numFmtId="15" fontId="0" fillId="0" borderId="0" xfId="0" applyNumberFormat="1"/>
    <xf numFmtId="0" fontId="11" fillId="0" borderId="0" xfId="0" applyFont="1" applyAlignment="1">
      <alignment horizontal="center"/>
    </xf>
    <xf numFmtId="0" fontId="11" fillId="5" borderId="0" xfId="0" applyFont="1" applyFill="1" applyAlignment="1">
      <alignment horizontal="center"/>
    </xf>
    <xf numFmtId="0" fontId="12" fillId="0" borderId="0" xfId="0" applyFont="1"/>
    <xf numFmtId="15" fontId="12" fillId="0" borderId="0" xfId="0" applyNumberFormat="1" applyFont="1"/>
    <xf numFmtId="0" fontId="11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abSelected="1" zoomScale="75" workbookViewId="0">
      <selection activeCell="R2" sqref="R2"/>
    </sheetView>
  </sheetViews>
  <sheetFormatPr defaultColWidth="9.109375" defaultRowHeight="13.2"/>
  <cols>
    <col min="1" max="1" width="6.88671875" style="6" customWidth="1"/>
    <col min="2" max="2" width="52.6640625" style="3" customWidth="1"/>
    <col min="3" max="3" width="13.44140625" style="3" customWidth="1"/>
    <col min="4" max="14" width="5.33203125" style="12" customWidth="1"/>
    <col min="15" max="17" width="3.33203125" style="27" customWidth="1"/>
    <col min="18" max="18" width="5.6640625" style="6" customWidth="1"/>
    <col min="19" max="19" width="15.33203125" style="6" customWidth="1"/>
    <col min="20" max="20" width="4.88671875" style="6" customWidth="1"/>
    <col min="21" max="16384" width="9.109375" style="6"/>
  </cols>
  <sheetData>
    <row r="1" spans="1:17" ht="30">
      <c r="A1" s="1" t="s">
        <v>18</v>
      </c>
      <c r="B1" s="2"/>
      <c r="D1" s="10" t="s">
        <v>16</v>
      </c>
      <c r="E1" s="4"/>
      <c r="F1" s="4"/>
      <c r="G1" s="4"/>
      <c r="H1" s="4"/>
      <c r="I1" s="13"/>
      <c r="J1" s="10" t="s">
        <v>17</v>
      </c>
      <c r="K1" s="4"/>
      <c r="L1" s="26"/>
      <c r="M1" s="4">
        <v>4</v>
      </c>
      <c r="N1" s="11"/>
      <c r="O1" s="5">
        <v>5</v>
      </c>
      <c r="P1" s="5"/>
      <c r="Q1" s="28"/>
    </row>
    <row r="2" spans="1:17" ht="126" customHeight="1">
      <c r="A2" s="6" t="s">
        <v>0</v>
      </c>
      <c r="B2" s="3" t="s">
        <v>1</v>
      </c>
      <c r="C2" s="7" t="s">
        <v>31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9" t="s">
        <v>13</v>
      </c>
      <c r="P2" s="9" t="s">
        <v>14</v>
      </c>
      <c r="Q2" s="9" t="s">
        <v>15</v>
      </c>
    </row>
    <row r="3" spans="1:17" s="32" customFormat="1">
      <c r="A3" s="32">
        <v>3881</v>
      </c>
      <c r="B3" s="32" t="s">
        <v>30</v>
      </c>
      <c r="C3" s="33">
        <v>37750</v>
      </c>
      <c r="D3" s="30"/>
      <c r="E3" s="30"/>
      <c r="F3" s="30"/>
      <c r="G3" s="30"/>
      <c r="H3" s="30"/>
      <c r="I3" s="31">
        <v>2</v>
      </c>
      <c r="J3" s="30"/>
      <c r="K3" s="30"/>
      <c r="L3" s="30"/>
      <c r="M3" s="30"/>
      <c r="N3" s="30"/>
      <c r="O3" s="30"/>
      <c r="P3" s="30"/>
      <c r="Q3" s="30"/>
    </row>
    <row r="4" spans="1:17" s="32" customFormat="1">
      <c r="A4" s="32">
        <v>4348</v>
      </c>
      <c r="B4" s="32" t="s">
        <v>32</v>
      </c>
      <c r="C4" s="33">
        <v>37813</v>
      </c>
      <c r="D4" s="34">
        <v>3</v>
      </c>
      <c r="E4" s="34">
        <v>3</v>
      </c>
      <c r="F4" s="30"/>
      <c r="G4" s="30"/>
      <c r="H4" s="30"/>
      <c r="I4" s="31">
        <v>3</v>
      </c>
      <c r="J4" s="30"/>
      <c r="K4" s="30"/>
      <c r="L4" s="30"/>
      <c r="M4" s="30"/>
      <c r="N4" s="30"/>
      <c r="O4" s="31">
        <v>3</v>
      </c>
      <c r="P4" s="31">
        <v>3</v>
      </c>
      <c r="Q4" s="35">
        <v>3</v>
      </c>
    </row>
    <row r="5" spans="1:17" s="32" customFormat="1">
      <c r="A5" s="32">
        <v>3883</v>
      </c>
      <c r="B5" s="32" t="s">
        <v>33</v>
      </c>
      <c r="C5" s="33">
        <v>37813</v>
      </c>
      <c r="D5" s="30"/>
      <c r="E5" s="30"/>
      <c r="F5" s="30"/>
      <c r="G5" s="30"/>
      <c r="H5" s="34">
        <v>3</v>
      </c>
      <c r="I5" s="30"/>
      <c r="J5" s="30"/>
      <c r="K5" s="30"/>
      <c r="L5" s="30"/>
      <c r="M5" s="30"/>
      <c r="N5" s="31">
        <v>3</v>
      </c>
      <c r="O5" s="31">
        <v>3</v>
      </c>
      <c r="P5" s="34">
        <v>2</v>
      </c>
      <c r="Q5" s="31">
        <v>3</v>
      </c>
    </row>
    <row r="6" spans="1:17" s="32" customFormat="1">
      <c r="A6" s="32">
        <v>4417</v>
      </c>
      <c r="B6" s="32" t="s">
        <v>34</v>
      </c>
      <c r="C6" s="33">
        <v>37855</v>
      </c>
      <c r="D6" s="30"/>
      <c r="E6" s="30"/>
      <c r="F6" s="30"/>
      <c r="G6" s="35">
        <v>3</v>
      </c>
      <c r="H6" s="30"/>
      <c r="I6" s="30"/>
      <c r="J6" s="30"/>
      <c r="K6" s="30"/>
      <c r="L6" s="30"/>
      <c r="M6" s="35"/>
      <c r="N6" s="30"/>
      <c r="O6" s="31">
        <v>3</v>
      </c>
      <c r="P6" s="34">
        <v>3</v>
      </c>
      <c r="Q6" s="31">
        <v>3</v>
      </c>
    </row>
    <row r="7" spans="1:17" s="32" customFormat="1">
      <c r="A7" s="32">
        <v>3876</v>
      </c>
      <c r="B7" s="32" t="s">
        <v>35</v>
      </c>
      <c r="C7" s="33">
        <v>37876</v>
      </c>
      <c r="D7" s="30"/>
      <c r="E7" s="30"/>
      <c r="F7" s="31">
        <v>3</v>
      </c>
      <c r="G7" s="30"/>
      <c r="H7" s="30"/>
      <c r="I7" s="30"/>
      <c r="J7" s="30"/>
      <c r="K7" s="30"/>
      <c r="L7" s="30"/>
      <c r="M7" s="30"/>
      <c r="N7" s="30"/>
      <c r="O7" s="35">
        <v>3</v>
      </c>
      <c r="P7" s="31">
        <v>3</v>
      </c>
      <c r="Q7" s="35">
        <v>3</v>
      </c>
    </row>
    <row r="8" spans="1:17" s="32" customFormat="1">
      <c r="A8" s="32">
        <v>3961</v>
      </c>
      <c r="B8" s="32" t="s">
        <v>36</v>
      </c>
      <c r="C8" s="33">
        <v>37883</v>
      </c>
      <c r="D8" s="30"/>
      <c r="E8" s="30"/>
      <c r="F8" s="30"/>
      <c r="G8" s="34">
        <v>3</v>
      </c>
      <c r="H8" s="30"/>
      <c r="I8" s="30"/>
      <c r="J8" s="30"/>
      <c r="K8" s="30"/>
      <c r="L8" s="30"/>
      <c r="M8" s="30"/>
      <c r="N8" s="30"/>
      <c r="O8" s="31">
        <v>3</v>
      </c>
      <c r="P8" s="31">
        <v>3</v>
      </c>
      <c r="Q8" s="31">
        <v>3</v>
      </c>
    </row>
    <row r="9" spans="1:17" s="32" customFormat="1">
      <c r="A9" s="32">
        <v>3976</v>
      </c>
      <c r="B9" s="32" t="s">
        <v>37</v>
      </c>
      <c r="C9" s="33">
        <v>37883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4">
        <v>2</v>
      </c>
      <c r="O9" s="31">
        <v>3</v>
      </c>
      <c r="P9" s="34">
        <v>2</v>
      </c>
      <c r="Q9" s="31">
        <v>3</v>
      </c>
    </row>
    <row r="10" spans="1:17" s="32" customFormat="1">
      <c r="A10" s="32">
        <v>3963</v>
      </c>
      <c r="B10" s="32" t="s">
        <v>38</v>
      </c>
      <c r="C10" s="33">
        <v>37904</v>
      </c>
      <c r="D10" s="30"/>
      <c r="E10" s="30"/>
      <c r="F10" s="30"/>
      <c r="G10" s="30"/>
      <c r="H10" s="30"/>
      <c r="I10" s="31">
        <v>2</v>
      </c>
      <c r="J10" s="30"/>
      <c r="K10" s="30"/>
      <c r="L10" s="30"/>
      <c r="M10" s="30"/>
      <c r="N10" s="31">
        <v>2</v>
      </c>
      <c r="O10" s="31">
        <v>2</v>
      </c>
      <c r="P10" s="31">
        <v>2</v>
      </c>
      <c r="Q10" s="31">
        <v>2</v>
      </c>
    </row>
    <row r="11" spans="1:17" s="32" customFormat="1">
      <c r="A11" s="32">
        <v>4352</v>
      </c>
      <c r="B11" s="32" t="s">
        <v>39</v>
      </c>
      <c r="C11" s="33">
        <v>37939</v>
      </c>
      <c r="D11" s="30"/>
      <c r="E11" s="30"/>
      <c r="F11" s="30"/>
      <c r="G11" s="34">
        <v>4</v>
      </c>
      <c r="H11" s="36">
        <v>3</v>
      </c>
      <c r="I11" s="34">
        <v>3</v>
      </c>
      <c r="J11" s="30"/>
      <c r="K11" s="30"/>
      <c r="L11" s="31">
        <v>5</v>
      </c>
      <c r="M11" s="30"/>
      <c r="N11" s="31">
        <v>4</v>
      </c>
      <c r="O11" s="31">
        <v>4</v>
      </c>
      <c r="P11" s="34">
        <v>3</v>
      </c>
      <c r="Q11" s="31">
        <v>4</v>
      </c>
    </row>
    <row r="12" spans="1:17" s="32" customFormat="1">
      <c r="A12" s="32">
        <v>4419</v>
      </c>
      <c r="B12" s="32" t="s">
        <v>40</v>
      </c>
      <c r="C12" s="33">
        <v>37946</v>
      </c>
      <c r="D12" s="30"/>
      <c r="E12" s="30"/>
      <c r="F12" s="30"/>
      <c r="G12" s="30"/>
      <c r="H12" s="31">
        <v>3</v>
      </c>
      <c r="I12" s="30"/>
      <c r="J12" s="30"/>
      <c r="K12" s="30"/>
      <c r="L12" s="30"/>
      <c r="M12" s="30"/>
      <c r="N12" s="34">
        <v>3</v>
      </c>
      <c r="O12" s="31">
        <v>3</v>
      </c>
      <c r="P12" s="34">
        <v>3</v>
      </c>
      <c r="Q12" s="31">
        <v>3</v>
      </c>
    </row>
    <row r="13" spans="1:17" customFormat="1">
      <c r="C13" s="29"/>
    </row>
    <row r="14" spans="1:17" customFormat="1">
      <c r="C14" s="29"/>
    </row>
    <row r="15" spans="1:17" customFormat="1">
      <c r="C15" s="29"/>
    </row>
    <row r="16" spans="1:17" customFormat="1">
      <c r="C16" s="29"/>
    </row>
    <row r="17" spans="3:3" customFormat="1">
      <c r="C17" s="29"/>
    </row>
    <row r="18" spans="3:3" customFormat="1">
      <c r="C18" s="29"/>
    </row>
    <row r="19" spans="3:3" customFormat="1">
      <c r="C19" s="29"/>
    </row>
    <row r="20" spans="3:3" customFormat="1">
      <c r="C20" s="29"/>
    </row>
    <row r="21" spans="3:3" customFormat="1">
      <c r="C21" s="29"/>
    </row>
    <row r="22" spans="3:3" customFormat="1">
      <c r="C22" s="29"/>
    </row>
    <row r="23" spans="3:3" customFormat="1">
      <c r="C23" s="29"/>
    </row>
    <row r="24" spans="3:3" customFormat="1">
      <c r="C24" s="29"/>
    </row>
    <row r="25" spans="3:3" customFormat="1">
      <c r="C25" s="29"/>
    </row>
    <row r="26" spans="3:3" customFormat="1">
      <c r="C26" s="29"/>
    </row>
    <row r="27" spans="3:3" customFormat="1">
      <c r="C27" s="29"/>
    </row>
    <row r="28" spans="3:3" customFormat="1">
      <c r="C28" s="29"/>
    </row>
    <row r="29" spans="3:3" customFormat="1">
      <c r="C29" s="29"/>
    </row>
    <row r="30" spans="3:3" customFormat="1">
      <c r="C30" s="29"/>
    </row>
    <row r="31" spans="3:3" customFormat="1">
      <c r="C31" s="29"/>
    </row>
    <row r="32" spans="3:3" customFormat="1">
      <c r="C32" s="29"/>
    </row>
    <row r="33" spans="3:3" customFormat="1">
      <c r="C33" s="29"/>
    </row>
    <row r="34" spans="3:3" customFormat="1">
      <c r="C34" s="29"/>
    </row>
    <row r="35" spans="3:3" customFormat="1">
      <c r="C35" s="29"/>
    </row>
    <row r="36" spans="3:3" customFormat="1">
      <c r="C36" s="29"/>
    </row>
    <row r="37" spans="3:3" customFormat="1">
      <c r="C37" s="29"/>
    </row>
    <row r="38" spans="3:3" customFormat="1">
      <c r="C38" s="29"/>
    </row>
    <row r="39" spans="3:3" customFormat="1">
      <c r="C39" s="29"/>
    </row>
    <row r="40" spans="3:3" customFormat="1">
      <c r="C40" s="29"/>
    </row>
    <row r="41" spans="3:3" customFormat="1">
      <c r="C41" s="29"/>
    </row>
    <row r="42" spans="3:3" customFormat="1">
      <c r="C42" s="29"/>
    </row>
    <row r="43" spans="3:3" customFormat="1">
      <c r="C43" s="29"/>
    </row>
    <row r="44" spans="3:3" customFormat="1">
      <c r="C44" s="29"/>
    </row>
    <row r="45" spans="3:3" customFormat="1">
      <c r="C45" s="29"/>
    </row>
    <row r="46" spans="3:3" customFormat="1">
      <c r="C46" s="29"/>
    </row>
    <row r="47" spans="3:3" customFormat="1">
      <c r="C47" s="29"/>
    </row>
    <row r="48" spans="3:3" customFormat="1">
      <c r="C48" s="29"/>
    </row>
    <row r="49" spans="3:3" customFormat="1">
      <c r="C49" s="29"/>
    </row>
    <row r="50" spans="3:3" customFormat="1">
      <c r="C50" s="29"/>
    </row>
    <row r="51" spans="3:3" customFormat="1">
      <c r="C51" s="29"/>
    </row>
    <row r="52" spans="3:3" customFormat="1">
      <c r="C52" s="29"/>
    </row>
    <row r="53" spans="3:3" customFormat="1">
      <c r="C53" s="29"/>
    </row>
    <row r="54" spans="3:3" customFormat="1">
      <c r="C54" s="29"/>
    </row>
    <row r="55" spans="3:3" customFormat="1">
      <c r="C55" s="29"/>
    </row>
    <row r="56" spans="3:3" customFormat="1">
      <c r="C56" s="29"/>
    </row>
    <row r="57" spans="3:3" customFormat="1">
      <c r="C57" s="29"/>
    </row>
    <row r="58" spans="3:3" customFormat="1">
      <c r="C58" s="29"/>
    </row>
    <row r="59" spans="3:3" customFormat="1">
      <c r="C59" s="29"/>
    </row>
    <row r="60" spans="3:3" customFormat="1">
      <c r="C60" s="29"/>
    </row>
    <row r="61" spans="3:3" customFormat="1">
      <c r="C61" s="29"/>
    </row>
    <row r="62" spans="3:3" customFormat="1">
      <c r="C62" s="29"/>
    </row>
    <row r="63" spans="3:3" customFormat="1">
      <c r="C63" s="29"/>
    </row>
    <row r="64" spans="3:3" customFormat="1">
      <c r="C64" s="29"/>
    </row>
    <row r="65" spans="3:3" customFormat="1">
      <c r="C65" s="29"/>
    </row>
    <row r="66" spans="3:3" customFormat="1">
      <c r="C66" s="29"/>
    </row>
    <row r="67" spans="3:3" customFormat="1">
      <c r="C67" s="29"/>
    </row>
    <row r="68" spans="3:3" customFormat="1">
      <c r="C68" s="29"/>
    </row>
    <row r="69" spans="3:3" customFormat="1">
      <c r="C69" s="29"/>
    </row>
    <row r="70" spans="3:3" customFormat="1">
      <c r="C70" s="29"/>
    </row>
    <row r="71" spans="3:3" customFormat="1">
      <c r="C71" s="29"/>
    </row>
    <row r="72" spans="3:3" customFormat="1">
      <c r="C72" s="29"/>
    </row>
    <row r="73" spans="3:3" customFormat="1">
      <c r="C73" s="29"/>
    </row>
    <row r="74" spans="3:3" customFormat="1">
      <c r="C74" s="29"/>
    </row>
    <row r="75" spans="3:3" customFormat="1">
      <c r="C75" s="29"/>
    </row>
  </sheetData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9" sqref="E19"/>
    </sheetView>
  </sheetViews>
  <sheetFormatPr defaultRowHeight="13.2"/>
  <cols>
    <col min="1" max="1" width="41.44140625" customWidth="1"/>
  </cols>
  <sheetData>
    <row r="1" spans="1:7" s="15" customFormat="1" ht="17.399999999999999">
      <c r="A1" s="14" t="s">
        <v>29</v>
      </c>
      <c r="G1" s="16"/>
    </row>
    <row r="2" spans="1:7" ht="34.799999999999997">
      <c r="A2" s="17" t="s">
        <v>19</v>
      </c>
      <c r="B2" s="18" t="s">
        <v>20</v>
      </c>
      <c r="C2" s="18" t="s">
        <v>21</v>
      </c>
      <c r="D2" s="18" t="s">
        <v>22</v>
      </c>
      <c r="E2" s="18" t="s">
        <v>23</v>
      </c>
      <c r="F2" s="18" t="s">
        <v>24</v>
      </c>
      <c r="G2" s="19" t="s">
        <v>25</v>
      </c>
    </row>
    <row r="3" spans="1:7">
      <c r="A3" s="15" t="s">
        <v>2</v>
      </c>
      <c r="B3" s="20">
        <f>COUNTIF(List!$D$3:$D$4962,1)</f>
        <v>0</v>
      </c>
      <c r="C3" s="20">
        <f>COUNTIF(List!$D$3:$D$4962,2)</f>
        <v>0</v>
      </c>
      <c r="D3" s="20">
        <f>COUNTIF(List!$D$3:$D$4962,3)</f>
        <v>1</v>
      </c>
      <c r="E3" s="20">
        <f>COUNTIF(List!$D$3:$D$4962,4)</f>
        <v>0</v>
      </c>
      <c r="F3" s="20">
        <f>COUNTIF(List!$D$3:$D$4962,5)</f>
        <v>0</v>
      </c>
      <c r="G3" s="20">
        <f t="shared" ref="G3:G15" si="0">SUM(B3:F3)</f>
        <v>1</v>
      </c>
    </row>
    <row r="4" spans="1:7">
      <c r="A4" s="15" t="s">
        <v>3</v>
      </c>
      <c r="B4" s="20">
        <f>COUNTIF(List!$E$3:$E$4962,1)</f>
        <v>0</v>
      </c>
      <c r="C4" s="20">
        <f>COUNTIF(List!$E$3:$E$4962,2)</f>
        <v>0</v>
      </c>
      <c r="D4" s="20">
        <f>COUNTIF(List!$E$3:$E$4962,3)</f>
        <v>1</v>
      </c>
      <c r="E4" s="20">
        <f>COUNTIF(List!$E$3:$E$4962,4)</f>
        <v>0</v>
      </c>
      <c r="F4" s="20">
        <f>COUNTIF(List!$E$3:$E$4962,5)</f>
        <v>0</v>
      </c>
      <c r="G4" s="20">
        <f t="shared" si="0"/>
        <v>1</v>
      </c>
    </row>
    <row r="5" spans="1:7">
      <c r="A5" s="15" t="s">
        <v>4</v>
      </c>
      <c r="B5" s="20">
        <f>COUNTIF(List!$F$3:$F$4962,1)</f>
        <v>0</v>
      </c>
      <c r="C5" s="20">
        <f>COUNTIF(List!$F$3:$F$4962,2)</f>
        <v>0</v>
      </c>
      <c r="D5" s="20">
        <f>COUNTIF(List!$F$3:$F$4962,3)</f>
        <v>1</v>
      </c>
      <c r="E5" s="20">
        <f>COUNTIF(List!$F$3:$F$4962,4)</f>
        <v>0</v>
      </c>
      <c r="F5" s="20">
        <f>COUNTIF(List!$F$3:$F$4962,5)</f>
        <v>0</v>
      </c>
      <c r="G5" s="20">
        <f t="shared" si="0"/>
        <v>1</v>
      </c>
    </row>
    <row r="6" spans="1:7">
      <c r="A6" s="15" t="s">
        <v>5</v>
      </c>
      <c r="B6" s="20">
        <f>COUNTIF(List!$G$3:$G$4962,1)</f>
        <v>0</v>
      </c>
      <c r="C6" s="20">
        <f>COUNTIF(List!$G$3:$G$4962,2)</f>
        <v>0</v>
      </c>
      <c r="D6" s="20">
        <f>COUNTIF(List!$G$3:$G$4962,3)</f>
        <v>2</v>
      </c>
      <c r="E6" s="20">
        <f>COUNTIF(List!$G$3:$G$4962,4)</f>
        <v>1</v>
      </c>
      <c r="F6" s="20">
        <f>COUNTIF(List!$G$3:$G$4962,5)</f>
        <v>0</v>
      </c>
      <c r="G6" s="20">
        <f t="shared" si="0"/>
        <v>3</v>
      </c>
    </row>
    <row r="7" spans="1:7">
      <c r="A7" s="15" t="s">
        <v>6</v>
      </c>
      <c r="B7" s="20">
        <f>COUNTIF(List!$H$3:$H$4962,1)</f>
        <v>0</v>
      </c>
      <c r="C7" s="20">
        <f>COUNTIF(List!$H$3:$H$4962,2)</f>
        <v>0</v>
      </c>
      <c r="D7" s="20">
        <f>COUNTIF(List!$H$3:$H$4962,3)</f>
        <v>3</v>
      </c>
      <c r="E7" s="20">
        <f>COUNTIF(List!$H$3:$H$4962,4)</f>
        <v>0</v>
      </c>
      <c r="F7" s="20">
        <f>COUNTIF(List!$H$3:$H$4962,5)</f>
        <v>0</v>
      </c>
      <c r="G7" s="20">
        <f t="shared" si="0"/>
        <v>3</v>
      </c>
    </row>
    <row r="8" spans="1:7">
      <c r="A8" s="15" t="s">
        <v>7</v>
      </c>
      <c r="B8" s="20">
        <f>COUNTIF(List!$I$3:$I$4962,1)</f>
        <v>0</v>
      </c>
      <c r="C8" s="20">
        <f>COUNTIF(List!$I$3:$I$4962,2)</f>
        <v>2</v>
      </c>
      <c r="D8" s="20">
        <f>COUNTIF(List!$I$3:$I$4962,3)</f>
        <v>2</v>
      </c>
      <c r="E8" s="20">
        <f>COUNTIF(List!$I$3:$I$4962,4)</f>
        <v>0</v>
      </c>
      <c r="F8" s="20">
        <f>COUNTIF(List!$I$3:$I$4962,5)</f>
        <v>0</v>
      </c>
      <c r="G8" s="20">
        <f t="shared" si="0"/>
        <v>4</v>
      </c>
    </row>
    <row r="9" spans="1:7">
      <c r="A9" s="15" t="s">
        <v>8</v>
      </c>
      <c r="B9" s="20">
        <f>COUNTIF(List!$J$3:$J$4962,1)</f>
        <v>0</v>
      </c>
      <c r="C9" s="20">
        <f>COUNTIF(List!$J$3:$J$4962,2)</f>
        <v>0</v>
      </c>
      <c r="D9" s="20">
        <f>COUNTIF(List!$J$3:$J$4962,3)</f>
        <v>0</v>
      </c>
      <c r="E9" s="20">
        <f>COUNTIF(List!$J$3:$J$4962,4)</f>
        <v>0</v>
      </c>
      <c r="F9" s="20">
        <f>COUNTIF(List!$J$3:$J$4962,5)</f>
        <v>0</v>
      </c>
      <c r="G9" s="20">
        <f t="shared" si="0"/>
        <v>0</v>
      </c>
    </row>
    <row r="10" spans="1:7">
      <c r="A10" s="15" t="s">
        <v>9</v>
      </c>
      <c r="B10" s="20">
        <f>COUNTIF(List!$K$3:$K$4962,1)</f>
        <v>0</v>
      </c>
      <c r="C10" s="20">
        <f>COUNTIF(List!$K$3:$K$4962,2)</f>
        <v>0</v>
      </c>
      <c r="D10" s="20">
        <f>COUNTIF(List!$K$3:$K$4962,3)</f>
        <v>0</v>
      </c>
      <c r="E10" s="20">
        <f>COUNTIF(List!$K$3:$K$4962,4)</f>
        <v>0</v>
      </c>
      <c r="F10" s="20">
        <f>COUNTIF(List!$K$3:$K$4962,5)</f>
        <v>0</v>
      </c>
      <c r="G10" s="20">
        <f t="shared" si="0"/>
        <v>0</v>
      </c>
    </row>
    <row r="11" spans="1:7">
      <c r="A11" s="15" t="s">
        <v>10</v>
      </c>
      <c r="B11" s="20">
        <f>COUNTIF(List!$L$3:$L$4962,1)</f>
        <v>0</v>
      </c>
      <c r="C11" s="20">
        <f>COUNTIF(List!$L$3:$L$4962,2)</f>
        <v>0</v>
      </c>
      <c r="D11" s="20">
        <f>COUNTIF(List!$L$3:$L$4962,3)</f>
        <v>0</v>
      </c>
      <c r="E11" s="20">
        <f>COUNTIF(List!$L$3:$L$4962,4)</f>
        <v>0</v>
      </c>
      <c r="F11" s="20">
        <f>COUNTIF(List!$L$3:$L$4962,5)</f>
        <v>1</v>
      </c>
      <c r="G11" s="20">
        <f t="shared" si="0"/>
        <v>1</v>
      </c>
    </row>
    <row r="12" spans="1:7">
      <c r="A12" s="15" t="s">
        <v>11</v>
      </c>
      <c r="B12" s="20">
        <f>COUNTIF(List!$M$3:$M$4962,1)</f>
        <v>0</v>
      </c>
      <c r="C12" s="20">
        <f>COUNTIF(List!$M$3:$M$4962,2)</f>
        <v>0</v>
      </c>
      <c r="D12" s="20">
        <f>COUNTIF(List!$M$3:$M$4962,3)</f>
        <v>0</v>
      </c>
      <c r="E12" s="20">
        <f>COUNTIF(List!$M$3:$M$4962,4)</f>
        <v>0</v>
      </c>
      <c r="F12" s="20">
        <f>COUNTIF(List!$M$3:$M$4962,5)</f>
        <v>0</v>
      </c>
      <c r="G12" s="20">
        <f t="shared" si="0"/>
        <v>0</v>
      </c>
    </row>
    <row r="13" spans="1:7">
      <c r="A13" s="15" t="s">
        <v>12</v>
      </c>
      <c r="B13" s="20">
        <f>COUNTIF(List!$N$3:$N$4962,1)</f>
        <v>0</v>
      </c>
      <c r="C13" s="20">
        <f>COUNTIF(List!$N$3:$N$4962,2)</f>
        <v>2</v>
      </c>
      <c r="D13" s="20">
        <f>COUNTIF(List!$N$3:$N$4962,3)</f>
        <v>2</v>
      </c>
      <c r="E13" s="20">
        <f>COUNTIF(List!$N$3:$N$4962,4)</f>
        <v>1</v>
      </c>
      <c r="F13" s="20">
        <f>COUNTIF(List!$N$3:$N$4962,5)</f>
        <v>0</v>
      </c>
      <c r="G13" s="20">
        <f t="shared" si="0"/>
        <v>5</v>
      </c>
    </row>
    <row r="14" spans="1:7" s="23" customFormat="1">
      <c r="A14" s="21" t="s">
        <v>26</v>
      </c>
      <c r="B14" s="22">
        <f>SUM(B3:B13)</f>
        <v>0</v>
      </c>
      <c r="C14" s="22">
        <f>SUM(C3:C13)</f>
        <v>4</v>
      </c>
      <c r="D14" s="22">
        <f>SUM(D3:D13)</f>
        <v>12</v>
      </c>
      <c r="E14" s="22">
        <f>SUM(E3:E13)</f>
        <v>2</v>
      </c>
      <c r="F14" s="22">
        <f>SUM(F3:F13)</f>
        <v>1</v>
      </c>
      <c r="G14" s="22">
        <f t="shared" si="0"/>
        <v>19</v>
      </c>
    </row>
    <row r="15" spans="1:7">
      <c r="A15" s="24" t="s">
        <v>27</v>
      </c>
      <c r="B15" s="25">
        <f>COUNTIF(List!$O$3:$O$4962,1)</f>
        <v>0</v>
      </c>
      <c r="C15" s="25">
        <f>COUNTIF(List!$O$3:$O$4962,2)</f>
        <v>1</v>
      </c>
      <c r="D15" s="25">
        <f>COUNTIF(List!$O$3:$O$4962,3)</f>
        <v>7</v>
      </c>
      <c r="E15" s="25">
        <f>COUNTIF(List!$O$3:$O$4962,4)</f>
        <v>1</v>
      </c>
      <c r="F15" s="25">
        <f>COUNTIF(List!$O$3:$O$4962,5)</f>
        <v>0</v>
      </c>
      <c r="G15" s="25">
        <f t="shared" si="0"/>
        <v>9</v>
      </c>
    </row>
    <row r="16" spans="1:7">
      <c r="A16" s="15" t="s">
        <v>28</v>
      </c>
      <c r="B16" s="20">
        <f>COUNTIF(List!$P$3:$P$4962,1)</f>
        <v>0</v>
      </c>
      <c r="C16" s="20">
        <f>COUNTIF(List!$P$3:$P$4962,2)</f>
        <v>3</v>
      </c>
      <c r="D16" s="20">
        <f>COUNTIF(List!$P$3:$P$4962,3)</f>
        <v>6</v>
      </c>
      <c r="E16" s="20">
        <f>COUNTIF(List!$P$3:$P$4962,4)</f>
        <v>0</v>
      </c>
      <c r="F16" s="20">
        <f>COUNTIF(List!$P$3:$P$4962,5)</f>
        <v>0</v>
      </c>
      <c r="G16" s="20">
        <f>SUM(B16:F16)</f>
        <v>9</v>
      </c>
    </row>
    <row r="17" spans="1:7">
      <c r="A17" s="15" t="s">
        <v>15</v>
      </c>
      <c r="B17" s="20">
        <f>COUNTIF(List!$Q$3:$Q$4962,1)</f>
        <v>0</v>
      </c>
      <c r="C17" s="20">
        <f>COUNTIF(List!$Q$3:$Q$4962,2)</f>
        <v>1</v>
      </c>
      <c r="D17" s="20">
        <f>COUNTIF(List!$Q$3:$Q$4962,3)</f>
        <v>7</v>
      </c>
      <c r="E17" s="20">
        <f>COUNTIF(List!$Q$3:$Q$4962,4)</f>
        <v>1</v>
      </c>
      <c r="F17" s="20">
        <f>COUNTIF(List!$Q$3:$Q$4962,5)</f>
        <v>0</v>
      </c>
      <c r="G17" s="20">
        <f>SUM(B17:F17)</f>
        <v>9</v>
      </c>
    </row>
  </sheetData>
  <phoneticPr fontId="1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Summary</vt:lpstr>
    </vt:vector>
  </TitlesOfParts>
  <Company>Training Standards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Authorised Users Only</dc:creator>
  <cp:lastModifiedBy>Aniket Gupta</cp:lastModifiedBy>
  <dcterms:created xsi:type="dcterms:W3CDTF">2002-12-02T14:40:56Z</dcterms:created>
  <dcterms:modified xsi:type="dcterms:W3CDTF">2024-02-03T22:18:08Z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-1972349991</vt:i4>
  </property>
  <property fmtid="{D5CDD505-2E9C-101B-9397-08002B2CF9AE}" pid="3" name="_EmailSubject">
    <vt:lpwstr>Published Statistics</vt:lpwstr>
  </property>
  <property fmtid="{D5CDD505-2E9C-101B-9397-08002B2CF9AE}" pid="4" name="_AuthorEmail">
    <vt:lpwstr>Stephen.Howarth@ali.gov.uk</vt:lpwstr>
  </property>
  <property fmtid="{D5CDD505-2E9C-101B-9397-08002B2CF9AE}" pid="5" name="_AuthorEmailDisplayName">
    <vt:lpwstr>Stephen Howarth (ALI QA)</vt:lpwstr>
  </property>
  <property fmtid="{D5CDD505-2E9C-101B-9397-08002B2CF9AE}" pid="6" name="_ReviewingToolsShownOnce">
    <vt:lpwstr/>
  </property>
</Properties>
</file>