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30C14D5-048E-401E-A58A-D3B66BF32A5F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24" i="1" s="1"/>
  <c r="S4" i="1"/>
  <c r="S26" i="1" s="1"/>
  <c r="T4" i="1"/>
  <c r="B5" i="1"/>
  <c r="R5" i="1"/>
  <c r="S5" i="1"/>
  <c r="T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R6" i="1"/>
  <c r="S6" i="1"/>
  <c r="T6" i="1"/>
  <c r="R7" i="1"/>
  <c r="S7" i="1"/>
  <c r="T7" i="1" s="1"/>
  <c r="R8" i="1"/>
  <c r="S8" i="1"/>
  <c r="T8" i="1"/>
  <c r="R9" i="1"/>
  <c r="S9" i="1"/>
  <c r="T9" i="1" s="1"/>
  <c r="R10" i="1"/>
  <c r="T10" i="1"/>
  <c r="R11" i="1"/>
  <c r="S11" i="1"/>
  <c r="T11" i="1" s="1"/>
  <c r="R12" i="1"/>
  <c r="S12" i="1"/>
  <c r="T12" i="1"/>
  <c r="R13" i="1"/>
  <c r="S13" i="1"/>
  <c r="T13" i="1" s="1"/>
  <c r="R14" i="1"/>
  <c r="S14" i="1"/>
  <c r="T14" i="1"/>
  <c r="R15" i="1"/>
  <c r="S15" i="1"/>
  <c r="T15" i="1" s="1"/>
  <c r="R16" i="1"/>
  <c r="S16" i="1"/>
  <c r="T16" i="1"/>
  <c r="R17" i="1"/>
  <c r="S17" i="1"/>
  <c r="T17" i="1" s="1"/>
  <c r="R18" i="1"/>
  <c r="S18" i="1"/>
  <c r="T18" i="1"/>
  <c r="R19" i="1"/>
  <c r="S19" i="1"/>
  <c r="T19" i="1" s="1"/>
  <c r="R20" i="1"/>
  <c r="S20" i="1"/>
  <c r="T20" i="1"/>
  <c r="R21" i="1"/>
  <c r="S21" i="1"/>
  <c r="T21" i="1" s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5" i="1" l="1"/>
  <c r="T29" i="1"/>
  <c r="T26" i="1"/>
  <c r="T24" i="1"/>
  <c r="S28" i="1"/>
  <c r="R28" i="1"/>
  <c r="T27" i="1"/>
  <c r="T28" i="1"/>
  <c r="S24" i="1"/>
  <c r="S27" i="1"/>
</calcChain>
</file>

<file path=xl/sharedStrings.xml><?xml version="1.0" encoding="utf-8"?>
<sst xmlns="http://schemas.openxmlformats.org/spreadsheetml/2006/main" count="128" uniqueCount="90">
  <si>
    <t>Last</t>
  </si>
  <si>
    <t>First</t>
  </si>
  <si>
    <t>Lab 1</t>
  </si>
  <si>
    <t>Triangle</t>
  </si>
  <si>
    <t>Abstraction</t>
  </si>
  <si>
    <t>Quiz 1</t>
  </si>
  <si>
    <t>Lab 2</t>
  </si>
  <si>
    <t>Quiz 2</t>
  </si>
  <si>
    <t>Recursion</t>
  </si>
  <si>
    <t>Analysis</t>
  </si>
  <si>
    <t>Lab 4</t>
  </si>
  <si>
    <t>Average:</t>
  </si>
  <si>
    <t>Upper 25%</t>
  </si>
  <si>
    <t>Upper 75%</t>
  </si>
  <si>
    <t>Min:</t>
  </si>
  <si>
    <t>Max:</t>
  </si>
  <si>
    <t>Median:</t>
  </si>
  <si>
    <t>Quiz 5</t>
  </si>
  <si>
    <t>Lab 5</t>
  </si>
  <si>
    <t>Sorting</t>
  </si>
  <si>
    <t>List &amp;</t>
  </si>
  <si>
    <t>Quiz 6</t>
  </si>
  <si>
    <t>Lab 6</t>
  </si>
  <si>
    <t>Infix to</t>
  </si>
  <si>
    <t>Postfix</t>
  </si>
  <si>
    <t>Anagrams</t>
  </si>
  <si>
    <t>Lab 7</t>
  </si>
  <si>
    <t>Maps and</t>
  </si>
  <si>
    <t>concordance</t>
  </si>
  <si>
    <t>Final</t>
  </si>
  <si>
    <t>Lab 3</t>
  </si>
  <si>
    <t>Quiz Avg</t>
  </si>
  <si>
    <t>Lab Avg</t>
  </si>
  <si>
    <t>Numeric</t>
  </si>
  <si>
    <t>Copy ctor</t>
  </si>
  <si>
    <t>implement.</t>
  </si>
  <si>
    <t>Dropped in Wk #2</t>
  </si>
  <si>
    <t>see (1)</t>
  </si>
  <si>
    <t>see (2)</t>
  </si>
  <si>
    <t>Fn Objs</t>
  </si>
  <si>
    <t>Quiz 3</t>
  </si>
  <si>
    <t>Quiz 4</t>
  </si>
  <si>
    <t>Quiz 7</t>
  </si>
  <si>
    <t>Course Objectives:</t>
  </si>
  <si>
    <t>Objectives Addressed:</t>
  </si>
  <si>
    <t>Course Pre-requisetes:</t>
  </si>
  <si>
    <t>Pre 3</t>
  </si>
  <si>
    <t>Recursive</t>
  </si>
  <si>
    <t>Simple</t>
  </si>
  <si>
    <t>Do</t>
  </si>
  <si>
    <t>Mergesort</t>
  </si>
  <si>
    <t>Write</t>
  </si>
  <si>
    <t>Tree</t>
  </si>
  <si>
    <t>Traversal</t>
  </si>
  <si>
    <t>2,3,6,7</t>
  </si>
  <si>
    <t>4,5</t>
  </si>
  <si>
    <t>1,2,3,6,7</t>
  </si>
  <si>
    <t>1,3</t>
  </si>
  <si>
    <t>Letter</t>
  </si>
  <si>
    <t>B</t>
  </si>
  <si>
    <t>BC</t>
  </si>
  <si>
    <t>AB</t>
  </si>
  <si>
    <t>C</t>
  </si>
  <si>
    <t>A</t>
  </si>
  <si>
    <t>CD</t>
  </si>
  <si>
    <t>Std. MSOE grading</t>
  </si>
  <si>
    <t>scale used here.</t>
  </si>
  <si>
    <t>X</t>
  </si>
  <si>
    <t>All</t>
  </si>
  <si>
    <t>understand and apply complex data structures and algorithms.</t>
  </si>
  <si>
    <t>use appropriate algorithms (and associated data structures) to solve complex problems.</t>
  </si>
  <si>
    <t>have a thorough understanding of the Standard Template Library</t>
  </si>
  <si>
    <t>be able to analyze the time complexity of algorithms, both sequential and recursive.</t>
  </si>
  <si>
    <t>understand the use of recursion in problem solving</t>
  </si>
  <si>
    <t>be able to use data structures in software design and implementation</t>
  </si>
  <si>
    <t>be able to apply the Standard Template Library in software design</t>
  </si>
  <si>
    <t>C++ syntax and programming fundamentals</t>
  </si>
  <si>
    <t>Object-oriented design, programming, and documentation</t>
  </si>
  <si>
    <t>Pointers, dynamic objects, STL Iterators</t>
  </si>
  <si>
    <t>Familiarity with composition, inheritance, polymorphism, and C++ templates</t>
  </si>
  <si>
    <t>Pre 1</t>
  </si>
  <si>
    <t>Pre 2</t>
  </si>
  <si>
    <t>Pre 4</t>
  </si>
  <si>
    <t>Student</t>
  </si>
  <si>
    <t>(1) This quiz assesses the student's knowledge of the previous course in C++ programming</t>
  </si>
  <si>
    <t>(2) This quiz assesses the student's ability to retain detailed information from the previous 2 weeks in the course</t>
  </si>
  <si>
    <t>Comments:</t>
  </si>
  <si>
    <t>Topics:</t>
  </si>
  <si>
    <t>Gen C++</t>
  </si>
  <si>
    <t>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</si>
</sst>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u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left" indent="1"/>
    </xf>
    <xf numFmtId="0" fontId="0" fillId="0" borderId="0" xfId="0" applyFill="1" applyBorder="1"/>
    <xf numFmtId="0" fontId="0" fillId="0" borderId="0" xfId="0" applyBorder="1"/>
    <xf numFmtId="49" fontId="4" fillId="0" borderId="3" xfId="0" applyNumberFormat="1" applyFont="1" applyBorder="1" applyAlignment="1">
      <alignment horizontal="left" indent="1"/>
    </xf>
    <xf numFmtId="0" fontId="0" fillId="0" borderId="0" xfId="0" applyAlignment="1">
      <alignment horizontal="left"/>
    </xf>
    <xf numFmtId="0" fontId="6" fillId="0" borderId="0" xfId="2" applyFont="1" applyAlignment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Quiz3recursion.do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Quiz2copyCtor.doc" TargetMode="External"/><Relationship Id="rId1" Type="http://schemas.openxmlformats.org/officeDocument/2006/relationships/hyperlink" Target="Quiz1ooterm.doc" TargetMode="External"/><Relationship Id="rId6" Type="http://schemas.openxmlformats.org/officeDocument/2006/relationships/hyperlink" Target="Quiz7treetraverse.doc" TargetMode="External"/><Relationship Id="rId5" Type="http://schemas.openxmlformats.org/officeDocument/2006/relationships/hyperlink" Target="Quiz6writeMergesort.doc" TargetMode="External"/><Relationship Id="rId4" Type="http://schemas.openxmlformats.org/officeDocument/2006/relationships/hyperlink" Target="Quiz5doMergesort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workbookViewId="0">
      <pane xSplit="2" topLeftCell="C1" activePane="topRight" state="frozen"/>
      <selection pane="topRight" activeCell="E3" sqref="E3"/>
    </sheetView>
  </sheetViews>
  <sheetFormatPr defaultRowHeight="13.2" x14ac:dyDescent="0.25"/>
  <cols>
    <col min="1" max="1" width="12.5546875" bestFit="1" customWidth="1"/>
    <col min="2" max="2" width="10.44140625" bestFit="1" customWidth="1"/>
    <col min="3" max="3" width="8.44140625" customWidth="1"/>
    <col min="4" max="4" width="10.33203125" customWidth="1"/>
    <col min="5" max="5" width="8.109375" bestFit="1" customWidth="1"/>
    <col min="8" max="8" width="10.6640625" bestFit="1" customWidth="1"/>
    <col min="9" max="9" width="10.6640625" customWidth="1"/>
    <col min="14" max="14" width="9.88671875" customWidth="1"/>
    <col min="15" max="15" width="10" customWidth="1"/>
    <col min="16" max="16" width="7.88671875" customWidth="1"/>
    <col min="17" max="17" width="6.6640625" bestFit="1" customWidth="1"/>
  </cols>
  <sheetData>
    <row r="1" spans="1:22" x14ac:dyDescent="0.25">
      <c r="A1" s="1" t="s">
        <v>87</v>
      </c>
      <c r="C1" s="2" t="s">
        <v>5</v>
      </c>
      <c r="D1" s="2" t="s">
        <v>2</v>
      </c>
      <c r="E1" s="2" t="s">
        <v>7</v>
      </c>
      <c r="F1" s="2" t="s">
        <v>6</v>
      </c>
      <c r="G1" s="2" t="s">
        <v>40</v>
      </c>
      <c r="H1" s="2" t="s">
        <v>30</v>
      </c>
      <c r="I1" s="2" t="s">
        <v>41</v>
      </c>
      <c r="J1" s="2" t="s">
        <v>10</v>
      </c>
      <c r="K1" s="2" t="s">
        <v>17</v>
      </c>
      <c r="L1" s="2" t="s">
        <v>18</v>
      </c>
      <c r="M1" s="2" t="s">
        <v>21</v>
      </c>
      <c r="N1" s="2" t="s">
        <v>22</v>
      </c>
      <c r="O1" s="2" t="s">
        <v>42</v>
      </c>
      <c r="P1" s="2" t="s">
        <v>26</v>
      </c>
      <c r="Q1" s="2" t="s">
        <v>29</v>
      </c>
      <c r="R1" s="2" t="s">
        <v>31</v>
      </c>
      <c r="S1" s="2" t="s">
        <v>32</v>
      </c>
      <c r="T1" s="2" t="s">
        <v>33</v>
      </c>
      <c r="U1" s="2" t="s">
        <v>58</v>
      </c>
    </row>
    <row r="2" spans="1:22" x14ac:dyDescent="0.25">
      <c r="C2" s="14" t="s">
        <v>88</v>
      </c>
      <c r="D2" s="5" t="s">
        <v>3</v>
      </c>
      <c r="E2" s="14" t="s">
        <v>34</v>
      </c>
      <c r="F2" s="5" t="s">
        <v>39</v>
      </c>
      <c r="G2" s="14" t="s">
        <v>48</v>
      </c>
      <c r="H2" s="5" t="s">
        <v>8</v>
      </c>
      <c r="I2" s="5" t="s">
        <v>47</v>
      </c>
      <c r="J2" s="5" t="s">
        <v>25</v>
      </c>
      <c r="K2" s="14" t="s">
        <v>49</v>
      </c>
      <c r="L2" s="5" t="s">
        <v>19</v>
      </c>
      <c r="M2" s="14" t="s">
        <v>51</v>
      </c>
      <c r="N2" s="5" t="s">
        <v>23</v>
      </c>
      <c r="O2" s="14" t="s">
        <v>52</v>
      </c>
      <c r="P2" s="5" t="s">
        <v>27</v>
      </c>
      <c r="Q2" s="5"/>
      <c r="R2" s="2"/>
      <c r="S2" s="2"/>
      <c r="T2" s="2"/>
      <c r="U2" s="2"/>
    </row>
    <row r="3" spans="1:22" x14ac:dyDescent="0.25">
      <c r="A3" s="1" t="s">
        <v>0</v>
      </c>
      <c r="B3" s="1" t="s">
        <v>1</v>
      </c>
      <c r="C3" s="14" t="s">
        <v>89</v>
      </c>
      <c r="D3" s="5" t="s">
        <v>4</v>
      </c>
      <c r="E3" s="14" t="s">
        <v>35</v>
      </c>
      <c r="G3" s="14" t="s">
        <v>8</v>
      </c>
      <c r="H3" s="5" t="s">
        <v>9</v>
      </c>
      <c r="I3" s="5" t="s">
        <v>9</v>
      </c>
      <c r="J3" s="5"/>
      <c r="K3" s="14" t="s">
        <v>50</v>
      </c>
      <c r="L3" s="5" t="s">
        <v>20</v>
      </c>
      <c r="M3" s="14" t="s">
        <v>50</v>
      </c>
      <c r="N3" s="5" t="s">
        <v>24</v>
      </c>
      <c r="O3" s="14" t="s">
        <v>53</v>
      </c>
      <c r="P3" s="5" t="s">
        <v>28</v>
      </c>
      <c r="Q3" s="5"/>
      <c r="R3" s="2"/>
      <c r="S3" s="2"/>
      <c r="T3" s="2"/>
      <c r="U3" s="2"/>
    </row>
    <row r="4" spans="1:22" x14ac:dyDescent="0.25">
      <c r="A4" t="s">
        <v>83</v>
      </c>
      <c r="B4" s="13">
        <v>1</v>
      </c>
      <c r="C4">
        <v>90</v>
      </c>
      <c r="D4">
        <v>90</v>
      </c>
      <c r="E4">
        <v>70</v>
      </c>
      <c r="F4">
        <v>95</v>
      </c>
      <c r="G4">
        <v>85</v>
      </c>
      <c r="H4">
        <v>96</v>
      </c>
      <c r="I4">
        <v>85</v>
      </c>
      <c r="J4">
        <v>100</v>
      </c>
      <c r="K4">
        <v>100</v>
      </c>
      <c r="L4">
        <v>85</v>
      </c>
      <c r="M4">
        <v>88</v>
      </c>
      <c r="N4">
        <v>100</v>
      </c>
      <c r="O4">
        <v>100</v>
      </c>
      <c r="P4">
        <v>80</v>
      </c>
      <c r="Q4">
        <v>74</v>
      </c>
      <c r="R4" s="3">
        <f>+(SUM(C4,E4,G4,I4,K4,M4,O4) - MIN(C4,E4,G4,I4,K4,M4,O4))/6</f>
        <v>91.333333333333329</v>
      </c>
      <c r="S4" s="3">
        <f>AVERAGE(D4,F4,H4,J4,L4,N4,P4)</f>
        <v>92.285714285714292</v>
      </c>
      <c r="T4" s="4">
        <f>0.4*S4+0.3*R4+0.3*Q4</f>
        <v>86.51428571428572</v>
      </c>
      <c r="U4" t="s">
        <v>59</v>
      </c>
    </row>
    <row r="5" spans="1:22" x14ac:dyDescent="0.25">
      <c r="A5" t="s">
        <v>83</v>
      </c>
      <c r="B5" s="13">
        <f>+B4+1</f>
        <v>2</v>
      </c>
      <c r="C5">
        <v>50</v>
      </c>
      <c r="D5">
        <v>100</v>
      </c>
      <c r="E5">
        <v>70</v>
      </c>
      <c r="F5">
        <v>70</v>
      </c>
      <c r="G5">
        <v>100</v>
      </c>
      <c r="H5">
        <v>94</v>
      </c>
      <c r="I5">
        <v>75</v>
      </c>
      <c r="J5">
        <v>95</v>
      </c>
      <c r="K5">
        <v>100</v>
      </c>
      <c r="L5">
        <v>100</v>
      </c>
      <c r="M5">
        <v>88</v>
      </c>
      <c r="N5">
        <v>95</v>
      </c>
      <c r="O5">
        <v>100</v>
      </c>
      <c r="P5">
        <v>80</v>
      </c>
      <c r="Q5">
        <v>70</v>
      </c>
      <c r="R5" s="3">
        <f t="shared" ref="R5:R21" si="0">+(SUM(C5,E5,G5,I5,K5,M5,O5) - MIN(C5,E5,G5,I5,K5,M5,O5))/6</f>
        <v>88.833333333333329</v>
      </c>
      <c r="S5" s="3">
        <f t="shared" ref="S5:S21" si="1">AVERAGE(D5,F5,H5,J5,L5,N5,P5)</f>
        <v>90.571428571428569</v>
      </c>
      <c r="T5" s="4">
        <f t="shared" ref="T5:T21" si="2">0.4*S5+0.3*R5+0.3*Q5</f>
        <v>83.878571428571433</v>
      </c>
      <c r="U5" t="s">
        <v>60</v>
      </c>
    </row>
    <row r="6" spans="1:22" x14ac:dyDescent="0.25">
      <c r="A6" t="s">
        <v>83</v>
      </c>
      <c r="B6" s="13">
        <f t="shared" ref="B6:B22" si="3">+B5+1</f>
        <v>3</v>
      </c>
      <c r="C6">
        <v>100</v>
      </c>
      <c r="D6">
        <v>98</v>
      </c>
      <c r="E6">
        <v>100</v>
      </c>
      <c r="F6">
        <v>85</v>
      </c>
      <c r="G6">
        <v>0</v>
      </c>
      <c r="H6">
        <v>90</v>
      </c>
      <c r="I6">
        <v>85</v>
      </c>
      <c r="J6">
        <v>100</v>
      </c>
      <c r="K6">
        <v>100</v>
      </c>
      <c r="L6">
        <v>80</v>
      </c>
      <c r="M6">
        <v>100</v>
      </c>
      <c r="N6">
        <v>100</v>
      </c>
      <c r="O6">
        <v>90</v>
      </c>
      <c r="P6">
        <v>92</v>
      </c>
      <c r="Q6">
        <v>88</v>
      </c>
      <c r="R6" s="3">
        <f t="shared" si="0"/>
        <v>95.833333333333329</v>
      </c>
      <c r="S6" s="3">
        <f t="shared" si="1"/>
        <v>92.142857142857139</v>
      </c>
      <c r="T6" s="4">
        <f t="shared" si="2"/>
        <v>92.007142857142838</v>
      </c>
      <c r="U6" t="s">
        <v>61</v>
      </c>
    </row>
    <row r="7" spans="1:22" x14ac:dyDescent="0.25">
      <c r="A7" t="s">
        <v>83</v>
      </c>
      <c r="B7" s="13">
        <f t="shared" si="3"/>
        <v>4</v>
      </c>
      <c r="C7">
        <v>90</v>
      </c>
      <c r="D7">
        <v>100</v>
      </c>
      <c r="E7">
        <v>100</v>
      </c>
      <c r="F7">
        <v>95</v>
      </c>
      <c r="G7">
        <v>85</v>
      </c>
      <c r="H7">
        <v>96</v>
      </c>
      <c r="I7">
        <v>100</v>
      </c>
      <c r="J7">
        <v>100</v>
      </c>
      <c r="K7">
        <v>100</v>
      </c>
      <c r="L7">
        <v>90</v>
      </c>
      <c r="M7">
        <v>80</v>
      </c>
      <c r="N7">
        <v>100</v>
      </c>
      <c r="O7">
        <v>100</v>
      </c>
      <c r="P7">
        <v>100</v>
      </c>
      <c r="Q7">
        <v>96</v>
      </c>
      <c r="R7" s="3">
        <f t="shared" si="0"/>
        <v>95.833333333333329</v>
      </c>
      <c r="S7" s="3">
        <f t="shared" si="1"/>
        <v>97.285714285714292</v>
      </c>
      <c r="T7" s="4">
        <f t="shared" si="2"/>
        <v>96.464285714285708</v>
      </c>
      <c r="U7" t="s">
        <v>63</v>
      </c>
      <c r="V7" t="s">
        <v>65</v>
      </c>
    </row>
    <row r="8" spans="1:22" x14ac:dyDescent="0.25">
      <c r="A8" t="s">
        <v>83</v>
      </c>
      <c r="B8" s="13">
        <f t="shared" si="3"/>
        <v>5</v>
      </c>
      <c r="C8">
        <v>40</v>
      </c>
      <c r="D8">
        <v>95</v>
      </c>
      <c r="E8">
        <v>100</v>
      </c>
      <c r="F8">
        <v>60</v>
      </c>
      <c r="G8">
        <v>75</v>
      </c>
      <c r="H8">
        <v>94</v>
      </c>
      <c r="I8">
        <v>100</v>
      </c>
      <c r="J8">
        <v>100</v>
      </c>
      <c r="K8">
        <v>0</v>
      </c>
      <c r="L8">
        <v>85</v>
      </c>
      <c r="M8">
        <v>78</v>
      </c>
      <c r="N8">
        <v>100</v>
      </c>
      <c r="O8">
        <v>0</v>
      </c>
      <c r="P8">
        <v>92</v>
      </c>
      <c r="Q8">
        <v>88</v>
      </c>
      <c r="R8" s="3">
        <f t="shared" si="0"/>
        <v>65.5</v>
      </c>
      <c r="S8" s="3">
        <f t="shared" si="1"/>
        <v>89.428571428571431</v>
      </c>
      <c r="T8" s="4">
        <f t="shared" si="2"/>
        <v>81.821428571428569</v>
      </c>
      <c r="U8" t="s">
        <v>62</v>
      </c>
      <c r="V8" t="s">
        <v>66</v>
      </c>
    </row>
    <row r="9" spans="1:22" x14ac:dyDescent="0.25">
      <c r="A9" t="s">
        <v>83</v>
      </c>
      <c r="B9" s="13">
        <f t="shared" si="3"/>
        <v>6</v>
      </c>
      <c r="C9">
        <v>83</v>
      </c>
      <c r="D9">
        <v>100</v>
      </c>
      <c r="E9">
        <v>100</v>
      </c>
      <c r="F9">
        <v>100</v>
      </c>
      <c r="G9">
        <v>60</v>
      </c>
      <c r="H9">
        <v>92</v>
      </c>
      <c r="I9">
        <v>70</v>
      </c>
      <c r="J9">
        <v>100</v>
      </c>
      <c r="K9">
        <v>90</v>
      </c>
      <c r="L9">
        <v>100</v>
      </c>
      <c r="M9">
        <v>75</v>
      </c>
      <c r="N9">
        <v>80</v>
      </c>
      <c r="O9">
        <v>100</v>
      </c>
      <c r="P9">
        <v>90</v>
      </c>
      <c r="Q9">
        <v>93</v>
      </c>
      <c r="R9" s="3">
        <f t="shared" si="0"/>
        <v>86.333333333333329</v>
      </c>
      <c r="S9" s="3">
        <f t="shared" si="1"/>
        <v>94.571428571428569</v>
      </c>
      <c r="T9" s="4">
        <f t="shared" si="2"/>
        <v>91.628571428571433</v>
      </c>
      <c r="U9" t="s">
        <v>61</v>
      </c>
    </row>
    <row r="10" spans="1:22" x14ac:dyDescent="0.25">
      <c r="A10" t="s">
        <v>83</v>
      </c>
      <c r="B10" s="13">
        <f t="shared" si="3"/>
        <v>7</v>
      </c>
      <c r="C10">
        <v>40</v>
      </c>
      <c r="D10" t="s">
        <v>36</v>
      </c>
      <c r="R10" s="3">
        <f t="shared" si="0"/>
        <v>0</v>
      </c>
      <c r="S10" s="3"/>
      <c r="T10" s="4">
        <f t="shared" si="2"/>
        <v>0</v>
      </c>
      <c r="U10" t="s">
        <v>67</v>
      </c>
    </row>
    <row r="11" spans="1:22" x14ac:dyDescent="0.25">
      <c r="A11" t="s">
        <v>83</v>
      </c>
      <c r="B11" s="13">
        <f t="shared" si="3"/>
        <v>8</v>
      </c>
      <c r="C11">
        <v>50</v>
      </c>
      <c r="D11">
        <v>98</v>
      </c>
      <c r="E11">
        <v>90</v>
      </c>
      <c r="F11">
        <v>90</v>
      </c>
      <c r="G11">
        <v>80</v>
      </c>
      <c r="H11">
        <v>90</v>
      </c>
      <c r="I11">
        <v>80</v>
      </c>
      <c r="J11">
        <v>100</v>
      </c>
      <c r="K11">
        <v>100</v>
      </c>
      <c r="L11">
        <v>95</v>
      </c>
      <c r="M11">
        <v>100</v>
      </c>
      <c r="N11">
        <v>85</v>
      </c>
      <c r="O11">
        <v>100</v>
      </c>
      <c r="P11">
        <v>100</v>
      </c>
      <c r="Q11">
        <v>78</v>
      </c>
      <c r="R11" s="3">
        <f t="shared" si="0"/>
        <v>91.666666666666671</v>
      </c>
      <c r="S11" s="3">
        <f t="shared" si="1"/>
        <v>94</v>
      </c>
      <c r="T11" s="4">
        <f t="shared" si="2"/>
        <v>88.5</v>
      </c>
      <c r="U11" t="s">
        <v>61</v>
      </c>
    </row>
    <row r="12" spans="1:22" x14ac:dyDescent="0.25">
      <c r="A12" t="s">
        <v>83</v>
      </c>
      <c r="B12" s="13">
        <f t="shared" si="3"/>
        <v>9</v>
      </c>
      <c r="C12">
        <v>100</v>
      </c>
      <c r="D12">
        <v>100</v>
      </c>
      <c r="E12">
        <v>100</v>
      </c>
      <c r="F12">
        <v>95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60</v>
      </c>
      <c r="N12">
        <v>100</v>
      </c>
      <c r="O12">
        <v>100</v>
      </c>
      <c r="P12">
        <v>100</v>
      </c>
      <c r="Q12">
        <v>95</v>
      </c>
      <c r="R12" s="3">
        <f t="shared" si="0"/>
        <v>100</v>
      </c>
      <c r="S12" s="3">
        <f t="shared" si="1"/>
        <v>99.285714285714292</v>
      </c>
      <c r="T12" s="4">
        <f t="shared" si="2"/>
        <v>98.214285714285722</v>
      </c>
      <c r="U12" t="s">
        <v>63</v>
      </c>
    </row>
    <row r="13" spans="1:22" x14ac:dyDescent="0.25">
      <c r="A13" t="s">
        <v>83</v>
      </c>
      <c r="B13" s="13">
        <f t="shared" si="3"/>
        <v>10</v>
      </c>
      <c r="C13">
        <v>80</v>
      </c>
      <c r="D13">
        <v>100</v>
      </c>
      <c r="E13">
        <v>0</v>
      </c>
      <c r="F13">
        <v>80</v>
      </c>
      <c r="G13">
        <v>100</v>
      </c>
      <c r="H13">
        <v>88</v>
      </c>
      <c r="I13">
        <v>70</v>
      </c>
      <c r="J13">
        <v>100</v>
      </c>
      <c r="K13">
        <v>100</v>
      </c>
      <c r="L13">
        <v>110</v>
      </c>
      <c r="M13">
        <v>92</v>
      </c>
      <c r="N13">
        <v>80</v>
      </c>
      <c r="O13">
        <v>100</v>
      </c>
      <c r="P13">
        <v>90</v>
      </c>
      <c r="Q13">
        <v>93</v>
      </c>
      <c r="R13" s="3">
        <f t="shared" si="0"/>
        <v>90.333333333333329</v>
      </c>
      <c r="S13" s="3">
        <f t="shared" si="1"/>
        <v>92.571428571428569</v>
      </c>
      <c r="T13" s="4">
        <f t="shared" si="2"/>
        <v>92.028571428571439</v>
      </c>
      <c r="U13" t="s">
        <v>61</v>
      </c>
    </row>
    <row r="14" spans="1:22" x14ac:dyDescent="0.25">
      <c r="A14" t="s">
        <v>83</v>
      </c>
      <c r="B14" s="13">
        <f t="shared" si="3"/>
        <v>11</v>
      </c>
      <c r="C14">
        <v>65</v>
      </c>
      <c r="D14">
        <v>95</v>
      </c>
      <c r="E14">
        <v>70</v>
      </c>
      <c r="F14">
        <v>95</v>
      </c>
      <c r="G14">
        <v>70</v>
      </c>
      <c r="H14">
        <v>90</v>
      </c>
      <c r="I14">
        <v>100</v>
      </c>
      <c r="J14">
        <v>100</v>
      </c>
      <c r="K14">
        <v>60</v>
      </c>
      <c r="L14">
        <v>95</v>
      </c>
      <c r="M14">
        <v>65</v>
      </c>
      <c r="N14">
        <v>85</v>
      </c>
      <c r="O14">
        <v>100</v>
      </c>
      <c r="P14">
        <v>100</v>
      </c>
      <c r="Q14">
        <v>62</v>
      </c>
      <c r="R14" s="3">
        <f t="shared" si="0"/>
        <v>78.333333333333329</v>
      </c>
      <c r="S14" s="3">
        <f t="shared" si="1"/>
        <v>94.285714285714292</v>
      </c>
      <c r="T14" s="4">
        <f t="shared" si="2"/>
        <v>79.814285714285703</v>
      </c>
      <c r="U14" t="s">
        <v>64</v>
      </c>
    </row>
    <row r="15" spans="1:22" x14ac:dyDescent="0.25">
      <c r="A15" t="s">
        <v>83</v>
      </c>
      <c r="B15" s="13">
        <f t="shared" si="3"/>
        <v>12</v>
      </c>
      <c r="C15">
        <v>50</v>
      </c>
      <c r="D15">
        <v>100</v>
      </c>
      <c r="E15">
        <v>65</v>
      </c>
      <c r="F15">
        <v>95</v>
      </c>
      <c r="G15">
        <v>75</v>
      </c>
      <c r="H15">
        <v>94</v>
      </c>
      <c r="I15">
        <v>70</v>
      </c>
      <c r="J15">
        <v>95</v>
      </c>
      <c r="K15">
        <v>100</v>
      </c>
      <c r="L15">
        <v>100</v>
      </c>
      <c r="M15">
        <v>80</v>
      </c>
      <c r="N15">
        <v>95</v>
      </c>
      <c r="O15">
        <v>99</v>
      </c>
      <c r="P15">
        <v>80</v>
      </c>
      <c r="Q15">
        <v>89</v>
      </c>
      <c r="R15" s="3">
        <f t="shared" si="0"/>
        <v>81.5</v>
      </c>
      <c r="S15" s="3">
        <f t="shared" si="1"/>
        <v>94.142857142857139</v>
      </c>
      <c r="T15" s="4">
        <f t="shared" si="2"/>
        <v>88.807142857142864</v>
      </c>
      <c r="U15" t="s">
        <v>59</v>
      </c>
    </row>
    <row r="16" spans="1:22" x14ac:dyDescent="0.25">
      <c r="A16" t="s">
        <v>83</v>
      </c>
      <c r="B16" s="13">
        <f t="shared" si="3"/>
        <v>13</v>
      </c>
      <c r="C16">
        <v>90</v>
      </c>
      <c r="D16">
        <v>95</v>
      </c>
      <c r="E16">
        <v>75</v>
      </c>
      <c r="F16">
        <v>95</v>
      </c>
      <c r="G16">
        <v>65</v>
      </c>
      <c r="H16">
        <v>90</v>
      </c>
      <c r="I16">
        <v>70</v>
      </c>
      <c r="J16">
        <v>95</v>
      </c>
      <c r="K16">
        <v>100</v>
      </c>
      <c r="L16">
        <v>100</v>
      </c>
      <c r="M16">
        <v>78</v>
      </c>
      <c r="N16">
        <v>90</v>
      </c>
      <c r="O16">
        <v>99</v>
      </c>
      <c r="P16">
        <v>90</v>
      </c>
      <c r="Q16">
        <v>64</v>
      </c>
      <c r="R16" s="3">
        <f t="shared" si="0"/>
        <v>85.333333333333329</v>
      </c>
      <c r="S16" s="3">
        <f t="shared" si="1"/>
        <v>93.571428571428569</v>
      </c>
      <c r="T16" s="4">
        <f t="shared" si="2"/>
        <v>82.228571428571428</v>
      </c>
      <c r="U16" t="s">
        <v>62</v>
      </c>
    </row>
    <row r="17" spans="1:21" x14ac:dyDescent="0.25">
      <c r="A17" t="s">
        <v>83</v>
      </c>
      <c r="B17" s="13">
        <f t="shared" si="3"/>
        <v>14</v>
      </c>
      <c r="C17">
        <v>90</v>
      </c>
      <c r="D17">
        <v>95</v>
      </c>
      <c r="E17">
        <v>90</v>
      </c>
      <c r="F17">
        <v>95</v>
      </c>
      <c r="G17">
        <v>100</v>
      </c>
      <c r="H17">
        <v>92</v>
      </c>
      <c r="I17">
        <v>70</v>
      </c>
      <c r="J17">
        <v>100</v>
      </c>
      <c r="K17">
        <v>100</v>
      </c>
      <c r="L17">
        <v>100</v>
      </c>
      <c r="M17">
        <v>88</v>
      </c>
      <c r="N17">
        <v>90</v>
      </c>
      <c r="O17">
        <v>99</v>
      </c>
      <c r="P17">
        <v>90</v>
      </c>
      <c r="Q17">
        <v>67</v>
      </c>
      <c r="R17" s="3">
        <f t="shared" si="0"/>
        <v>94.5</v>
      </c>
      <c r="S17" s="3">
        <f t="shared" si="1"/>
        <v>94.571428571428569</v>
      </c>
      <c r="T17" s="4">
        <f t="shared" si="2"/>
        <v>86.278571428571425</v>
      </c>
      <c r="U17" t="s">
        <v>59</v>
      </c>
    </row>
    <row r="18" spans="1:21" x14ac:dyDescent="0.25">
      <c r="A18" t="s">
        <v>83</v>
      </c>
      <c r="B18" s="13">
        <f t="shared" si="3"/>
        <v>15</v>
      </c>
      <c r="C18">
        <v>65</v>
      </c>
      <c r="D18">
        <v>98</v>
      </c>
      <c r="E18">
        <v>100</v>
      </c>
      <c r="F18">
        <v>95</v>
      </c>
      <c r="G18">
        <v>60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93</v>
      </c>
      <c r="R18" s="3">
        <f t="shared" si="0"/>
        <v>94.166666666666671</v>
      </c>
      <c r="S18" s="3">
        <f t="shared" si="1"/>
        <v>99</v>
      </c>
      <c r="T18" s="4">
        <f t="shared" si="2"/>
        <v>95.75</v>
      </c>
      <c r="U18" t="s">
        <v>63</v>
      </c>
    </row>
    <row r="19" spans="1:21" x14ac:dyDescent="0.25">
      <c r="A19" t="s">
        <v>83</v>
      </c>
      <c r="B19" s="13">
        <f t="shared" si="3"/>
        <v>16</v>
      </c>
      <c r="C19">
        <v>50</v>
      </c>
      <c r="D19">
        <v>90</v>
      </c>
      <c r="E19">
        <v>65</v>
      </c>
      <c r="F19">
        <v>95</v>
      </c>
      <c r="G19">
        <v>60</v>
      </c>
      <c r="H19">
        <v>98</v>
      </c>
      <c r="I19">
        <v>70</v>
      </c>
      <c r="J19">
        <v>100</v>
      </c>
      <c r="K19">
        <v>80</v>
      </c>
      <c r="L19">
        <v>85</v>
      </c>
      <c r="M19">
        <v>88</v>
      </c>
      <c r="N19">
        <v>100</v>
      </c>
      <c r="O19">
        <v>92</v>
      </c>
      <c r="P19">
        <v>80</v>
      </c>
      <c r="Q19">
        <v>61</v>
      </c>
      <c r="R19" s="3">
        <f t="shared" si="0"/>
        <v>75.833333333333329</v>
      </c>
      <c r="S19" s="3">
        <f t="shared" si="1"/>
        <v>92.571428571428569</v>
      </c>
      <c r="T19" s="4">
        <f t="shared" si="2"/>
        <v>78.078571428571422</v>
      </c>
      <c r="U19" t="s">
        <v>64</v>
      </c>
    </row>
    <row r="20" spans="1:21" x14ac:dyDescent="0.25">
      <c r="A20" t="s">
        <v>83</v>
      </c>
      <c r="B20" s="13">
        <f t="shared" si="3"/>
        <v>17</v>
      </c>
      <c r="C20">
        <v>100</v>
      </c>
      <c r="D20">
        <v>100</v>
      </c>
      <c r="E20">
        <v>100</v>
      </c>
      <c r="F20">
        <v>95</v>
      </c>
      <c r="G20">
        <v>75</v>
      </c>
      <c r="H20">
        <v>98</v>
      </c>
      <c r="I20">
        <v>70</v>
      </c>
      <c r="J20">
        <v>95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95</v>
      </c>
      <c r="R20" s="3">
        <f t="shared" si="0"/>
        <v>95.833333333333329</v>
      </c>
      <c r="S20" s="3">
        <f t="shared" si="1"/>
        <v>98.285714285714292</v>
      </c>
      <c r="T20" s="4">
        <f t="shared" si="2"/>
        <v>96.564285714285717</v>
      </c>
      <c r="U20" t="s">
        <v>63</v>
      </c>
    </row>
    <row r="21" spans="1:21" x14ac:dyDescent="0.25">
      <c r="A21" t="s">
        <v>83</v>
      </c>
      <c r="B21" s="13">
        <f t="shared" si="3"/>
        <v>18</v>
      </c>
      <c r="C21">
        <v>85</v>
      </c>
      <c r="D21">
        <v>100</v>
      </c>
      <c r="E21">
        <v>65</v>
      </c>
      <c r="F21">
        <v>95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110</v>
      </c>
      <c r="M21">
        <v>100</v>
      </c>
      <c r="N21">
        <v>100</v>
      </c>
      <c r="O21">
        <v>100</v>
      </c>
      <c r="P21">
        <v>100</v>
      </c>
      <c r="Q21">
        <v>99</v>
      </c>
      <c r="R21" s="3">
        <f t="shared" si="0"/>
        <v>97.5</v>
      </c>
      <c r="S21" s="3">
        <f t="shared" si="1"/>
        <v>100.71428571428571</v>
      </c>
      <c r="T21" s="4">
        <f t="shared" si="2"/>
        <v>99.23571428571428</v>
      </c>
      <c r="U21" t="s">
        <v>63</v>
      </c>
    </row>
    <row r="22" spans="1:21" x14ac:dyDescent="0.25">
      <c r="A22" t="s">
        <v>83</v>
      </c>
      <c r="B22" s="13">
        <f t="shared" si="3"/>
        <v>19</v>
      </c>
      <c r="C22">
        <v>60</v>
      </c>
      <c r="D22" t="s">
        <v>36</v>
      </c>
      <c r="R22" s="3"/>
      <c r="S22" s="3"/>
      <c r="T22" s="4"/>
      <c r="U22" t="s">
        <v>67</v>
      </c>
    </row>
    <row r="23" spans="1:21" x14ac:dyDescent="0.25">
      <c r="R23" s="3"/>
      <c r="S23" s="3"/>
      <c r="T23" s="4"/>
    </row>
    <row r="24" spans="1:21" x14ac:dyDescent="0.25">
      <c r="B24" t="s">
        <v>11</v>
      </c>
      <c r="C24" s="3">
        <f t="shared" ref="C24:H24" si="4">AVERAGE(C4:C22)</f>
        <v>72.526315789473685</v>
      </c>
      <c r="D24" s="3">
        <f t="shared" si="4"/>
        <v>97.294117647058826</v>
      </c>
      <c r="E24" s="3">
        <f t="shared" si="4"/>
        <v>80</v>
      </c>
      <c r="F24" s="3">
        <f t="shared" si="4"/>
        <v>90</v>
      </c>
      <c r="G24" s="3">
        <f t="shared" si="4"/>
        <v>75.882352941176464</v>
      </c>
      <c r="H24" s="3">
        <f t="shared" si="4"/>
        <v>94.235294117647058</v>
      </c>
      <c r="I24" s="3">
        <f t="shared" ref="I24:O24" si="5">AVERAGE(I4:I22)</f>
        <v>83.235294117647058</v>
      </c>
      <c r="J24" s="3">
        <f t="shared" si="5"/>
        <v>98.82352941176471</v>
      </c>
      <c r="K24" s="3">
        <f t="shared" si="5"/>
        <v>90</v>
      </c>
      <c r="L24" s="3">
        <f t="shared" si="5"/>
        <v>96.17647058823529</v>
      </c>
      <c r="M24" s="3">
        <f t="shared" si="5"/>
        <v>85.882352941176464</v>
      </c>
      <c r="N24" s="3">
        <f t="shared" si="5"/>
        <v>94.117647058823536</v>
      </c>
      <c r="O24" s="3">
        <f t="shared" si="5"/>
        <v>92.882352941176464</v>
      </c>
      <c r="P24" s="3">
        <f>AVERAGE(P4:P22)</f>
        <v>92</v>
      </c>
      <c r="Q24" s="3">
        <f>AVERAGE(Q4:Q22)</f>
        <v>82.647058823529406</v>
      </c>
      <c r="R24" s="3">
        <f>AVERAGE(R4:R22)</f>
        <v>83.81481481481481</v>
      </c>
      <c r="S24" s="3">
        <f>AVERAGE(S4:S22)</f>
        <v>94.663865546218517</v>
      </c>
      <c r="T24" s="3">
        <f>AVERAGE(T4:T22)</f>
        <v>84.323015873015876</v>
      </c>
    </row>
    <row r="25" spans="1:21" x14ac:dyDescent="0.25">
      <c r="B25" t="s">
        <v>12</v>
      </c>
      <c r="C25" s="3">
        <f t="shared" ref="C25:H25" si="6">QUARTILE(C4:C22,3)</f>
        <v>90</v>
      </c>
      <c r="D25" s="3">
        <f t="shared" si="6"/>
        <v>100</v>
      </c>
      <c r="E25" s="3">
        <f t="shared" si="6"/>
        <v>100</v>
      </c>
      <c r="F25" s="3">
        <f t="shared" si="6"/>
        <v>95</v>
      </c>
      <c r="G25" s="3">
        <f t="shared" si="6"/>
        <v>100</v>
      </c>
      <c r="H25" s="3">
        <f t="shared" si="6"/>
        <v>98</v>
      </c>
      <c r="I25" s="3">
        <f t="shared" ref="I25:O25" si="7">QUARTILE(I4:I22,3)</f>
        <v>100</v>
      </c>
      <c r="J25" s="3">
        <f t="shared" si="7"/>
        <v>100</v>
      </c>
      <c r="K25" s="3">
        <f t="shared" si="7"/>
        <v>100</v>
      </c>
      <c r="L25" s="3">
        <f t="shared" si="7"/>
        <v>100</v>
      </c>
      <c r="M25" s="3">
        <f t="shared" si="7"/>
        <v>100</v>
      </c>
      <c r="N25" s="3">
        <f t="shared" si="7"/>
        <v>100</v>
      </c>
      <c r="O25" s="3">
        <f t="shared" si="7"/>
        <v>100</v>
      </c>
      <c r="P25" s="3">
        <f>QUARTILE(P4:P22,3)</f>
        <v>100</v>
      </c>
      <c r="Q25" s="3">
        <f>QUARTILE(Q4:Q22,3)</f>
        <v>93</v>
      </c>
      <c r="R25" s="3">
        <f>QUARTILE(R4:R22,3)</f>
        <v>95.5</v>
      </c>
      <c r="S25" s="3">
        <f>QUARTILE(S4:S22,3)</f>
        <v>97.285714285714292</v>
      </c>
      <c r="T25" s="3">
        <f>QUARTILE(T4:T22,3)</f>
        <v>94.819642857142867</v>
      </c>
    </row>
    <row r="26" spans="1:21" x14ac:dyDescent="0.25">
      <c r="B26" t="s">
        <v>13</v>
      </c>
      <c r="C26" s="3">
        <f t="shared" ref="C26:H26" si="8">QUARTILE(C4:C22,1)</f>
        <v>50</v>
      </c>
      <c r="D26" s="3">
        <f t="shared" si="8"/>
        <v>95</v>
      </c>
      <c r="E26" s="3">
        <f t="shared" si="8"/>
        <v>70</v>
      </c>
      <c r="F26" s="3">
        <f t="shared" si="8"/>
        <v>90</v>
      </c>
      <c r="G26" s="3">
        <f t="shared" si="8"/>
        <v>65</v>
      </c>
      <c r="H26" s="3">
        <f t="shared" si="8"/>
        <v>90</v>
      </c>
      <c r="I26" s="3">
        <f t="shared" ref="I26:O26" si="9">QUARTILE(I4:I22,1)</f>
        <v>70</v>
      </c>
      <c r="J26" s="3">
        <f t="shared" si="9"/>
        <v>100</v>
      </c>
      <c r="K26" s="3">
        <f t="shared" si="9"/>
        <v>100</v>
      </c>
      <c r="L26" s="3">
        <f t="shared" si="9"/>
        <v>90</v>
      </c>
      <c r="M26" s="3">
        <f t="shared" si="9"/>
        <v>78</v>
      </c>
      <c r="N26" s="3">
        <f t="shared" si="9"/>
        <v>90</v>
      </c>
      <c r="O26" s="3">
        <f t="shared" si="9"/>
        <v>99</v>
      </c>
      <c r="P26" s="3">
        <f>QUARTILE(P4:P22,1)</f>
        <v>90</v>
      </c>
      <c r="Q26" s="3">
        <f>QUARTILE(Q4:Q22,1)</f>
        <v>70</v>
      </c>
      <c r="R26" s="3">
        <f>QUARTILE(R4:R22,1)</f>
        <v>82.458333333333329</v>
      </c>
      <c r="S26" s="3">
        <f>QUARTILE(S4:S22,1)</f>
        <v>92.571428571428569</v>
      </c>
      <c r="T26" s="3">
        <f>QUARTILE(T4:T22,1)</f>
        <v>82.641071428571422</v>
      </c>
    </row>
    <row r="27" spans="1:21" x14ac:dyDescent="0.25">
      <c r="B27" t="s">
        <v>14</v>
      </c>
      <c r="C27" s="3">
        <f t="shared" ref="C27:H27" si="10">QUARTILE(C4:C22,0)</f>
        <v>40</v>
      </c>
      <c r="D27" s="3">
        <f t="shared" si="10"/>
        <v>90</v>
      </c>
      <c r="E27" s="3">
        <f t="shared" si="10"/>
        <v>0</v>
      </c>
      <c r="F27" s="3">
        <f t="shared" si="10"/>
        <v>60</v>
      </c>
      <c r="G27" s="3">
        <f t="shared" si="10"/>
        <v>0</v>
      </c>
      <c r="H27" s="3">
        <f t="shared" si="10"/>
        <v>88</v>
      </c>
      <c r="I27" s="3">
        <f t="shared" ref="I27:O27" si="11">QUARTILE(I4:I22,0)</f>
        <v>70</v>
      </c>
      <c r="J27" s="3">
        <f t="shared" si="11"/>
        <v>95</v>
      </c>
      <c r="K27" s="3">
        <f t="shared" si="11"/>
        <v>0</v>
      </c>
      <c r="L27" s="3">
        <f t="shared" si="11"/>
        <v>80</v>
      </c>
      <c r="M27" s="3">
        <f t="shared" si="11"/>
        <v>60</v>
      </c>
      <c r="N27" s="3">
        <f t="shared" si="11"/>
        <v>80</v>
      </c>
      <c r="O27" s="3">
        <f t="shared" si="11"/>
        <v>0</v>
      </c>
      <c r="P27" s="3">
        <f>QUARTILE(P4:P22,0)</f>
        <v>80</v>
      </c>
      <c r="Q27" s="3">
        <f>QUARTILE(Q4:Q22,0)</f>
        <v>61</v>
      </c>
      <c r="R27" s="3">
        <f>QUARTILE(R4:R22,0)</f>
        <v>0</v>
      </c>
      <c r="S27" s="3">
        <f>QUARTILE(S4:S22,0)</f>
        <v>89.428571428571431</v>
      </c>
      <c r="T27" s="3">
        <f>QUARTILE(T4:T22,0)</f>
        <v>0</v>
      </c>
    </row>
    <row r="28" spans="1:21" x14ac:dyDescent="0.25">
      <c r="B28" t="s">
        <v>15</v>
      </c>
      <c r="C28" s="3">
        <f t="shared" ref="C28:H28" si="12">QUARTILE(C4:C22,4)</f>
        <v>100</v>
      </c>
      <c r="D28" s="3">
        <f t="shared" si="12"/>
        <v>100</v>
      </c>
      <c r="E28" s="3">
        <f t="shared" si="12"/>
        <v>100</v>
      </c>
      <c r="F28" s="3">
        <f t="shared" si="12"/>
        <v>100</v>
      </c>
      <c r="G28" s="3">
        <f t="shared" si="12"/>
        <v>100</v>
      </c>
      <c r="H28" s="3">
        <f t="shared" si="12"/>
        <v>100</v>
      </c>
      <c r="I28" s="3">
        <f t="shared" ref="I28:O28" si="13">QUARTILE(I4:I22,4)</f>
        <v>100</v>
      </c>
      <c r="J28" s="3">
        <f t="shared" si="13"/>
        <v>100</v>
      </c>
      <c r="K28" s="3">
        <f t="shared" si="13"/>
        <v>100</v>
      </c>
      <c r="L28" s="3">
        <f t="shared" si="13"/>
        <v>110</v>
      </c>
      <c r="M28" s="3">
        <f t="shared" si="13"/>
        <v>100</v>
      </c>
      <c r="N28" s="3">
        <f t="shared" si="13"/>
        <v>100</v>
      </c>
      <c r="O28" s="3">
        <f t="shared" si="13"/>
        <v>100</v>
      </c>
      <c r="P28" s="3">
        <f>QUARTILE(P4:P22,4)</f>
        <v>100</v>
      </c>
      <c r="Q28" s="3">
        <f>QUARTILE(Q4:Q22,4)</f>
        <v>99</v>
      </c>
      <c r="R28" s="3">
        <f>QUARTILE(R4:R22,4)</f>
        <v>100</v>
      </c>
      <c r="S28" s="3">
        <f>QUARTILE(S4:S22,4)</f>
        <v>100.71428571428571</v>
      </c>
      <c r="T28" s="3">
        <f>QUARTILE(T4:T22,4)</f>
        <v>99.23571428571428</v>
      </c>
    </row>
    <row r="29" spans="1:21" x14ac:dyDescent="0.25">
      <c r="B29" t="s">
        <v>16</v>
      </c>
      <c r="C29" s="3">
        <f t="shared" ref="C29:H29" si="14">MEDIAN(C4:C22)</f>
        <v>80</v>
      </c>
      <c r="D29" s="3">
        <f t="shared" si="14"/>
        <v>98</v>
      </c>
      <c r="E29" s="3">
        <f t="shared" si="14"/>
        <v>90</v>
      </c>
      <c r="F29" s="3">
        <f t="shared" si="14"/>
        <v>95</v>
      </c>
      <c r="G29" s="3">
        <f t="shared" si="14"/>
        <v>75</v>
      </c>
      <c r="H29" s="3">
        <f t="shared" si="14"/>
        <v>94</v>
      </c>
      <c r="I29" s="3">
        <f t="shared" ref="I29:O29" si="15">MEDIAN(I4:I22)</f>
        <v>80</v>
      </c>
      <c r="J29" s="3">
        <f t="shared" si="15"/>
        <v>100</v>
      </c>
      <c r="K29" s="3">
        <f t="shared" si="15"/>
        <v>100</v>
      </c>
      <c r="L29" s="3">
        <f t="shared" si="15"/>
        <v>100</v>
      </c>
      <c r="M29" s="3">
        <f t="shared" si="15"/>
        <v>88</v>
      </c>
      <c r="N29" s="3">
        <f t="shared" si="15"/>
        <v>100</v>
      </c>
      <c r="O29" s="3">
        <f t="shared" si="15"/>
        <v>100</v>
      </c>
      <c r="P29" s="3">
        <f>MEDIAN(P4:P22)</f>
        <v>92</v>
      </c>
      <c r="Q29" s="3">
        <f>MEDIAN(Q4:Q22)</f>
        <v>88</v>
      </c>
      <c r="R29" s="3">
        <f>MEDIAN(R4:R22)</f>
        <v>90.833333333333329</v>
      </c>
      <c r="S29" s="3">
        <f>MEDIAN(S4:S22)</f>
        <v>94.142857142857139</v>
      </c>
      <c r="T29" s="3">
        <f>MEDIAN(T4:T22)</f>
        <v>88.653571428571439</v>
      </c>
    </row>
    <row r="31" spans="1:21" x14ac:dyDescent="0.25">
      <c r="A31" s="6" t="s">
        <v>44</v>
      </c>
      <c r="B31" s="6"/>
      <c r="C31" s="8" t="s">
        <v>37</v>
      </c>
      <c r="D31" s="8" t="s">
        <v>46</v>
      </c>
      <c r="E31" s="8" t="s">
        <v>38</v>
      </c>
      <c r="F31" s="8" t="s">
        <v>54</v>
      </c>
      <c r="G31" s="8">
        <v>4</v>
      </c>
      <c r="H31" s="8">
        <v>4</v>
      </c>
      <c r="I31" s="8" t="s">
        <v>55</v>
      </c>
      <c r="J31" s="8" t="s">
        <v>56</v>
      </c>
      <c r="K31" s="8">
        <v>1</v>
      </c>
      <c r="L31" s="8" t="s">
        <v>56</v>
      </c>
      <c r="M31" s="8" t="s">
        <v>57</v>
      </c>
      <c r="N31" s="8" t="s">
        <v>56</v>
      </c>
      <c r="O31" s="8">
        <v>5</v>
      </c>
      <c r="P31" s="8" t="s">
        <v>56</v>
      </c>
      <c r="Q31" s="8" t="s">
        <v>68</v>
      </c>
      <c r="R31" s="3"/>
      <c r="S31" s="3"/>
      <c r="T31" s="4"/>
    </row>
    <row r="34" spans="1:26" x14ac:dyDescent="0.25">
      <c r="A34" s="1" t="s">
        <v>86</v>
      </c>
      <c r="C34" t="s">
        <v>84</v>
      </c>
    </row>
    <row r="35" spans="1:26" x14ac:dyDescent="0.25">
      <c r="C35" t="s">
        <v>85</v>
      </c>
    </row>
    <row r="37" spans="1:26" ht="13.8" thickBot="1" x14ac:dyDescent="0.3">
      <c r="A37" s="1" t="s">
        <v>45</v>
      </c>
    </row>
    <row r="38" spans="1:26" x14ac:dyDescent="0.25">
      <c r="C38" s="2" t="s">
        <v>80</v>
      </c>
      <c r="D38" s="9" t="s">
        <v>76</v>
      </c>
    </row>
    <row r="39" spans="1:26" x14ac:dyDescent="0.25">
      <c r="C39" s="2" t="s">
        <v>81</v>
      </c>
      <c r="D39" s="12" t="s">
        <v>77</v>
      </c>
    </row>
    <row r="40" spans="1:26" x14ac:dyDescent="0.25">
      <c r="C40" s="2" t="s">
        <v>46</v>
      </c>
      <c r="D40" s="12" t="s">
        <v>78</v>
      </c>
    </row>
    <row r="41" spans="1:26" x14ac:dyDescent="0.25">
      <c r="C41" s="2" t="s">
        <v>82</v>
      </c>
      <c r="D41" s="12" t="s">
        <v>79</v>
      </c>
    </row>
    <row r="43" spans="1:26" ht="13.8" thickBot="1" x14ac:dyDescent="0.3">
      <c r="A43" s="1" t="s">
        <v>43</v>
      </c>
    </row>
    <row r="44" spans="1:26" x14ac:dyDescent="0.25">
      <c r="C44" s="2">
        <v>1</v>
      </c>
      <c r="D44" s="9" t="s">
        <v>69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1"/>
      <c r="X44" s="11"/>
      <c r="Y44" s="11"/>
      <c r="Z44" s="11"/>
    </row>
    <row r="45" spans="1:26" x14ac:dyDescent="0.25">
      <c r="C45" s="2">
        <v>2</v>
      </c>
      <c r="D45" s="12" t="s">
        <v>70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1"/>
      <c r="X45" s="11"/>
      <c r="Y45" s="11"/>
      <c r="Z45" s="11"/>
    </row>
    <row r="46" spans="1:26" x14ac:dyDescent="0.25">
      <c r="C46" s="2">
        <v>3</v>
      </c>
      <c r="D46" s="12" t="s">
        <v>71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1"/>
      <c r="X46" s="11"/>
      <c r="Y46" s="11"/>
      <c r="Z46" s="11"/>
    </row>
    <row r="47" spans="1:26" x14ac:dyDescent="0.25">
      <c r="C47" s="2">
        <v>4</v>
      </c>
      <c r="D47" s="12" t="s">
        <v>72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1"/>
      <c r="X47" s="11"/>
      <c r="Y47" s="11"/>
      <c r="Z47" s="11"/>
    </row>
    <row r="48" spans="1:26" x14ac:dyDescent="0.25">
      <c r="C48" s="2">
        <v>5</v>
      </c>
      <c r="D48" s="12" t="s">
        <v>73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1"/>
      <c r="X48" s="11"/>
      <c r="Y48" s="11"/>
      <c r="Z48" s="11"/>
    </row>
    <row r="49" spans="3:26" x14ac:dyDescent="0.25">
      <c r="C49" s="2">
        <v>6</v>
      </c>
      <c r="D49" s="12" t="s">
        <v>74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1"/>
      <c r="X49" s="11"/>
      <c r="Y49" s="11"/>
      <c r="Z49" s="11"/>
    </row>
    <row r="50" spans="3:26" x14ac:dyDescent="0.25">
      <c r="C50" s="2">
        <v>7</v>
      </c>
      <c r="D50" s="12" t="s">
        <v>75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1"/>
      <c r="X50" s="11"/>
      <c r="Y50" s="11"/>
      <c r="Z50" s="11"/>
    </row>
    <row r="51" spans="3:26" ht="13.8" thickBot="1" x14ac:dyDescent="0.3">
      <c r="C51" s="7"/>
    </row>
  </sheetData>
  <phoneticPr fontId="0" type="noConversion"/>
  <hyperlinks>
    <hyperlink ref="C2:C3" r:id="rId1" display="Gen C++"/>
    <hyperlink ref="E2:E3" r:id="rId2" display="Copy ctor"/>
    <hyperlink ref="G2:G3" r:id="rId3" display="Simple"/>
    <hyperlink ref="K2:K3" r:id="rId4" display="Do"/>
    <hyperlink ref="M2:M3" r:id="rId5" display="Write"/>
    <hyperlink ref="O2:O3" r:id="rId6" display="Tree"/>
  </hyperlinks>
  <printOptions gridLines="1"/>
  <pageMargins left="0.75" right="0.75" top="1" bottom="1" header="0.5" footer="0.5"/>
  <pageSetup orientation="portrait" horizontalDpi="4294967292" r:id="rId7"/>
  <headerFooter alignWithMargins="0">
    <oddHeader>CS-285 Grades</oddHeader>
    <oddFooter>&amp;LDr. Jeff Blessing&amp;CPage 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Milwaukee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CS-285 Grades</dc:title>
  <dc:subject>Data Structures &amp; Algorithms</dc:subject>
  <dc:creator>Dr. Jeff Blessing</dc:creator>
  <cp:lastModifiedBy>Aniket Gupta</cp:lastModifiedBy>
  <cp:lastPrinted>2000-10-18T17:48:46Z</cp:lastPrinted>
  <dcterms:created xsi:type="dcterms:W3CDTF">2000-09-08T13:28:04Z</dcterms:created>
  <dcterms:modified xsi:type="dcterms:W3CDTF">2024-02-03T22:16:55Z</dcterms:modified>
</cp:coreProperties>
</file>