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342BA47E-433A-4D24-A4A6-FACEE25A1408}" xr6:coauthVersionLast="47" xr6:coauthVersionMax="47" xr10:uidLastSave="{00000000-0000-0000-0000-000000000000}"/>
  <bookViews>
    <workbookView xWindow="3348" yWindow="3348" windowWidth="17280" windowHeight="8880"/>
  </bookViews>
  <sheets>
    <sheet name="maepest" sheetId="1" r:id="rId1"/>
  </sheets>
  <calcPr calcId="191029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26" i="1" s="1"/>
  <c r="D28" i="1" s="1"/>
  <c r="D18" i="1"/>
  <c r="D27" i="1"/>
  <c r="D31" i="1"/>
  <c r="D33" i="1" s="1"/>
  <c r="D32" i="1"/>
  <c r="D44" i="1"/>
  <c r="D46" i="1"/>
  <c r="D48" i="1"/>
  <c r="D53" i="1"/>
  <c r="D34" i="1" l="1"/>
  <c r="D35" i="1" s="1"/>
  <c r="D38" i="1" s="1"/>
  <c r="D55" i="1" s="1"/>
  <c r="D37" i="1"/>
</calcChain>
</file>

<file path=xl/sharedStrings.xml><?xml version="1.0" encoding="utf-8"?>
<sst xmlns="http://schemas.openxmlformats.org/spreadsheetml/2006/main" count="76" uniqueCount="43">
  <si>
    <t>MAEP ESTIMATOR</t>
  </si>
  <si>
    <t>E</t>
  </si>
  <si>
    <t>Entry of an amount is necessary.</t>
  </si>
  <si>
    <t>F</t>
  </si>
  <si>
    <t>Cell contains a formula and should not be changed.</t>
  </si>
  <si>
    <t>G</t>
  </si>
  <si>
    <t>Number is a given FY 2004 - $3,664.93</t>
  </si>
  <si>
    <t>Elements</t>
  </si>
  <si>
    <t>Basic Items</t>
  </si>
  <si>
    <t>ADA grades K-12 mo.s 1-9 second preceding year</t>
  </si>
  <si>
    <t>ADA grades K-12 mo.s 2&amp;3 preceding year</t>
  </si>
  <si>
    <t>(Example - to estimate for FY05 use 2002-03 mo's 1-9 &amp; 03-04 mo's 2&amp;3)</t>
  </si>
  <si>
    <t xml:space="preserve">Total ADA </t>
  </si>
  <si>
    <t xml:space="preserve">Free Lunch Participants (Enter a Number for your District) </t>
  </si>
  <si>
    <t xml:space="preserve">Gross Assessed Value (Enter a Number for your District) </t>
  </si>
  <si>
    <t xml:space="preserve">Over 65 &amp; Disabled Assessed Value </t>
  </si>
  <si>
    <t xml:space="preserve"> (Enter a Number for your District) </t>
  </si>
  <si>
    <t xml:space="preserve">Net  Assessed Value </t>
  </si>
  <si>
    <t xml:space="preserve">Dollar Credit Under 65 (Enter a Number for your District) </t>
  </si>
  <si>
    <t xml:space="preserve">Homestead Reimbursement (Enter a Number for your District) </t>
  </si>
  <si>
    <t>Ad Valorem Tax Reducation amount from second preceding year</t>
  </si>
  <si>
    <t>(Example - to estimate for FY05 use FY03 amount)</t>
  </si>
  <si>
    <t xml:space="preserve">Base Student Cost (FY 2004 Base Cost) </t>
  </si>
  <si>
    <t xml:space="preserve">Basic Cost </t>
  </si>
  <si>
    <t xml:space="preserve">At-Risk (5% of Base Cost X Free Lunch Participants) </t>
  </si>
  <si>
    <t xml:space="preserve">Total </t>
  </si>
  <si>
    <t xml:space="preserve">Local Contribution </t>
  </si>
  <si>
    <t xml:space="preserve">Net Assessed Value </t>
  </si>
  <si>
    <t xml:space="preserve">Ad Valorem Reduction </t>
  </si>
  <si>
    <t xml:space="preserve">28 Mill Contribution </t>
  </si>
  <si>
    <t xml:space="preserve">27 Percent Cap </t>
  </si>
  <si>
    <t xml:space="preserve">Whichever is less Contribution </t>
  </si>
  <si>
    <t xml:space="preserve">ADA Allocation </t>
  </si>
  <si>
    <t xml:space="preserve">Estimated MAEP Basic Formula Allocation </t>
  </si>
  <si>
    <t>Add on Cost</t>
  </si>
  <si>
    <t>Salaries for Special Education Teachers approved by Office of Special Education for reimbursement</t>
  </si>
  <si>
    <t>Fringe Benefit</t>
  </si>
  <si>
    <t>Salaries for Vocational Education Teachers approved by Office of Vocational Education for reimbursement</t>
  </si>
  <si>
    <t>Salaries for Gifted Teachers approved by the Office of Gifted Education for reimbursement</t>
  </si>
  <si>
    <t>Alternative Schools - Use current year amount for estimate</t>
  </si>
  <si>
    <t>Transportation - Use current year amount for estimate</t>
  </si>
  <si>
    <t>Total Estimated Add-On Program Allocation</t>
  </si>
  <si>
    <t>Total Estimated MAEP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</si>
</sst>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7" formatCode="&quot;$&quot;#,##0.00_);\(&quot;$&quot;#,##0.00\)"/>
    <numFmt numFmtId="164" formatCode="&quot;$&quot;#,##0"/>
  </numFmts>
  <fonts count="9" x14ac:knownFonts="1">
    <font>
      <sz val="12"/>
      <name val="Arial"/>
    </font>
    <font>
      <u/>
      <sz val="12"/>
      <color indexed="8"/>
      <name val="Arial"/>
    </font>
    <font>
      <b/>
      <u/>
      <sz val="12"/>
      <color indexed="8"/>
      <name val="Arial"/>
    </font>
    <font>
      <b/>
      <u/>
      <sz val="14"/>
      <color indexed="8"/>
      <name val="Arial"/>
    </font>
    <font>
      <b/>
      <sz val="14"/>
      <color indexed="8"/>
      <name val="Arial"/>
    </font>
    <font>
      <sz val="11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ck">
        <color indexed="8"/>
      </left>
      <right/>
      <top/>
      <bottom/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ck">
        <color indexed="8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52">
    <xf numFmtId="0" fontId="0" fillId="2" borderId="0" xfId="0" applyNumberFormat="1"/>
    <xf numFmtId="39" fontId="0" fillId="2" borderId="0" xfId="0" applyNumberFormat="1"/>
    <xf numFmtId="5" fontId="0" fillId="2" borderId="0" xfId="0" applyNumberFormat="1"/>
    <xf numFmtId="0" fontId="0" fillId="2" borderId="0" xfId="0" applyNumberFormat="1" applyAlignment="1">
      <alignment horizontal="right"/>
    </xf>
    <xf numFmtId="0" fontId="1" fillId="2" borderId="0" xfId="0" applyNumberFormat="1" applyFont="1" applyAlignment="1">
      <alignment horizontal="right"/>
    </xf>
    <xf numFmtId="0" fontId="0" fillId="2" borderId="1" xfId="0" applyNumberFormat="1" applyBorder="1"/>
    <xf numFmtId="0" fontId="0" fillId="2" borderId="2" xfId="0" applyNumberFormat="1" applyBorder="1"/>
    <xf numFmtId="0" fontId="0" fillId="2" borderId="3" xfId="0" applyNumberFormat="1" applyBorder="1"/>
    <xf numFmtId="5" fontId="0" fillId="2" borderId="3" xfId="0" applyNumberFormat="1" applyBorder="1"/>
    <xf numFmtId="0" fontId="0" fillId="2" borderId="1" xfId="0" applyNumberFormat="1" applyBorder="1" applyAlignment="1">
      <alignment horizontal="right"/>
    </xf>
    <xf numFmtId="0" fontId="0" fillId="2" borderId="4" xfId="0" applyNumberFormat="1" applyBorder="1"/>
    <xf numFmtId="0" fontId="2" fillId="2" borderId="0" xfId="0" applyNumberFormat="1" applyFont="1"/>
    <xf numFmtId="0" fontId="2" fillId="2" borderId="0" xfId="0" applyNumberFormat="1" applyFont="1" applyAlignment="1">
      <alignment horizontal="right"/>
    </xf>
    <xf numFmtId="5" fontId="0" fillId="2" borderId="4" xfId="0" applyNumberFormat="1" applyBorder="1" applyProtection="1">
      <protection locked="0"/>
    </xf>
    <xf numFmtId="0" fontId="3" fillId="2" borderId="0" xfId="0" applyNumberFormat="1" applyFont="1" applyAlignment="1">
      <alignment horizontal="centerContinuous"/>
    </xf>
    <xf numFmtId="0" fontId="0" fillId="2" borderId="0" xfId="0" applyNumberFormat="1" applyAlignment="1">
      <alignment horizontal="centerContinuous"/>
    </xf>
    <xf numFmtId="0" fontId="0" fillId="2" borderId="2" xfId="0" applyNumberFormat="1" applyBorder="1" applyAlignment="1">
      <alignment horizontal="centerContinuous"/>
    </xf>
    <xf numFmtId="0" fontId="4" fillId="2" borderId="0" xfId="0" applyNumberFormat="1" applyFont="1" applyAlignment="1">
      <alignment horizontal="right"/>
    </xf>
    <xf numFmtId="5" fontId="0" fillId="2" borderId="5" xfId="0" applyNumberFormat="1" applyBorder="1" applyProtection="1">
      <protection locked="0"/>
    </xf>
    <xf numFmtId="39" fontId="0" fillId="2" borderId="5" xfId="0" applyNumberFormat="1" applyBorder="1" applyProtection="1">
      <protection locked="0"/>
    </xf>
    <xf numFmtId="0" fontId="2" fillId="2" borderId="0" xfId="0" applyNumberFormat="1" applyFont="1" applyAlignment="1">
      <alignment horizontal="center"/>
    </xf>
    <xf numFmtId="0" fontId="0" fillId="2" borderId="6" xfId="0" applyNumberFormat="1" applyBorder="1" applyAlignment="1">
      <alignment horizontal="center"/>
    </xf>
    <xf numFmtId="0" fontId="0" fillId="2" borderId="0" xfId="0" applyNumberFormat="1" applyBorder="1"/>
    <xf numFmtId="0" fontId="2" fillId="2" borderId="0" xfId="0" applyNumberFormat="1" applyFont="1" applyBorder="1" applyAlignment="1">
      <alignment horizontal="center"/>
    </xf>
    <xf numFmtId="0" fontId="2" fillId="2" borderId="0" xfId="0" applyNumberFormat="1" applyFont="1" applyBorder="1"/>
    <xf numFmtId="0" fontId="0" fillId="2" borderId="0" xfId="0" applyNumberFormat="1" applyBorder="1" applyAlignment="1">
      <alignment horizontal="center"/>
    </xf>
    <xf numFmtId="5" fontId="0" fillId="2" borderId="0" xfId="0" applyNumberFormat="1" applyBorder="1" applyProtection="1">
      <protection locked="0"/>
    </xf>
    <xf numFmtId="5" fontId="0" fillId="2" borderId="0" xfId="0" applyNumberFormat="1" applyBorder="1"/>
    <xf numFmtId="39" fontId="0" fillId="2" borderId="0" xfId="0" applyNumberFormat="1" applyBorder="1"/>
    <xf numFmtId="0" fontId="4" fillId="2" borderId="0" xfId="0" applyNumberFormat="1" applyFont="1" applyBorder="1"/>
    <xf numFmtId="5" fontId="3" fillId="2" borderId="0" xfId="0" applyNumberFormat="1" applyFont="1" applyBorder="1"/>
    <xf numFmtId="0" fontId="0" fillId="2" borderId="7" xfId="0" applyNumberFormat="1" applyBorder="1" applyAlignment="1">
      <alignment horizontal="center"/>
    </xf>
    <xf numFmtId="0" fontId="5" fillId="2" borderId="1" xfId="0" applyNumberFormat="1" applyFont="1" applyBorder="1" applyAlignment="1">
      <alignment horizontal="right"/>
    </xf>
    <xf numFmtId="0" fontId="6" fillId="2" borderId="8" xfId="0" applyNumberFormat="1" applyFont="1" applyBorder="1" applyAlignment="1">
      <alignment horizontal="right"/>
    </xf>
    <xf numFmtId="0" fontId="6" fillId="2" borderId="1" xfId="0" applyNumberFormat="1" applyFont="1" applyBorder="1" applyAlignment="1">
      <alignment horizontal="right"/>
    </xf>
    <xf numFmtId="39" fontId="0" fillId="2" borderId="9" xfId="0" applyNumberFormat="1" applyBorder="1" applyProtection="1">
      <protection locked="0"/>
    </xf>
    <xf numFmtId="164" fontId="0" fillId="2" borderId="5" xfId="0" applyNumberFormat="1" applyBorder="1" applyProtection="1">
      <protection locked="0"/>
    </xf>
    <xf numFmtId="164" fontId="0" fillId="2" borderId="0" xfId="0" applyNumberFormat="1"/>
    <xf numFmtId="39" fontId="0" fillId="2" borderId="10" xfId="0" applyNumberFormat="1" applyBorder="1" applyProtection="1">
      <protection locked="0"/>
    </xf>
    <xf numFmtId="39" fontId="0" fillId="2" borderId="11" xfId="0" applyNumberFormat="1" applyBorder="1"/>
    <xf numFmtId="0" fontId="0" fillId="2" borderId="0" xfId="0" applyNumberFormat="1" applyAlignment="1"/>
    <xf numFmtId="0" fontId="0" fillId="2" borderId="0" xfId="0" applyNumberFormat="1" applyBorder="1" applyAlignment="1"/>
    <xf numFmtId="5" fontId="0" fillId="2" borderId="12" xfId="0" applyNumberFormat="1" applyBorder="1"/>
    <xf numFmtId="0" fontId="8" fillId="3" borderId="13" xfId="0" applyNumberFormat="1" applyFont="1" applyFill="1" applyBorder="1" applyAlignment="1">
      <alignment horizontal="right"/>
    </xf>
    <xf numFmtId="0" fontId="0" fillId="3" borderId="14" xfId="0" applyNumberFormat="1" applyFill="1" applyBorder="1"/>
    <xf numFmtId="5" fontId="7" fillId="3" borderId="15" xfId="0" applyNumberFormat="1" applyFont="1" applyFill="1" applyBorder="1"/>
    <xf numFmtId="0" fontId="7" fillId="2" borderId="0" xfId="0" applyNumberFormat="1" applyFont="1" applyAlignment="1">
      <alignment horizontal="center"/>
    </xf>
    <xf numFmtId="0" fontId="0" fillId="2" borderId="0" xfId="0" applyNumberFormat="1" applyAlignment="1">
      <alignment horizontal="left" wrapText="1"/>
    </xf>
    <xf numFmtId="164" fontId="0" fillId="2" borderId="16" xfId="0" applyNumberFormat="1" applyBorder="1" applyProtection="1">
      <protection locked="0"/>
    </xf>
    <xf numFmtId="164" fontId="0" fillId="2" borderId="17" xfId="0" applyNumberFormat="1" applyBorder="1" applyProtection="1">
      <protection locked="0"/>
    </xf>
    <xf numFmtId="164" fontId="0" fillId="2" borderId="17" xfId="0" applyNumberFormat="1" applyBorder="1" applyProtection="1"/>
    <xf numFmtId="7" fontId="0" fillId="2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showOutlineSymbols="0" zoomScale="87" workbookViewId="0">
      <selection activeCell="D1" sqref="D1"/>
    </sheetView>
  </sheetViews>
  <sheetFormatPr defaultColWidth="8.6328125" defaultRowHeight="15" x14ac:dyDescent="0.25"/>
  <cols>
    <col min="1" max="1" width="3.6328125" customWidth="1"/>
    <col min="2" max="2" width="52.90625" style="3" customWidth="1"/>
    <col min="3" max="3" width="1.6328125" customWidth="1"/>
    <col min="4" max="4" width="15.6328125" customWidth="1"/>
    <col min="5" max="5" width="2.6328125" customWidth="1"/>
    <col min="6" max="6" width="32.6328125" style="3" customWidth="1"/>
    <col min="7" max="7" width="17.6328125" style="22" customWidth="1"/>
    <col min="8" max="8" width="2.6328125" style="22" customWidth="1"/>
    <col min="9" max="9" width="14.6328125" style="22" customWidth="1"/>
    <col min="10" max="10" width="2.6328125" style="22" customWidth="1"/>
    <col min="11" max="11" width="8.6328125" style="22"/>
  </cols>
  <sheetData>
    <row r="1" spans="1:11" s="40" customFormat="1" ht="17.399999999999999" x14ac:dyDescent="0.3">
      <c r="A1" s="14" t="s">
        <v>0</v>
      </c>
      <c r="B1" s="15"/>
      <c r="C1" s="15"/>
      <c r="D1" s="15"/>
      <c r="E1" s="15"/>
      <c r="G1" s="41"/>
      <c r="H1" s="41"/>
      <c r="I1" s="41"/>
      <c r="J1" s="41"/>
      <c r="K1" s="41"/>
    </row>
    <row r="2" spans="1:11" x14ac:dyDescent="0.25">
      <c r="B2"/>
    </row>
    <row r="3" spans="1:11" ht="15.6" x14ac:dyDescent="0.3">
      <c r="A3" s="21" t="s">
        <v>1</v>
      </c>
      <c r="B3" t="s">
        <v>2</v>
      </c>
      <c r="D3" s="20"/>
      <c r="G3" s="23"/>
      <c r="H3" s="24"/>
    </row>
    <row r="4" spans="1:11" ht="15.6" x14ac:dyDescent="0.3">
      <c r="A4" s="21" t="s">
        <v>3</v>
      </c>
      <c r="B4" t="s">
        <v>4</v>
      </c>
      <c r="D4" s="11"/>
      <c r="G4" s="24"/>
      <c r="H4" s="24"/>
    </row>
    <row r="5" spans="1:11" ht="15.6" x14ac:dyDescent="0.3">
      <c r="A5" s="21" t="s">
        <v>5</v>
      </c>
      <c r="B5" t="s">
        <v>6</v>
      </c>
      <c r="D5" s="11"/>
      <c r="G5" s="24"/>
      <c r="H5" s="24"/>
    </row>
    <row r="6" spans="1:11" ht="15.6" x14ac:dyDescent="0.3">
      <c r="B6" s="12" t="s">
        <v>7</v>
      </c>
      <c r="F6" s="12"/>
    </row>
    <row r="7" spans="1:11" x14ac:dyDescent="0.25">
      <c r="B7" s="16" t="s">
        <v>8</v>
      </c>
      <c r="C7" s="16"/>
      <c r="D7" s="16"/>
      <c r="E7" s="2"/>
      <c r="F7"/>
      <c r="I7" s="25"/>
    </row>
    <row r="8" spans="1:11" ht="15.6" thickTop="1" x14ac:dyDescent="0.25">
      <c r="B8" s="9" t="s">
        <v>9</v>
      </c>
      <c r="D8" s="19">
        <v>0</v>
      </c>
      <c r="E8" s="21" t="s">
        <v>1</v>
      </c>
      <c r="G8" s="26"/>
      <c r="H8" s="25"/>
      <c r="I8" s="27"/>
      <c r="J8" s="25"/>
    </row>
    <row r="9" spans="1:11" x14ac:dyDescent="0.25">
      <c r="B9" s="9" t="s">
        <v>10</v>
      </c>
      <c r="D9" s="35">
        <v>0</v>
      </c>
      <c r="E9" s="21" t="s">
        <v>1</v>
      </c>
      <c r="G9" s="26"/>
      <c r="H9" s="25"/>
      <c r="I9" s="27"/>
      <c r="J9" s="25"/>
    </row>
    <row r="10" spans="1:11" ht="15.6" thickBot="1" x14ac:dyDescent="0.3">
      <c r="B10" s="34" t="s">
        <v>11</v>
      </c>
      <c r="D10" s="38"/>
      <c r="E10" s="31"/>
      <c r="G10" s="26"/>
      <c r="H10" s="25"/>
      <c r="I10" s="27"/>
      <c r="J10" s="25"/>
    </row>
    <row r="11" spans="1:11" ht="15.6" thickBot="1" x14ac:dyDescent="0.3">
      <c r="B11" s="9" t="s">
        <v>12</v>
      </c>
      <c r="D11" s="39">
        <f>IF(D8&gt;D9,D8,D9)</f>
        <v>0</v>
      </c>
      <c r="E11" s="31" t="s">
        <v>3</v>
      </c>
      <c r="G11" s="26"/>
      <c r="H11" s="25"/>
      <c r="I11" s="27"/>
      <c r="J11" s="25"/>
    </row>
    <row r="12" spans="1:11" x14ac:dyDescent="0.25">
      <c r="B12" s="5"/>
      <c r="D12" s="7"/>
      <c r="I12" s="25"/>
    </row>
    <row r="13" spans="1:11" x14ac:dyDescent="0.25">
      <c r="B13" s="9" t="s">
        <v>13</v>
      </c>
      <c r="D13" s="19">
        <v>0</v>
      </c>
      <c r="E13" s="21" t="s">
        <v>1</v>
      </c>
      <c r="G13" s="28"/>
      <c r="H13" s="25"/>
    </row>
    <row r="14" spans="1:11" x14ac:dyDescent="0.25">
      <c r="B14" s="9"/>
      <c r="D14" s="7"/>
      <c r="G14" s="28"/>
      <c r="H14" s="25"/>
    </row>
    <row r="15" spans="1:11" x14ac:dyDescent="0.25">
      <c r="B15" s="9" t="s">
        <v>14</v>
      </c>
      <c r="D15" s="18">
        <v>0</v>
      </c>
      <c r="E15" s="21" t="s">
        <v>1</v>
      </c>
      <c r="G15" s="28"/>
      <c r="H15" s="25"/>
      <c r="I15" s="27"/>
      <c r="J15" s="25"/>
    </row>
    <row r="16" spans="1:11" x14ac:dyDescent="0.25">
      <c r="B16" s="9" t="s">
        <v>15</v>
      </c>
      <c r="D16" s="8"/>
      <c r="G16" s="28"/>
      <c r="H16" s="25"/>
      <c r="I16" s="27"/>
      <c r="J16" s="25"/>
    </row>
    <row r="17" spans="2:10" x14ac:dyDescent="0.25">
      <c r="B17" s="9" t="s">
        <v>16</v>
      </c>
      <c r="D17" s="13">
        <v>0</v>
      </c>
      <c r="E17" s="21" t="s">
        <v>1</v>
      </c>
      <c r="G17" s="28"/>
      <c r="H17" s="25"/>
      <c r="I17" s="27"/>
      <c r="J17" s="25"/>
    </row>
    <row r="18" spans="2:10" x14ac:dyDescent="0.25">
      <c r="B18" s="9" t="s">
        <v>17</v>
      </c>
      <c r="D18" s="8">
        <f>D15-D17</f>
        <v>0</v>
      </c>
      <c r="E18" s="21" t="s">
        <v>3</v>
      </c>
      <c r="I18" s="27"/>
    </row>
    <row r="19" spans="2:10" x14ac:dyDescent="0.25">
      <c r="B19" s="9" t="s">
        <v>18</v>
      </c>
      <c r="D19" s="18">
        <v>0</v>
      </c>
      <c r="E19" s="21" t="s">
        <v>1</v>
      </c>
      <c r="I19" s="27"/>
      <c r="J19" s="25"/>
    </row>
    <row r="20" spans="2:10" x14ac:dyDescent="0.25">
      <c r="B20" s="32" t="s">
        <v>19</v>
      </c>
      <c r="D20" s="18">
        <v>0</v>
      </c>
      <c r="E20" s="21" t="s">
        <v>1</v>
      </c>
      <c r="I20" s="26"/>
      <c r="J20" s="25"/>
    </row>
    <row r="21" spans="2:10" x14ac:dyDescent="0.25">
      <c r="B21" s="9"/>
      <c r="D21" s="8"/>
      <c r="I21" s="26"/>
      <c r="J21" s="25"/>
    </row>
    <row r="22" spans="2:10" x14ac:dyDescent="0.25">
      <c r="B22" s="9" t="s">
        <v>20</v>
      </c>
      <c r="D22" s="36">
        <v>0</v>
      </c>
      <c r="E22" s="21" t="s">
        <v>1</v>
      </c>
      <c r="I22" s="26"/>
      <c r="J22" s="25"/>
    </row>
    <row r="23" spans="2:10" ht="15.6" thickBot="1" x14ac:dyDescent="0.3">
      <c r="B23" s="33" t="s">
        <v>21</v>
      </c>
      <c r="C23" s="6"/>
      <c r="D23" s="10"/>
      <c r="I23" s="27"/>
    </row>
    <row r="24" spans="2:10" x14ac:dyDescent="0.25">
      <c r="D24" s="1"/>
      <c r="I24" s="27"/>
    </row>
    <row r="25" spans="2:10" ht="17.399999999999999" x14ac:dyDescent="0.3">
      <c r="B25" s="3" t="s">
        <v>22</v>
      </c>
      <c r="D25" s="51">
        <v>3664.93</v>
      </c>
      <c r="E25" s="21" t="s">
        <v>5</v>
      </c>
      <c r="F25" s="17"/>
      <c r="G25" s="29"/>
      <c r="H25" s="29"/>
      <c r="I25" s="30"/>
      <c r="J25" s="25"/>
    </row>
    <row r="26" spans="2:10" x14ac:dyDescent="0.25">
      <c r="B26" s="3" t="s">
        <v>23</v>
      </c>
      <c r="D26" s="2">
        <f>ROUND(SUM(D25*D11),0)</f>
        <v>0</v>
      </c>
      <c r="E26" s="21" t="s">
        <v>3</v>
      </c>
      <c r="F26"/>
    </row>
    <row r="27" spans="2:10" x14ac:dyDescent="0.25">
      <c r="B27" s="3" t="s">
        <v>24</v>
      </c>
      <c r="D27" s="2">
        <f>ROUND(D25*0.05,2)*D13</f>
        <v>0</v>
      </c>
      <c r="E27" s="21" t="s">
        <v>3</v>
      </c>
    </row>
    <row r="28" spans="2:10" x14ac:dyDescent="0.25">
      <c r="B28" s="3" t="s">
        <v>25</v>
      </c>
      <c r="D28" s="2">
        <f>ROUND(SUM(D26+D27),0)</f>
        <v>0</v>
      </c>
      <c r="E28" s="21" t="s">
        <v>3</v>
      </c>
    </row>
    <row r="29" spans="2:10" x14ac:dyDescent="0.25">
      <c r="B29"/>
    </row>
    <row r="30" spans="2:10" x14ac:dyDescent="0.25">
      <c r="B30" s="4" t="s">
        <v>26</v>
      </c>
      <c r="D30" s="2"/>
    </row>
    <row r="31" spans="2:10" x14ac:dyDescent="0.25">
      <c r="B31" s="3" t="s">
        <v>27</v>
      </c>
      <c r="D31" s="2">
        <f>D18</f>
        <v>0</v>
      </c>
      <c r="E31" s="21" t="s">
        <v>3</v>
      </c>
      <c r="F31"/>
    </row>
    <row r="32" spans="2:10" x14ac:dyDescent="0.25">
      <c r="B32" s="3" t="s">
        <v>28</v>
      </c>
      <c r="D32" s="37">
        <f>D22</f>
        <v>0</v>
      </c>
      <c r="E32" s="21" t="s">
        <v>3</v>
      </c>
    </row>
    <row r="33" spans="2:6" x14ac:dyDescent="0.25">
      <c r="B33" s="3" t="s">
        <v>29</v>
      </c>
      <c r="D33" s="2">
        <f>ROUND(SUM(((((D31)*(28/1000))-D19)+D20)-D32),0)</f>
        <v>0</v>
      </c>
      <c r="E33" s="21" t="s">
        <v>3</v>
      </c>
      <c r="F33"/>
    </row>
    <row r="34" spans="2:6" x14ac:dyDescent="0.25">
      <c r="B34" s="3" t="s">
        <v>30</v>
      </c>
      <c r="D34" s="2">
        <f>ROUND(SUM(D28*0.27),0)</f>
        <v>0</v>
      </c>
      <c r="E34" s="21" t="s">
        <v>3</v>
      </c>
    </row>
    <row r="35" spans="2:6" x14ac:dyDescent="0.25">
      <c r="B35" s="3" t="s">
        <v>31</v>
      </c>
      <c r="D35" s="2">
        <f>IF(D33&lt;D34,D33,D34)</f>
        <v>0</v>
      </c>
      <c r="E35" s="21" t="s">
        <v>3</v>
      </c>
      <c r="F35"/>
    </row>
    <row r="36" spans="2:6" x14ac:dyDescent="0.25">
      <c r="D36" s="2"/>
      <c r="F36"/>
    </row>
    <row r="37" spans="2:6" ht="15.6" thickBot="1" x14ac:dyDescent="0.3">
      <c r="B37" s="3" t="s">
        <v>32</v>
      </c>
      <c r="D37" s="42">
        <f>ROUND(D25*0.0013,2)*D11</f>
        <v>0</v>
      </c>
      <c r="E37" s="21" t="s">
        <v>3</v>
      </c>
      <c r="F37"/>
    </row>
    <row r="38" spans="2:6" ht="22.2" thickTop="1" thickBot="1" x14ac:dyDescent="0.45">
      <c r="B38" s="43" t="s">
        <v>33</v>
      </c>
      <c r="C38" s="44"/>
      <c r="D38" s="45">
        <f>ROUND(SUM(D28-D35+D37),0)</f>
        <v>0</v>
      </c>
      <c r="E38" s="31" t="s">
        <v>3</v>
      </c>
      <c r="F38"/>
    </row>
    <row r="39" spans="2:6" ht="15.6" thickTop="1" x14ac:dyDescent="0.25">
      <c r="F39"/>
    </row>
    <row r="40" spans="2:6" x14ac:dyDescent="0.25">
      <c r="F40"/>
    </row>
    <row r="41" spans="2:6" ht="20.399999999999999" x14ac:dyDescent="0.35">
      <c r="B41" s="46" t="s">
        <v>34</v>
      </c>
    </row>
    <row r="42" spans="2:6" x14ac:dyDescent="0.25">
      <c r="B42"/>
    </row>
    <row r="43" spans="2:6" ht="30" x14ac:dyDescent="0.25">
      <c r="B43" s="47" t="s">
        <v>35</v>
      </c>
      <c r="D43" s="48">
        <v>0</v>
      </c>
      <c r="E43" s="21" t="s">
        <v>1</v>
      </c>
    </row>
    <row r="44" spans="2:6" x14ac:dyDescent="0.25">
      <c r="B44" s="3" t="s">
        <v>36</v>
      </c>
      <c r="D44" s="50">
        <f>ROUND(D43*0.159,0)</f>
        <v>0</v>
      </c>
      <c r="E44" s="21" t="s">
        <v>3</v>
      </c>
    </row>
    <row r="45" spans="2:6" ht="30" x14ac:dyDescent="0.25">
      <c r="B45" s="47" t="s">
        <v>37</v>
      </c>
      <c r="D45" s="48">
        <v>0</v>
      </c>
      <c r="E45" s="21" t="s">
        <v>1</v>
      </c>
    </row>
    <row r="46" spans="2:6" x14ac:dyDescent="0.25">
      <c r="B46" s="3" t="s">
        <v>36</v>
      </c>
      <c r="D46" s="50">
        <f>ROUND(D45*0.159,0)</f>
        <v>0</v>
      </c>
      <c r="E46" s="21" t="s">
        <v>3</v>
      </c>
    </row>
    <row r="47" spans="2:6" ht="30" x14ac:dyDescent="0.25">
      <c r="B47" s="47" t="s">
        <v>38</v>
      </c>
      <c r="D47" s="48">
        <v>0</v>
      </c>
      <c r="E47" s="21" t="s">
        <v>1</v>
      </c>
    </row>
    <row r="48" spans="2:6" x14ac:dyDescent="0.25">
      <c r="B48" s="3" t="s">
        <v>36</v>
      </c>
      <c r="D48" s="50">
        <f>ROUND(D47*0.159,0)</f>
        <v>0</v>
      </c>
      <c r="E48" s="21" t="s">
        <v>3</v>
      </c>
    </row>
    <row r="49" spans="2:5" x14ac:dyDescent="0.25">
      <c r="B49" s="3" t="s">
        <v>39</v>
      </c>
      <c r="D49" s="49">
        <v>0</v>
      </c>
      <c r="E49" s="21" t="s">
        <v>1</v>
      </c>
    </row>
    <row r="50" spans="2:5" x14ac:dyDescent="0.25">
      <c r="B50" s="3" t="s">
        <v>40</v>
      </c>
      <c r="D50" s="49">
        <v>0</v>
      </c>
      <c r="E50" s="21" t="s">
        <v>1</v>
      </c>
    </row>
    <row r="52" spans="2:5" ht="15.6" thickBot="1" x14ac:dyDescent="0.3"/>
    <row r="53" spans="2:5" ht="22.2" thickTop="1" thickBot="1" x14ac:dyDescent="0.45">
      <c r="B53" s="43" t="s">
        <v>41</v>
      </c>
      <c r="C53" s="44"/>
      <c r="D53" s="45">
        <f>SUM(D43:D50)</f>
        <v>0</v>
      </c>
      <c r="E53" s="21" t="s">
        <v>3</v>
      </c>
    </row>
    <row r="54" spans="2:5" ht="16.2" thickTop="1" thickBot="1" x14ac:dyDescent="0.3"/>
    <row r="55" spans="2:5" ht="22.2" thickTop="1" thickBot="1" x14ac:dyDescent="0.45">
      <c r="B55" s="43" t="s">
        <v>42</v>
      </c>
      <c r="C55" s="44"/>
      <c r="D55" s="45">
        <f>D53+D38</f>
        <v>0</v>
      </c>
      <c r="E55" s="21" t="s">
        <v>3</v>
      </c>
    </row>
    <row r="56" spans="2:5" ht="15.6" thickTop="1" x14ac:dyDescent="0.25"/>
  </sheetData>
  <sheetProtection sheet="1" objects="1" scenarios="1"/>
  <phoneticPr fontId="0" type="noConversion"/>
  <pageMargins left="0.5" right="0.5" top="0.75" bottom="0.75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maepest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dcterms:created xsi:type="dcterms:W3CDTF">2003-02-21T14:08:50Z</dcterms:created>
  <dcterms:modified xsi:type="dcterms:W3CDTF">2024-02-03T22:17:50Z</dcterms:modified>
</cp:coreProperties>
</file>