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5114C727-36CC-4140-A845-B3079DF8833C}" xr6:coauthVersionLast="47" xr6:coauthVersionMax="47" xr10:uidLastSave="{00000000-0000-0000-0000-000000000000}"/>
  <bookViews>
    <workbookView xWindow="3348" yWindow="3348" windowWidth="17280" windowHeight="8880" activeTab="2"/>
  </bookViews>
  <sheets>
    <sheet name="pay models" sheetId="1" r:id="rId1"/>
    <sheet name="transition" sheetId="2" r:id="rId2"/>
    <sheet name="career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21" i="2"/>
  <c r="G22" i="2"/>
  <c r="G23" i="2"/>
  <c r="G24" i="2"/>
  <c r="G25" i="2"/>
  <c r="G26" i="2"/>
  <c r="G27" i="2"/>
  <c r="G28" i="2"/>
  <c r="G29" i="2"/>
  <c r="G30" i="2"/>
  <c r="G31" i="2"/>
  <c r="G32" i="2"/>
  <c r="G36" i="2"/>
  <c r="G37" i="2"/>
  <c r="G38" i="2"/>
  <c r="G39" i="2"/>
  <c r="G40" i="2"/>
  <c r="G41" i="2"/>
  <c r="G45" i="2"/>
  <c r="G46" i="2"/>
  <c r="G47" i="2"/>
  <c r="G48" i="2"/>
  <c r="G49" i="2"/>
  <c r="G50" i="2"/>
  <c r="F7" i="3"/>
  <c r="G7" i="3"/>
  <c r="G8" i="3" s="1"/>
  <c r="G9" i="3" s="1"/>
  <c r="F8" i="3"/>
  <c r="F9" i="3"/>
  <c r="F10" i="3"/>
  <c r="G10" i="3" s="1"/>
  <c r="G11" i="3" s="1"/>
  <c r="G12" i="3" s="1"/>
  <c r="G13" i="3" s="1"/>
  <c r="F11" i="3"/>
  <c r="F12" i="3"/>
  <c r="F13" i="3"/>
  <c r="F14" i="3"/>
  <c r="F15" i="3"/>
  <c r="F16" i="3"/>
  <c r="F20" i="3"/>
  <c r="G20" i="3"/>
  <c r="F21" i="3"/>
  <c r="G21" i="3" s="1"/>
  <c r="G22" i="3" s="1"/>
  <c r="G23" i="3" s="1"/>
  <c r="G24" i="3" s="1"/>
  <c r="F22" i="3"/>
  <c r="F23" i="3"/>
  <c r="F24" i="3"/>
  <c r="F25" i="3"/>
  <c r="G25" i="3" s="1"/>
  <c r="G26" i="3" s="1"/>
  <c r="G27" i="3" s="1"/>
  <c r="G28" i="3" s="1"/>
  <c r="F26" i="3"/>
  <c r="F27" i="3"/>
  <c r="F28" i="3"/>
  <c r="F29" i="3"/>
  <c r="F30" i="3"/>
  <c r="F33" i="3"/>
  <c r="G33" i="3"/>
  <c r="F34" i="3"/>
  <c r="G34" i="3"/>
  <c r="F35" i="3"/>
  <c r="G35" i="3" s="1"/>
  <c r="G36" i="3" s="1"/>
  <c r="G37" i="3" s="1"/>
  <c r="F36" i="3"/>
  <c r="F37" i="3"/>
  <c r="G14" i="3" l="1"/>
  <c r="G15" i="3" s="1"/>
  <c r="G16" i="3" s="1"/>
  <c r="G29" i="3"/>
  <c r="G30" i="3" s="1"/>
</calcChain>
</file>

<file path=xl/sharedStrings.xml><?xml version="1.0" encoding="utf-8"?>
<sst xmlns="http://schemas.openxmlformats.org/spreadsheetml/2006/main" count="99" uniqueCount="63">
  <si>
    <t>COMPARISON OF GRADING MODELS FOR ACADEMIC AND ACADEMIC-RELATED STAFF</t>
  </si>
  <si>
    <t>(all salaries at 1.8.04)</t>
  </si>
  <si>
    <t>Ac5/gd10</t>
  </si>
  <si>
    <t>Ac4/gd9</t>
  </si>
  <si>
    <t>(6 incs)</t>
  </si>
  <si>
    <t>(5 incs)</t>
  </si>
  <si>
    <t>Ac3/gd8</t>
  </si>
  <si>
    <t>prof min</t>
  </si>
  <si>
    <t>(9 incs)</t>
  </si>
  <si>
    <t>( 7 incs)</t>
  </si>
  <si>
    <t>Snr Lect</t>
  </si>
  <si>
    <t>Lect B</t>
  </si>
  <si>
    <t>Ac2/gd7</t>
  </si>
  <si>
    <t>(7 incs)</t>
  </si>
  <si>
    <t>(4 incs)</t>
  </si>
  <si>
    <t>Ac1/gd 6</t>
  </si>
  <si>
    <t>RA1A</t>
  </si>
  <si>
    <t>ALC 1/2</t>
  </si>
  <si>
    <t>Lect A</t>
  </si>
  <si>
    <t>(8 incs)</t>
  </si>
  <si>
    <t>( 6 incs)</t>
  </si>
  <si>
    <t>RA1B</t>
  </si>
  <si>
    <t xml:space="preserve">Current pre-1992 </t>
  </si>
  <si>
    <t>Framework commended model</t>
  </si>
  <si>
    <t>no detriment - increase starting salary,</t>
  </si>
  <si>
    <t xml:space="preserve">alternative model, remove </t>
  </si>
  <si>
    <t xml:space="preserve">grading structures </t>
  </si>
  <si>
    <t>(Appendix C)</t>
  </si>
  <si>
    <t xml:space="preserve">match incremental progression and </t>
  </si>
  <si>
    <t>agreed increments</t>
  </si>
  <si>
    <t>contribution thresholds</t>
  </si>
  <si>
    <t>PREFERRED AND ALTERNATIVE PAY MODELS</t>
  </si>
  <si>
    <t>Ac3/gd 8</t>
  </si>
  <si>
    <t>Ac2/gd 7</t>
  </si>
  <si>
    <t>Ac5/</t>
  </si>
  <si>
    <t>gd10</t>
  </si>
  <si>
    <t>ALTERNATIVE MODEL</t>
  </si>
  <si>
    <t>TWO YEAR PAY INCREASES AVAILABLE ON TRANSITION TO NEW MODEL</t>
  </si>
  <si>
    <t>Research 1A and ALC 1/2</t>
  </si>
  <si>
    <t>existing pre 1992 scales</t>
  </si>
  <si>
    <t>alternative model</t>
  </si>
  <si>
    <t xml:space="preserve">spine point </t>
  </si>
  <si>
    <t>salary 1.8.02</t>
  </si>
  <si>
    <t>salary 1.8.04</t>
  </si>
  <si>
    <t>increments from top of grade</t>
  </si>
  <si>
    <t>new spine point</t>
  </si>
  <si>
    <t>2 year pay increase</t>
  </si>
  <si>
    <t>previous increase available</t>
  </si>
  <si>
    <t>average increase</t>
  </si>
  <si>
    <t>Lecturer A to Lecturer B</t>
  </si>
  <si>
    <t>ALC 3</t>
  </si>
  <si>
    <t>Senior Lecturer/ALC 5</t>
  </si>
  <si>
    <t>CAREER EARNINGS FOR NEW STAFF UNDER ALTERNATIVE NEW GRADING MODEL</t>
  </si>
  <si>
    <t>RA1A and ALC 1/2 compared to Ac1/2 and grade 6/7</t>
  </si>
  <si>
    <t>existing grades</t>
  </si>
  <si>
    <t>new grades</t>
  </si>
  <si>
    <t>year</t>
  </si>
  <si>
    <t>spine point</t>
  </si>
  <si>
    <t>new spine pt</t>
  </si>
  <si>
    <t>difference</t>
  </si>
  <si>
    <t>cumulative difference</t>
  </si>
  <si>
    <t>Lecturer A/B - compared to Ac 2/3</t>
  </si>
  <si>
    <t>Senior Lecturer - compared to Ac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</si>
</sst>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%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 style="medium">
        <color indexed="64"/>
      </left>
      <right/>
      <top/>
      <bottom style="mediumDashed">
        <color indexed="10"/>
      </bottom>
      <diagonal/>
    </border>
    <border>
      <left style="medium">
        <color indexed="64"/>
      </left>
      <right style="medium">
        <color indexed="64"/>
      </right>
      <top style="mediumDashed">
        <color indexed="1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4" fillId="0" borderId="3" xfId="0" applyFont="1" applyBorder="1"/>
    <xf numFmtId="0" fontId="4" fillId="0" borderId="4" xfId="0" applyFont="1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4" fillId="0" borderId="6" xfId="0" applyFont="1" applyBorder="1"/>
    <xf numFmtId="0" fontId="0" fillId="0" borderId="6" xfId="0" applyBorder="1"/>
    <xf numFmtId="0" fontId="4" fillId="0" borderId="7" xfId="0" applyFont="1" applyBorder="1"/>
    <xf numFmtId="0" fontId="0" fillId="0" borderId="8" xfId="0" applyBorder="1"/>
    <xf numFmtId="0" fontId="0" fillId="0" borderId="7" xfId="0" applyBorder="1"/>
    <xf numFmtId="3" fontId="4" fillId="0" borderId="1" xfId="0" applyNumberFormat="1" applyFont="1" applyBorder="1"/>
    <xf numFmtId="0" fontId="0" fillId="0" borderId="9" xfId="0" applyBorder="1"/>
    <xf numFmtId="3" fontId="4" fillId="0" borderId="2" xfId="0" applyNumberFormat="1" applyFont="1" applyBorder="1"/>
    <xf numFmtId="3" fontId="4" fillId="0" borderId="3" xfId="0" applyNumberFormat="1" applyFont="1" applyBorder="1"/>
    <xf numFmtId="3" fontId="4" fillId="0" borderId="5" xfId="0" applyNumberFormat="1" applyFont="1" applyBorder="1"/>
    <xf numFmtId="3" fontId="4" fillId="0" borderId="10" xfId="0" applyNumberFormat="1" applyFont="1" applyBorder="1"/>
    <xf numFmtId="3" fontId="4" fillId="0" borderId="11" xfId="0" applyNumberFormat="1" applyFont="1" applyBorder="1"/>
    <xf numFmtId="0" fontId="0" fillId="0" borderId="10" xfId="0" applyBorder="1"/>
    <xf numFmtId="3" fontId="4" fillId="0" borderId="12" xfId="0" applyNumberFormat="1" applyFont="1" applyBorder="1"/>
    <xf numFmtId="3" fontId="4" fillId="0" borderId="4" xfId="0" applyNumberFormat="1" applyFont="1" applyBorder="1"/>
    <xf numFmtId="0" fontId="4" fillId="0" borderId="10" xfId="0" applyFont="1" applyBorder="1"/>
    <xf numFmtId="0" fontId="0" fillId="0" borderId="13" xfId="0" applyBorder="1"/>
    <xf numFmtId="0" fontId="4" fillId="0" borderId="11" xfId="0" applyFont="1" applyBorder="1"/>
    <xf numFmtId="0" fontId="0" fillId="0" borderId="14" xfId="0" applyBorder="1"/>
    <xf numFmtId="0" fontId="0" fillId="0" borderId="11" xfId="0" applyBorder="1"/>
    <xf numFmtId="3" fontId="4" fillId="0" borderId="8" xfId="0" applyNumberFormat="1" applyFont="1" applyBorder="1"/>
    <xf numFmtId="0" fontId="0" fillId="0" borderId="15" xfId="0" applyBorder="1"/>
    <xf numFmtId="3" fontId="4" fillId="0" borderId="16" xfId="0" applyNumberFormat="1" applyFont="1" applyBorder="1"/>
    <xf numFmtId="3" fontId="0" fillId="0" borderId="0" xfId="0" applyNumberFormat="1"/>
    <xf numFmtId="0" fontId="5" fillId="0" borderId="0" xfId="0" applyFont="1"/>
    <xf numFmtId="0" fontId="3" fillId="0" borderId="0" xfId="0" applyFont="1" applyBorder="1"/>
    <xf numFmtId="0" fontId="3" fillId="0" borderId="0" xfId="0" applyFont="1" applyAlignment="1"/>
    <xf numFmtId="0" fontId="3" fillId="0" borderId="0" xfId="0" applyFont="1" applyAlignment="1">
      <alignment wrapText="1"/>
    </xf>
    <xf numFmtId="178" fontId="3" fillId="0" borderId="0" xfId="1" applyNumberFormat="1" applyFont="1"/>
    <xf numFmtId="178" fontId="4" fillId="0" borderId="0" xfId="1" applyNumberFormat="1" applyFont="1"/>
    <xf numFmtId="0" fontId="0" fillId="0" borderId="0" xfId="0" applyAlignment="1">
      <alignment wrapText="1"/>
    </xf>
    <xf numFmtId="178" fontId="0" fillId="0" borderId="0" xfId="1" applyNumberFormat="1" applyFont="1"/>
    <xf numFmtId="178" fontId="0" fillId="0" borderId="0" xfId="0" applyNumberFormat="1"/>
    <xf numFmtId="178" fontId="0" fillId="0" borderId="0" xfId="0" applyNumberFormat="1" applyAlignment="1">
      <alignment wrapText="1"/>
    </xf>
    <xf numFmtId="0" fontId="6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right" wrapText="1"/>
    </xf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8"/>
  <sheetViews>
    <sheetView workbookViewId="0">
      <selection activeCell="N2" sqref="N2"/>
    </sheetView>
  </sheetViews>
  <sheetFormatPr defaultColWidth="8.77734375" defaultRowHeight="13.2" x14ac:dyDescent="0.25"/>
  <cols>
    <col min="1" max="1" width="3.6640625" customWidth="1"/>
    <col min="2" max="2" width="8" customWidth="1"/>
    <col min="3" max="3" width="7.33203125" customWidth="1"/>
    <col min="4" max="4" width="7.6640625" customWidth="1"/>
    <col min="5" max="5" width="7.44140625" customWidth="1"/>
    <col min="6" max="6" width="3.6640625" customWidth="1"/>
    <col min="7" max="7" width="8.109375" customWidth="1"/>
    <col min="8" max="8" width="7.77734375" customWidth="1"/>
    <col min="9" max="9" width="7.109375" customWidth="1"/>
    <col min="10" max="10" width="8.33203125" customWidth="1"/>
    <col min="11" max="11" width="4.44140625" customWidth="1"/>
    <col min="12" max="12" width="7.44140625" customWidth="1"/>
    <col min="13" max="14" width="7.77734375" customWidth="1"/>
    <col min="15" max="15" width="10.44140625" customWidth="1"/>
    <col min="16" max="16" width="3.6640625" customWidth="1"/>
    <col min="17" max="17" width="8.109375" customWidth="1"/>
  </cols>
  <sheetData>
    <row r="1" spans="1:20" ht="17.399999999999999" x14ac:dyDescent="0.3">
      <c r="R1" s="1"/>
    </row>
    <row r="2" spans="1:20" x14ac:dyDescent="0.25">
      <c r="A2" s="2" t="s">
        <v>0</v>
      </c>
      <c r="N2" s="41" t="s">
        <v>31</v>
      </c>
    </row>
    <row r="3" spans="1:20" x14ac:dyDescent="0.25">
      <c r="A3" s="2" t="s">
        <v>1</v>
      </c>
    </row>
    <row r="4" spans="1:20" ht="13.8" thickBot="1" x14ac:dyDescent="0.3"/>
    <row r="5" spans="1:20" x14ac:dyDescent="0.25">
      <c r="F5" s="3">
        <v>51</v>
      </c>
      <c r="G5" s="4">
        <v>46296</v>
      </c>
      <c r="H5" s="5"/>
      <c r="I5" s="6" t="s">
        <v>34</v>
      </c>
      <c r="K5" s="3">
        <v>51</v>
      </c>
      <c r="L5" s="4">
        <v>46296</v>
      </c>
      <c r="M5" s="7"/>
      <c r="N5" s="8" t="s">
        <v>2</v>
      </c>
      <c r="P5" s="3">
        <v>51</v>
      </c>
      <c r="Q5" s="4">
        <v>46296</v>
      </c>
      <c r="R5" s="7"/>
      <c r="S5" s="8" t="s">
        <v>2</v>
      </c>
      <c r="T5" s="9"/>
    </row>
    <row r="6" spans="1:20" ht="13.8" thickBot="1" x14ac:dyDescent="0.3">
      <c r="F6" s="3">
        <v>50</v>
      </c>
      <c r="G6" s="4">
        <v>44947</v>
      </c>
      <c r="H6" s="10"/>
      <c r="I6" s="11" t="s">
        <v>35</v>
      </c>
      <c r="K6" s="3">
        <v>50</v>
      </c>
      <c r="L6" s="4">
        <v>44947</v>
      </c>
      <c r="M6" s="12"/>
      <c r="N6" s="13"/>
      <c r="P6" s="3">
        <v>50</v>
      </c>
      <c r="Q6" s="4">
        <v>44947</v>
      </c>
      <c r="R6" s="12"/>
      <c r="S6" s="13"/>
      <c r="T6" s="9"/>
    </row>
    <row r="7" spans="1:20" x14ac:dyDescent="0.25">
      <c r="F7" s="3">
        <v>49</v>
      </c>
      <c r="G7" s="4">
        <v>43638</v>
      </c>
      <c r="H7" s="14" t="s">
        <v>3</v>
      </c>
      <c r="I7" s="3"/>
      <c r="K7" s="3">
        <v>49</v>
      </c>
      <c r="L7" s="4">
        <v>43638</v>
      </c>
      <c r="M7" s="8" t="s">
        <v>3</v>
      </c>
      <c r="P7" s="3">
        <v>49</v>
      </c>
      <c r="Q7" s="4">
        <v>43638</v>
      </c>
      <c r="R7" s="8" t="s">
        <v>3</v>
      </c>
      <c r="S7" s="9"/>
      <c r="T7" s="9"/>
    </row>
    <row r="8" spans="1:20" x14ac:dyDescent="0.25">
      <c r="F8" s="3">
        <v>48</v>
      </c>
      <c r="G8" s="4">
        <v>42367</v>
      </c>
      <c r="H8" s="6" t="s">
        <v>4</v>
      </c>
      <c r="I8" s="3"/>
      <c r="K8" s="3">
        <v>48</v>
      </c>
      <c r="L8" s="4">
        <v>42367</v>
      </c>
      <c r="M8" s="8" t="s">
        <v>5</v>
      </c>
      <c r="P8" s="3">
        <v>48</v>
      </c>
      <c r="Q8" s="4">
        <v>42367</v>
      </c>
      <c r="R8" s="8" t="s">
        <v>5</v>
      </c>
      <c r="S8" s="9"/>
      <c r="T8" s="9"/>
    </row>
    <row r="9" spans="1:20" ht="13.8" thickBot="1" x14ac:dyDescent="0.3">
      <c r="F9" s="3">
        <v>47</v>
      </c>
      <c r="G9" s="4">
        <v>41133</v>
      </c>
      <c r="H9" s="6"/>
      <c r="I9" s="3"/>
      <c r="K9" s="3">
        <v>47</v>
      </c>
      <c r="L9" s="4">
        <v>41133</v>
      </c>
      <c r="M9" s="8"/>
      <c r="P9" s="3">
        <v>47</v>
      </c>
      <c r="Q9" s="4">
        <v>41133</v>
      </c>
      <c r="R9" s="8"/>
      <c r="S9" s="9"/>
      <c r="T9" s="9"/>
    </row>
    <row r="10" spans="1:20" x14ac:dyDescent="0.25">
      <c r="F10" s="3">
        <v>46</v>
      </c>
      <c r="G10" s="4">
        <v>39935</v>
      </c>
      <c r="H10" s="6"/>
      <c r="I10" s="15"/>
      <c r="K10" s="3">
        <v>46</v>
      </c>
      <c r="L10" s="4">
        <v>39935</v>
      </c>
      <c r="M10" s="8"/>
      <c r="N10" s="7"/>
      <c r="P10" s="3"/>
      <c r="Q10" s="4"/>
      <c r="R10" s="8"/>
      <c r="S10" s="16"/>
      <c r="T10" s="9"/>
    </row>
    <row r="11" spans="1:20" ht="13.8" thickBot="1" x14ac:dyDescent="0.3">
      <c r="F11" s="3">
        <v>45</v>
      </c>
      <c r="G11" s="4">
        <v>38772</v>
      </c>
      <c r="H11" s="6"/>
      <c r="I11" s="17"/>
      <c r="K11" s="3">
        <v>45</v>
      </c>
      <c r="L11" s="4">
        <v>38772</v>
      </c>
      <c r="M11" s="18"/>
      <c r="N11" s="8"/>
      <c r="P11" s="3">
        <v>45</v>
      </c>
      <c r="Q11" s="4">
        <v>38772</v>
      </c>
      <c r="R11" s="8"/>
      <c r="S11" s="19"/>
      <c r="T11" s="9"/>
    </row>
    <row r="12" spans="1:20" ht="13.8" thickBot="1" x14ac:dyDescent="0.3">
      <c r="A12" s="4">
        <v>27</v>
      </c>
      <c r="B12" s="4">
        <v>45885</v>
      </c>
      <c r="C12" s="4"/>
      <c r="D12" s="20"/>
      <c r="E12" s="4"/>
      <c r="F12" s="3">
        <v>44</v>
      </c>
      <c r="G12" s="4">
        <v>37643</v>
      </c>
      <c r="H12" s="11"/>
      <c r="I12" s="10"/>
      <c r="K12" s="3">
        <v>44</v>
      </c>
      <c r="L12" s="4">
        <v>37643</v>
      </c>
      <c r="N12" s="12"/>
      <c r="P12" s="3">
        <v>44</v>
      </c>
      <c r="Q12" s="4">
        <v>37643</v>
      </c>
      <c r="R12" s="13"/>
      <c r="S12" s="21"/>
      <c r="T12" s="9"/>
    </row>
    <row r="13" spans="1:20" x14ac:dyDescent="0.25">
      <c r="A13" s="4">
        <v>26</v>
      </c>
      <c r="B13" s="4">
        <v>44616</v>
      </c>
      <c r="C13" s="4"/>
      <c r="D13" s="22"/>
      <c r="E13" s="4"/>
      <c r="F13" s="3">
        <v>43</v>
      </c>
      <c r="G13" s="4">
        <v>36546</v>
      </c>
      <c r="H13" s="3"/>
      <c r="I13" s="14" t="s">
        <v>32</v>
      </c>
      <c r="K13" s="3">
        <v>43</v>
      </c>
      <c r="L13" s="4">
        <v>36546</v>
      </c>
      <c r="N13" s="8" t="s">
        <v>6</v>
      </c>
      <c r="P13" s="3">
        <v>43</v>
      </c>
      <c r="Q13" s="4">
        <v>36546</v>
      </c>
      <c r="R13" s="9"/>
      <c r="S13" s="8" t="s">
        <v>6</v>
      </c>
      <c r="T13" s="9"/>
    </row>
    <row r="14" spans="1:20" ht="13.8" thickBot="1" x14ac:dyDescent="0.3">
      <c r="A14" s="4">
        <v>25</v>
      </c>
      <c r="B14" s="4">
        <v>43513</v>
      </c>
      <c r="C14" s="4" t="s">
        <v>7</v>
      </c>
      <c r="D14" s="23"/>
      <c r="E14" s="4"/>
      <c r="F14" s="3">
        <v>42</v>
      </c>
      <c r="G14" s="4">
        <v>35482</v>
      </c>
      <c r="H14" s="3"/>
      <c r="I14" s="6" t="s">
        <v>8</v>
      </c>
      <c r="K14" s="3">
        <v>42</v>
      </c>
      <c r="L14" s="4">
        <v>35482</v>
      </c>
      <c r="N14" s="8" t="s">
        <v>9</v>
      </c>
      <c r="P14" s="3">
        <v>42</v>
      </c>
      <c r="Q14" s="4">
        <v>35482</v>
      </c>
      <c r="R14" s="9"/>
      <c r="S14" s="8" t="s">
        <v>9</v>
      </c>
      <c r="T14" s="9"/>
    </row>
    <row r="15" spans="1:20" x14ac:dyDescent="0.25">
      <c r="A15" s="4">
        <v>24</v>
      </c>
      <c r="B15" s="4">
        <v>42573</v>
      </c>
      <c r="C15" s="4"/>
      <c r="D15" s="24" t="s">
        <v>10</v>
      </c>
      <c r="E15" s="4"/>
      <c r="F15" s="3">
        <v>41</v>
      </c>
      <c r="G15" s="4">
        <v>34448</v>
      </c>
      <c r="H15" s="3"/>
      <c r="I15" s="6"/>
      <c r="K15" s="3">
        <v>41</v>
      </c>
      <c r="L15" s="4">
        <v>34448</v>
      </c>
      <c r="N15" s="8"/>
      <c r="P15" s="3">
        <v>41</v>
      </c>
      <c r="Q15" s="4">
        <v>34448</v>
      </c>
      <c r="R15" s="9"/>
      <c r="S15" s="8"/>
      <c r="T15" s="9"/>
    </row>
    <row r="16" spans="1:20" ht="13.8" thickBot="1" x14ac:dyDescent="0.3">
      <c r="A16" s="4">
        <v>23</v>
      </c>
      <c r="B16" s="4">
        <v>41212</v>
      </c>
      <c r="C16" s="4"/>
      <c r="D16" s="22" t="s">
        <v>5</v>
      </c>
      <c r="E16" s="4"/>
      <c r="F16" s="3">
        <v>40</v>
      </c>
      <c r="G16" s="4">
        <v>33445</v>
      </c>
      <c r="H16" s="3"/>
      <c r="I16" s="6"/>
      <c r="K16" s="3">
        <v>40</v>
      </c>
      <c r="L16" s="4">
        <v>33445</v>
      </c>
      <c r="N16" s="8"/>
      <c r="P16" s="3">
        <v>40</v>
      </c>
      <c r="Q16" s="4">
        <v>33445</v>
      </c>
      <c r="R16" s="9"/>
      <c r="S16" s="8"/>
      <c r="T16" s="9"/>
    </row>
    <row r="17" spans="1:20" ht="13.8" thickBot="1" x14ac:dyDescent="0.3">
      <c r="A17" s="4">
        <v>22</v>
      </c>
      <c r="B17" s="4">
        <v>40091</v>
      </c>
      <c r="C17" s="25"/>
      <c r="D17" s="22"/>
      <c r="E17" s="4"/>
      <c r="F17" s="3">
        <v>39</v>
      </c>
      <c r="G17" s="4">
        <v>32471</v>
      </c>
      <c r="H17" s="3"/>
      <c r="I17" s="6"/>
      <c r="K17" s="3">
        <v>39</v>
      </c>
      <c r="L17" s="4">
        <v>32471</v>
      </c>
      <c r="N17" s="8"/>
      <c r="P17" s="3">
        <v>39</v>
      </c>
      <c r="Q17" s="4">
        <v>32471</v>
      </c>
      <c r="R17" s="9"/>
      <c r="S17" s="8"/>
      <c r="T17" s="9"/>
    </row>
    <row r="18" spans="1:20" ht="13.8" thickBot="1" x14ac:dyDescent="0.3">
      <c r="A18" s="4">
        <v>21</v>
      </c>
      <c r="B18" s="4">
        <v>39114</v>
      </c>
      <c r="C18" s="26"/>
      <c r="D18" s="22"/>
      <c r="E18" s="4"/>
      <c r="F18" s="3">
        <v>38</v>
      </c>
      <c r="G18" s="4">
        <v>31525</v>
      </c>
      <c r="H18" s="3"/>
      <c r="I18" s="6"/>
      <c r="K18" s="3">
        <v>38</v>
      </c>
      <c r="L18" s="4">
        <v>31525</v>
      </c>
      <c r="M18" s="7"/>
      <c r="N18" s="8"/>
      <c r="P18" s="3">
        <v>38</v>
      </c>
      <c r="Q18" s="4">
        <v>31525</v>
      </c>
      <c r="R18" s="27"/>
      <c r="S18" s="8"/>
      <c r="T18" s="9"/>
    </row>
    <row r="19" spans="1:20" ht="13.8" thickBot="1" x14ac:dyDescent="0.3">
      <c r="A19" s="4">
        <v>20</v>
      </c>
      <c r="B19" s="4">
        <v>37558</v>
      </c>
      <c r="C19" s="28"/>
      <c r="D19" s="29"/>
      <c r="E19" s="4"/>
      <c r="F19" s="3">
        <v>37</v>
      </c>
      <c r="G19" s="4">
        <v>30607</v>
      </c>
      <c r="H19" s="30"/>
      <c r="I19" s="6"/>
      <c r="K19" s="3">
        <v>37</v>
      </c>
      <c r="L19" s="4">
        <v>30607</v>
      </c>
      <c r="M19" s="8"/>
      <c r="N19" s="13"/>
      <c r="P19" s="3">
        <v>37</v>
      </c>
      <c r="Q19" s="4">
        <v>30607</v>
      </c>
      <c r="R19" s="31"/>
      <c r="S19" s="13"/>
      <c r="T19" s="9"/>
    </row>
    <row r="20" spans="1:20" x14ac:dyDescent="0.25">
      <c r="A20" s="4">
        <v>18</v>
      </c>
      <c r="B20" s="4">
        <v>35883</v>
      </c>
      <c r="C20" s="24" t="s">
        <v>11</v>
      </c>
      <c r="D20" s="4"/>
      <c r="E20" s="4"/>
      <c r="F20" s="3">
        <v>36</v>
      </c>
      <c r="G20" s="4">
        <v>29715</v>
      </c>
      <c r="H20" s="32"/>
      <c r="I20" s="6"/>
      <c r="K20" s="3">
        <v>36</v>
      </c>
      <c r="L20" s="4">
        <v>29715</v>
      </c>
      <c r="M20" s="33" t="s">
        <v>12</v>
      </c>
      <c r="P20" s="3">
        <v>36</v>
      </c>
      <c r="Q20" s="4">
        <v>29715</v>
      </c>
      <c r="R20" s="33" t="s">
        <v>12</v>
      </c>
      <c r="S20" s="9"/>
      <c r="T20" s="9"/>
    </row>
    <row r="21" spans="1:20" ht="13.8" thickBot="1" x14ac:dyDescent="0.3">
      <c r="A21" s="4">
        <v>17</v>
      </c>
      <c r="B21" s="4">
        <v>34227</v>
      </c>
      <c r="C21" s="22" t="s">
        <v>13</v>
      </c>
      <c r="D21" s="4"/>
      <c r="E21" s="4"/>
      <c r="F21" s="3">
        <v>35</v>
      </c>
      <c r="G21" s="4">
        <v>28850</v>
      </c>
      <c r="H21" s="10"/>
      <c r="I21" s="11"/>
      <c r="K21" s="3">
        <v>35</v>
      </c>
      <c r="L21" s="4">
        <v>28850</v>
      </c>
      <c r="M21" s="8" t="s">
        <v>14</v>
      </c>
      <c r="P21" s="3"/>
      <c r="Q21" s="4"/>
      <c r="R21" s="8" t="s">
        <v>14</v>
      </c>
      <c r="S21" s="9"/>
      <c r="T21" s="9"/>
    </row>
    <row r="22" spans="1:20" x14ac:dyDescent="0.25">
      <c r="A22" s="4">
        <v>16</v>
      </c>
      <c r="B22" s="4">
        <v>32666</v>
      </c>
      <c r="C22" s="22"/>
      <c r="D22" s="4"/>
      <c r="E22" s="4"/>
      <c r="F22" s="3">
        <v>34</v>
      </c>
      <c r="G22" s="4">
        <v>28009</v>
      </c>
      <c r="H22" s="14" t="s">
        <v>33</v>
      </c>
      <c r="I22" s="3"/>
      <c r="K22" s="3">
        <v>34</v>
      </c>
      <c r="L22" s="4">
        <v>28009</v>
      </c>
      <c r="M22" s="8"/>
      <c r="N22" s="7"/>
      <c r="P22" s="3">
        <v>34</v>
      </c>
      <c r="Q22" s="4">
        <v>28009</v>
      </c>
      <c r="R22" s="34"/>
      <c r="S22" s="34"/>
      <c r="T22" s="9"/>
    </row>
    <row r="23" spans="1:20" ht="13.8" thickBot="1" x14ac:dyDescent="0.3">
      <c r="A23" s="4">
        <v>15</v>
      </c>
      <c r="B23" s="4">
        <v>31559</v>
      </c>
      <c r="C23" s="22"/>
      <c r="D23" s="4"/>
      <c r="E23" s="4"/>
      <c r="F23" s="3">
        <v>33</v>
      </c>
      <c r="G23" s="4">
        <v>27194</v>
      </c>
      <c r="H23" s="6" t="s">
        <v>5</v>
      </c>
      <c r="I23" s="3"/>
      <c r="K23" s="3">
        <v>33</v>
      </c>
      <c r="L23" s="4">
        <v>27194</v>
      </c>
      <c r="M23" s="13"/>
      <c r="N23" s="12"/>
      <c r="P23" s="3"/>
      <c r="Q23" s="4"/>
      <c r="R23" s="8"/>
      <c r="S23" s="18"/>
      <c r="T23" s="9"/>
    </row>
    <row r="24" spans="1:20" ht="13.8" thickBot="1" x14ac:dyDescent="0.3">
      <c r="A24" s="4">
        <v>14</v>
      </c>
      <c r="B24" s="4">
        <v>30363</v>
      </c>
      <c r="C24" s="22"/>
      <c r="D24" s="4"/>
      <c r="E24" s="4"/>
      <c r="F24" s="3">
        <v>32</v>
      </c>
      <c r="G24" s="4">
        <v>26401</v>
      </c>
      <c r="H24" s="6"/>
      <c r="I24" s="15"/>
      <c r="K24" s="3">
        <v>32</v>
      </c>
      <c r="L24" s="4">
        <v>26401</v>
      </c>
      <c r="N24" s="8" t="s">
        <v>15</v>
      </c>
      <c r="P24" s="3">
        <v>32</v>
      </c>
      <c r="Q24" s="4">
        <v>26401</v>
      </c>
      <c r="R24" s="8"/>
      <c r="S24" s="7"/>
      <c r="T24" s="9"/>
    </row>
    <row r="25" spans="1:20" x14ac:dyDescent="0.25">
      <c r="A25" s="4">
        <v>13</v>
      </c>
      <c r="B25" s="4">
        <v>29128</v>
      </c>
      <c r="C25" s="26"/>
      <c r="D25" s="20" t="s">
        <v>16</v>
      </c>
      <c r="E25" s="4"/>
      <c r="F25" s="3">
        <v>31</v>
      </c>
      <c r="G25" s="4">
        <v>25633</v>
      </c>
      <c r="H25" s="6"/>
      <c r="I25" s="17"/>
      <c r="K25" s="3">
        <v>31</v>
      </c>
      <c r="L25" s="4">
        <v>25633</v>
      </c>
      <c r="N25" s="8" t="s">
        <v>4</v>
      </c>
      <c r="P25" s="3"/>
      <c r="Q25" s="4"/>
      <c r="R25" s="8"/>
      <c r="S25" s="8"/>
      <c r="T25" s="9"/>
    </row>
    <row r="26" spans="1:20" ht="13.8" thickBot="1" x14ac:dyDescent="0.3">
      <c r="A26" s="4">
        <v>12</v>
      </c>
      <c r="B26" s="4">
        <v>27989</v>
      </c>
      <c r="C26" s="35"/>
      <c r="D26" s="22" t="s">
        <v>17</v>
      </c>
      <c r="E26" s="4"/>
      <c r="F26" s="3">
        <v>30</v>
      </c>
      <c r="G26" s="4">
        <v>24886</v>
      </c>
      <c r="H26" s="11"/>
      <c r="I26" s="10"/>
      <c r="K26" s="3">
        <v>30</v>
      </c>
      <c r="L26" s="4">
        <v>24886</v>
      </c>
      <c r="N26" s="8"/>
      <c r="P26" s="3">
        <v>30</v>
      </c>
      <c r="Q26" s="4">
        <v>24886</v>
      </c>
      <c r="R26" s="13"/>
      <c r="S26" s="12"/>
      <c r="T26" s="9"/>
    </row>
    <row r="27" spans="1:20" x14ac:dyDescent="0.25">
      <c r="A27" s="4">
        <v>11</v>
      </c>
      <c r="B27" s="4">
        <v>27116</v>
      </c>
      <c r="C27" s="25" t="s">
        <v>18</v>
      </c>
      <c r="D27" s="22"/>
      <c r="E27" s="4"/>
      <c r="F27" s="3">
        <v>29</v>
      </c>
      <c r="G27" s="4">
        <v>24161</v>
      </c>
      <c r="H27" s="3"/>
      <c r="I27" s="14" t="s">
        <v>15</v>
      </c>
      <c r="K27" s="3">
        <v>29</v>
      </c>
      <c r="L27" s="4">
        <v>24161</v>
      </c>
      <c r="N27" s="8"/>
      <c r="P27" s="3">
        <v>29</v>
      </c>
      <c r="Q27" s="4">
        <v>24161</v>
      </c>
      <c r="R27" s="9"/>
      <c r="S27" s="8" t="s">
        <v>15</v>
      </c>
      <c r="T27" s="9"/>
    </row>
    <row r="28" spans="1:20" x14ac:dyDescent="0.25">
      <c r="A28" s="4">
        <v>10</v>
      </c>
      <c r="B28" s="4">
        <v>25699</v>
      </c>
      <c r="C28" s="26" t="s">
        <v>14</v>
      </c>
      <c r="D28" s="22"/>
      <c r="E28" s="4"/>
      <c r="F28" s="3">
        <v>28</v>
      </c>
      <c r="G28" s="4">
        <v>23457</v>
      </c>
      <c r="H28" s="3"/>
      <c r="I28" s="6" t="s">
        <v>19</v>
      </c>
      <c r="K28" s="3">
        <v>28</v>
      </c>
      <c r="L28" s="4">
        <v>23457</v>
      </c>
      <c r="N28" s="8"/>
      <c r="P28" s="3">
        <v>28</v>
      </c>
      <c r="Q28" s="4">
        <v>23457</v>
      </c>
      <c r="R28" s="9"/>
      <c r="S28" s="8" t="s">
        <v>20</v>
      </c>
      <c r="T28" s="9"/>
    </row>
    <row r="29" spans="1:20" ht="13.8" thickBot="1" x14ac:dyDescent="0.3">
      <c r="A29" s="4">
        <v>9</v>
      </c>
      <c r="B29" s="4">
        <v>24820</v>
      </c>
      <c r="C29" s="26"/>
      <c r="D29" s="22"/>
      <c r="E29" s="4"/>
      <c r="F29" s="3">
        <v>27</v>
      </c>
      <c r="G29" s="4">
        <v>22774</v>
      </c>
      <c r="H29" s="3"/>
      <c r="I29" s="6"/>
      <c r="K29" s="3">
        <v>27</v>
      </c>
      <c r="L29" s="4">
        <v>22774</v>
      </c>
      <c r="N29" s="8"/>
      <c r="P29" s="3">
        <v>27</v>
      </c>
      <c r="Q29" s="4">
        <v>22774</v>
      </c>
      <c r="R29" s="9"/>
      <c r="S29" s="8"/>
      <c r="T29" s="9"/>
    </row>
    <row r="30" spans="1:20" ht="13.8" thickBot="1" x14ac:dyDescent="0.3">
      <c r="A30" s="4">
        <v>8</v>
      </c>
      <c r="B30" s="4">
        <v>23643</v>
      </c>
      <c r="C30" s="35"/>
      <c r="D30" s="22"/>
      <c r="E30" s="4"/>
      <c r="F30" s="3">
        <v>26</v>
      </c>
      <c r="G30" s="4">
        <v>22111</v>
      </c>
      <c r="H30" s="3"/>
      <c r="I30" s="6"/>
      <c r="N30" s="36"/>
      <c r="P30" s="3">
        <v>26</v>
      </c>
      <c r="Q30" s="4">
        <v>22111</v>
      </c>
      <c r="R30" s="9"/>
      <c r="S30" s="8"/>
      <c r="T30" s="9"/>
    </row>
    <row r="31" spans="1:20" ht="13.8" thickBot="1" x14ac:dyDescent="0.3">
      <c r="A31" s="4">
        <v>7</v>
      </c>
      <c r="B31" s="4">
        <v>22507</v>
      </c>
      <c r="C31" s="4"/>
      <c r="D31" s="22"/>
      <c r="E31" s="4"/>
      <c r="F31" s="3">
        <v>25</v>
      </c>
      <c r="G31" s="4">
        <v>21467</v>
      </c>
      <c r="H31" s="3"/>
      <c r="I31" s="6"/>
      <c r="P31" s="3">
        <v>25</v>
      </c>
      <c r="Q31" s="4">
        <v>21467</v>
      </c>
      <c r="R31" s="9"/>
      <c r="S31" s="8"/>
      <c r="T31" s="9"/>
    </row>
    <row r="32" spans="1:20" x14ac:dyDescent="0.25">
      <c r="A32" s="4">
        <v>6</v>
      </c>
      <c r="B32" s="4">
        <v>21640</v>
      </c>
      <c r="C32" s="25" t="s">
        <v>21</v>
      </c>
      <c r="D32" s="37"/>
      <c r="E32" s="4"/>
      <c r="F32" s="3">
        <v>24</v>
      </c>
      <c r="G32" s="4">
        <v>20842</v>
      </c>
      <c r="H32" s="3"/>
      <c r="I32" s="6"/>
      <c r="P32" s="3"/>
      <c r="Q32" s="4"/>
      <c r="R32" s="9"/>
      <c r="S32" s="8"/>
      <c r="T32" s="9"/>
    </row>
    <row r="33" spans="1:20" ht="13.8" thickBot="1" x14ac:dyDescent="0.3">
      <c r="A33" s="4">
        <v>5</v>
      </c>
      <c r="B33" s="4">
        <v>20540</v>
      </c>
      <c r="C33" s="26"/>
      <c r="D33" s="22"/>
      <c r="E33" s="4"/>
      <c r="F33" s="3">
        <v>23</v>
      </c>
      <c r="G33" s="4">
        <v>20235</v>
      </c>
      <c r="H33" s="3"/>
      <c r="I33" s="6"/>
      <c r="P33" s="3">
        <v>23</v>
      </c>
      <c r="Q33" s="4">
        <v>20235</v>
      </c>
      <c r="R33" s="9"/>
      <c r="S33" s="8"/>
      <c r="T33" s="9"/>
    </row>
    <row r="34" spans="1:20" ht="13.8" thickBot="1" x14ac:dyDescent="0.3">
      <c r="A34" s="4">
        <v>4</v>
      </c>
      <c r="B34" s="4">
        <v>19460</v>
      </c>
      <c r="C34" s="35"/>
      <c r="D34" s="29"/>
      <c r="E34" s="4"/>
      <c r="F34" s="3">
        <v>22</v>
      </c>
      <c r="G34" s="4">
        <v>19645</v>
      </c>
      <c r="H34" s="3"/>
      <c r="I34" s="11"/>
      <c r="P34" s="3"/>
      <c r="Q34" s="4"/>
      <c r="R34" s="9"/>
      <c r="S34" s="36"/>
      <c r="T34" s="9"/>
    </row>
    <row r="35" spans="1:20" x14ac:dyDescent="0.25">
      <c r="G35" s="38"/>
      <c r="Q35" s="38"/>
      <c r="R35" s="9"/>
      <c r="S35" s="9"/>
      <c r="T35" s="9"/>
    </row>
    <row r="36" spans="1:20" x14ac:dyDescent="0.25">
      <c r="A36" s="2" t="s">
        <v>22</v>
      </c>
      <c r="F36" s="39" t="s">
        <v>23</v>
      </c>
      <c r="G36" s="38"/>
      <c r="K36" s="2" t="s">
        <v>24</v>
      </c>
      <c r="P36" s="40" t="s">
        <v>25</v>
      </c>
      <c r="Q36" s="38"/>
      <c r="S36" s="9"/>
      <c r="T36" s="9"/>
    </row>
    <row r="37" spans="1:20" x14ac:dyDescent="0.25">
      <c r="A37" s="2" t="s">
        <v>26</v>
      </c>
      <c r="F37" s="2" t="s">
        <v>27</v>
      </c>
      <c r="K37" s="2" t="s">
        <v>28</v>
      </c>
      <c r="L37" s="2"/>
      <c r="M37" s="2"/>
      <c r="N37" s="2"/>
      <c r="O37" s="2"/>
      <c r="P37" s="2" t="s">
        <v>29</v>
      </c>
    </row>
    <row r="38" spans="1:20" x14ac:dyDescent="0.25">
      <c r="K38" s="2" t="s">
        <v>30</v>
      </c>
      <c r="L38" s="2"/>
      <c r="M38" s="2"/>
      <c r="N38" s="2"/>
      <c r="O38" s="2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scale="89" orientation="landscape"/>
  <headerFooter alignWithMargins="0">
    <oddHeader>&amp;L&amp;C&amp;"Arial,Bold"&amp;14ASSOCIATION OF UNIVERSITY TEACHERS
SHEET 1&amp;R</oddHeader>
    <oddFooter>&amp;L&amp;C&amp;RMarch 2004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I1" sqref="I1"/>
    </sheetView>
  </sheetViews>
  <sheetFormatPr defaultColWidth="8.77734375" defaultRowHeight="13.2" x14ac:dyDescent="0.25"/>
  <cols>
    <col min="1" max="3" width="8.77734375" customWidth="1"/>
    <col min="4" max="4" width="10.44140625" customWidth="1"/>
    <col min="5" max="6" width="8.77734375" customWidth="1"/>
    <col min="7" max="7" width="9.109375" style="2" customWidth="1"/>
  </cols>
  <sheetData>
    <row r="1" spans="1:9" ht="15.6" x14ac:dyDescent="0.3">
      <c r="A1" s="2" t="s">
        <v>36</v>
      </c>
      <c r="I1" s="49"/>
    </row>
    <row r="2" spans="1:9" x14ac:dyDescent="0.25">
      <c r="A2" s="2" t="s">
        <v>37</v>
      </c>
    </row>
    <row r="4" spans="1:9" x14ac:dyDescent="0.25">
      <c r="A4" s="2" t="s">
        <v>38</v>
      </c>
    </row>
    <row r="5" spans="1:9" s="2" customFormat="1" x14ac:dyDescent="0.25">
      <c r="B5" s="2" t="s">
        <v>39</v>
      </c>
      <c r="E5" s="2" t="s">
        <v>40</v>
      </c>
    </row>
    <row r="6" spans="1:9" s="2" customFormat="1" ht="66" x14ac:dyDescent="0.25">
      <c r="A6" s="42" t="s">
        <v>41</v>
      </c>
      <c r="B6" s="42" t="s">
        <v>42</v>
      </c>
      <c r="C6" s="42" t="s">
        <v>43</v>
      </c>
      <c r="D6" s="42" t="s">
        <v>44</v>
      </c>
      <c r="E6" s="42" t="s">
        <v>45</v>
      </c>
      <c r="F6" s="42" t="s">
        <v>43</v>
      </c>
      <c r="G6" s="42" t="s">
        <v>46</v>
      </c>
      <c r="H6" s="42" t="s">
        <v>47</v>
      </c>
    </row>
    <row r="7" spans="1:9" x14ac:dyDescent="0.25">
      <c r="A7">
        <v>4</v>
      </c>
      <c r="B7" s="38">
        <v>18265</v>
      </c>
      <c r="C7" s="38">
        <v>19460</v>
      </c>
      <c r="D7">
        <v>9</v>
      </c>
      <c r="E7">
        <v>23</v>
      </c>
      <c r="F7">
        <v>20235</v>
      </c>
      <c r="G7" s="43">
        <f>(F7-B7)/B7</f>
        <v>0.10785655625513277</v>
      </c>
      <c r="H7" s="44">
        <v>7.5999999999999998E-2</v>
      </c>
    </row>
    <row r="8" spans="1:9" x14ac:dyDescent="0.25">
      <c r="A8">
        <v>5</v>
      </c>
      <c r="B8" s="38">
        <v>19279</v>
      </c>
      <c r="C8" s="38">
        <v>20540</v>
      </c>
      <c r="D8">
        <v>8</v>
      </c>
      <c r="E8">
        <v>25</v>
      </c>
      <c r="F8">
        <v>21467</v>
      </c>
      <c r="G8" s="43">
        <f t="shared" ref="G8:G16" si="0">(F8-B8)/B8</f>
        <v>0.11349136365994086</v>
      </c>
      <c r="H8" s="44">
        <v>8.1000000000000003E-2</v>
      </c>
    </row>
    <row r="9" spans="1:9" x14ac:dyDescent="0.25">
      <c r="A9">
        <v>6</v>
      </c>
      <c r="B9" s="38">
        <v>20311</v>
      </c>
      <c r="C9" s="38">
        <v>21640</v>
      </c>
      <c r="D9">
        <v>7</v>
      </c>
      <c r="E9">
        <v>26</v>
      </c>
      <c r="F9">
        <v>22111</v>
      </c>
      <c r="G9" s="43">
        <f t="shared" si="0"/>
        <v>8.8621929003987993E-2</v>
      </c>
      <c r="H9" s="44">
        <v>8.8999999999999996E-2</v>
      </c>
    </row>
    <row r="10" spans="1:9" x14ac:dyDescent="0.25">
      <c r="A10">
        <v>7</v>
      </c>
      <c r="B10" s="38">
        <v>21125</v>
      </c>
      <c r="C10" s="38">
        <v>22507</v>
      </c>
      <c r="D10">
        <v>6</v>
      </c>
      <c r="E10">
        <v>27</v>
      </c>
      <c r="F10">
        <v>22774</v>
      </c>
      <c r="G10" s="43">
        <f t="shared" si="0"/>
        <v>7.8059171597633134E-2</v>
      </c>
      <c r="H10" s="44">
        <v>7.8E-2</v>
      </c>
    </row>
    <row r="11" spans="1:9" x14ac:dyDescent="0.25">
      <c r="A11">
        <v>8</v>
      </c>
      <c r="B11" s="38">
        <v>22191</v>
      </c>
      <c r="C11" s="38">
        <v>23643</v>
      </c>
      <c r="D11">
        <v>5</v>
      </c>
      <c r="E11">
        <v>29</v>
      </c>
      <c r="F11">
        <v>24161</v>
      </c>
      <c r="G11" s="43">
        <f t="shared" si="0"/>
        <v>8.877472849353342E-2</v>
      </c>
      <c r="H11" s="44">
        <v>8.8999999999999996E-2</v>
      </c>
    </row>
    <row r="12" spans="1:9" x14ac:dyDescent="0.25">
      <c r="A12">
        <v>9</v>
      </c>
      <c r="B12" s="38">
        <v>23296</v>
      </c>
      <c r="C12" s="38">
        <v>24820</v>
      </c>
      <c r="D12">
        <v>4</v>
      </c>
      <c r="E12">
        <v>30</v>
      </c>
      <c r="F12">
        <v>24886</v>
      </c>
      <c r="G12" s="43">
        <f t="shared" si="0"/>
        <v>6.8252060439560433E-2</v>
      </c>
      <c r="H12" s="44">
        <v>6.8000000000000005E-2</v>
      </c>
    </row>
    <row r="13" spans="1:9" x14ac:dyDescent="0.25">
      <c r="A13">
        <v>10</v>
      </c>
      <c r="B13" s="38">
        <v>24121</v>
      </c>
      <c r="C13" s="38">
        <v>25699</v>
      </c>
      <c r="D13">
        <v>3</v>
      </c>
      <c r="E13">
        <v>32</v>
      </c>
      <c r="F13">
        <v>26401</v>
      </c>
      <c r="G13" s="43">
        <f t="shared" si="0"/>
        <v>9.4523444301645873E-2</v>
      </c>
      <c r="H13" s="44">
        <v>9.5000000000000001E-2</v>
      </c>
    </row>
    <row r="14" spans="1:9" x14ac:dyDescent="0.25">
      <c r="A14">
        <v>11</v>
      </c>
      <c r="B14" s="38">
        <v>25451</v>
      </c>
      <c r="C14" s="38">
        <v>27116</v>
      </c>
      <c r="D14">
        <v>2</v>
      </c>
      <c r="E14">
        <v>34</v>
      </c>
      <c r="F14">
        <v>28009</v>
      </c>
      <c r="G14" s="43">
        <f t="shared" si="0"/>
        <v>0.10050685631212919</v>
      </c>
      <c r="H14" s="44">
        <v>6.8000000000000005E-2</v>
      </c>
    </row>
    <row r="15" spans="1:9" x14ac:dyDescent="0.25">
      <c r="A15">
        <v>12</v>
      </c>
      <c r="B15" s="38">
        <v>26270</v>
      </c>
      <c r="C15" s="38">
        <v>27989</v>
      </c>
      <c r="D15">
        <v>1</v>
      </c>
      <c r="E15">
        <v>34</v>
      </c>
      <c r="F15">
        <v>28009</v>
      </c>
      <c r="G15" s="43">
        <f t="shared" si="0"/>
        <v>6.6197183098591544E-2</v>
      </c>
      <c r="H15" s="44">
        <v>6.6000000000000003E-2</v>
      </c>
    </row>
    <row r="16" spans="1:9" x14ac:dyDescent="0.25">
      <c r="A16">
        <v>13</v>
      </c>
      <c r="B16" s="38">
        <v>27339</v>
      </c>
      <c r="C16" s="38">
        <v>29128</v>
      </c>
      <c r="D16">
        <v>0</v>
      </c>
      <c r="E16">
        <v>36</v>
      </c>
      <c r="F16">
        <v>29715</v>
      </c>
      <c r="G16" s="43">
        <f t="shared" si="0"/>
        <v>8.6908811587841542E-2</v>
      </c>
      <c r="H16" s="44">
        <v>2.4E-2</v>
      </c>
    </row>
    <row r="17" spans="1:8" x14ac:dyDescent="0.25">
      <c r="B17" s="38"/>
      <c r="D17" t="s">
        <v>48</v>
      </c>
      <c r="G17" s="43">
        <f>(247768-227648)/227648</f>
        <v>8.8382063536688218E-2</v>
      </c>
    </row>
    <row r="18" spans="1:8" x14ac:dyDescent="0.25">
      <c r="B18" s="38"/>
    </row>
    <row r="19" spans="1:8" x14ac:dyDescent="0.25">
      <c r="A19" s="2" t="s">
        <v>49</v>
      </c>
    </row>
    <row r="20" spans="1:8" ht="39.6" x14ac:dyDescent="0.25">
      <c r="A20" s="45" t="s">
        <v>41</v>
      </c>
      <c r="B20" s="45" t="s">
        <v>42</v>
      </c>
      <c r="C20" s="45" t="s">
        <v>43</v>
      </c>
      <c r="D20" s="45" t="s">
        <v>44</v>
      </c>
      <c r="H20" s="45" t="s">
        <v>47</v>
      </c>
    </row>
    <row r="21" spans="1:8" x14ac:dyDescent="0.25">
      <c r="A21">
        <v>8</v>
      </c>
      <c r="B21" s="38">
        <v>22191</v>
      </c>
      <c r="C21" s="38">
        <v>23643</v>
      </c>
      <c r="D21">
        <v>3</v>
      </c>
      <c r="E21">
        <v>30</v>
      </c>
      <c r="F21">
        <v>24886</v>
      </c>
      <c r="G21" s="43">
        <f>(F21-B21)/B21</f>
        <v>0.12144563111171196</v>
      </c>
      <c r="H21" s="46">
        <v>0.121</v>
      </c>
    </row>
    <row r="22" spans="1:8" x14ac:dyDescent="0.25">
      <c r="A22">
        <v>9</v>
      </c>
      <c r="B22" s="38">
        <v>23296</v>
      </c>
      <c r="C22" s="38">
        <v>24820</v>
      </c>
      <c r="D22">
        <v>2</v>
      </c>
      <c r="E22">
        <v>32</v>
      </c>
      <c r="F22">
        <v>26401</v>
      </c>
      <c r="G22" s="43">
        <f t="shared" ref="G22:G31" si="1">(F22-B22)/B22</f>
        <v>0.13328468406593408</v>
      </c>
      <c r="H22" s="47">
        <v>6.8000000000000005E-2</v>
      </c>
    </row>
    <row r="23" spans="1:8" x14ac:dyDescent="0.25">
      <c r="A23">
        <v>10</v>
      </c>
      <c r="B23" s="38">
        <v>24121</v>
      </c>
      <c r="C23" s="38">
        <v>25699</v>
      </c>
      <c r="D23">
        <v>1</v>
      </c>
      <c r="E23">
        <v>34</v>
      </c>
      <c r="F23">
        <v>28009</v>
      </c>
      <c r="G23" s="43">
        <f t="shared" si="1"/>
        <v>0.16118734712491189</v>
      </c>
      <c r="H23" s="47">
        <v>9.5000000000000001E-2</v>
      </c>
    </row>
    <row r="24" spans="1:8" x14ac:dyDescent="0.25">
      <c r="A24">
        <v>11</v>
      </c>
      <c r="B24" s="38">
        <v>25451</v>
      </c>
      <c r="C24" s="38">
        <v>27116</v>
      </c>
      <c r="D24">
        <v>0</v>
      </c>
      <c r="E24">
        <v>36</v>
      </c>
      <c r="F24">
        <v>29715</v>
      </c>
      <c r="G24" s="43">
        <f t="shared" si="1"/>
        <v>0.16753762131153982</v>
      </c>
      <c r="H24" s="47">
        <v>6.8000000000000005E-2</v>
      </c>
    </row>
    <row r="25" spans="1:8" x14ac:dyDescent="0.25">
      <c r="A25">
        <v>12</v>
      </c>
      <c r="B25" s="38">
        <v>26270</v>
      </c>
      <c r="C25" s="38">
        <v>27989</v>
      </c>
      <c r="D25">
        <v>6</v>
      </c>
      <c r="E25">
        <v>37</v>
      </c>
      <c r="F25">
        <v>30607</v>
      </c>
      <c r="G25" s="43">
        <f t="shared" si="1"/>
        <v>0.16509326227636087</v>
      </c>
      <c r="H25" s="47">
        <v>9.8000000000000004E-2</v>
      </c>
    </row>
    <row r="26" spans="1:8" x14ac:dyDescent="0.25">
      <c r="A26">
        <v>13</v>
      </c>
      <c r="B26" s="38">
        <v>27339</v>
      </c>
      <c r="C26" s="38">
        <v>29128</v>
      </c>
      <c r="D26">
        <v>5</v>
      </c>
      <c r="E26">
        <v>38</v>
      </c>
      <c r="F26">
        <v>31525</v>
      </c>
      <c r="G26" s="43">
        <f t="shared" si="1"/>
        <v>0.15311459819305753</v>
      </c>
      <c r="H26" s="47">
        <v>8.6999999999999994E-2</v>
      </c>
    </row>
    <row r="27" spans="1:8" x14ac:dyDescent="0.25">
      <c r="A27">
        <v>14</v>
      </c>
      <c r="B27" s="38">
        <v>28498</v>
      </c>
      <c r="C27" s="38">
        <v>30363</v>
      </c>
      <c r="D27">
        <v>4</v>
      </c>
      <c r="E27">
        <v>39</v>
      </c>
      <c r="F27">
        <v>32471</v>
      </c>
      <c r="G27" s="43">
        <f t="shared" si="1"/>
        <v>0.13941329216085338</v>
      </c>
      <c r="H27" s="47">
        <v>7.3999999999999996E-2</v>
      </c>
    </row>
    <row r="28" spans="1:8" x14ac:dyDescent="0.25">
      <c r="A28">
        <v>15</v>
      </c>
      <c r="B28" s="38">
        <v>29621</v>
      </c>
      <c r="C28" s="38">
        <v>31559</v>
      </c>
      <c r="D28">
        <v>3</v>
      </c>
      <c r="E28">
        <v>40</v>
      </c>
      <c r="F28">
        <v>33445</v>
      </c>
      <c r="G28" s="43">
        <f t="shared" si="1"/>
        <v>0.12909759967590562</v>
      </c>
      <c r="H28" s="47">
        <v>9.6000000000000002E-2</v>
      </c>
    </row>
    <row r="29" spans="1:8" x14ac:dyDescent="0.25">
      <c r="A29">
        <v>16</v>
      </c>
      <c r="B29" s="38">
        <v>30660</v>
      </c>
      <c r="C29" s="38">
        <v>32666</v>
      </c>
      <c r="D29">
        <v>2</v>
      </c>
      <c r="E29">
        <v>41</v>
      </c>
      <c r="F29">
        <v>34448</v>
      </c>
      <c r="G29" s="43">
        <f t="shared" si="1"/>
        <v>0.12354859752120026</v>
      </c>
      <c r="H29" s="47">
        <v>9.0999999999999998E-2</v>
      </c>
    </row>
    <row r="30" spans="1:8" x14ac:dyDescent="0.25">
      <c r="A30">
        <v>17</v>
      </c>
      <c r="B30" s="38">
        <v>32125</v>
      </c>
      <c r="C30" s="38">
        <v>34227</v>
      </c>
      <c r="D30">
        <v>1</v>
      </c>
      <c r="E30">
        <v>42</v>
      </c>
      <c r="F30">
        <v>35482</v>
      </c>
      <c r="G30" s="43">
        <f t="shared" si="1"/>
        <v>0.10449805447470817</v>
      </c>
      <c r="H30" s="47">
        <v>7.1999999999999995E-2</v>
      </c>
    </row>
    <row r="31" spans="1:8" x14ac:dyDescent="0.25">
      <c r="A31">
        <v>18</v>
      </c>
      <c r="B31" s="38">
        <v>33679</v>
      </c>
      <c r="C31" s="38">
        <v>35883</v>
      </c>
      <c r="D31">
        <v>0</v>
      </c>
      <c r="E31">
        <v>43</v>
      </c>
      <c r="F31">
        <v>36546</v>
      </c>
      <c r="G31" s="43">
        <f t="shared" si="1"/>
        <v>8.5127230618486302E-2</v>
      </c>
      <c r="H31" s="47">
        <v>8.5000000000000006E-2</v>
      </c>
    </row>
    <row r="32" spans="1:8" x14ac:dyDescent="0.25">
      <c r="B32" s="38"/>
      <c r="D32" t="s">
        <v>48</v>
      </c>
      <c r="G32" s="43">
        <f>(343535-303251)/343535</f>
        <v>0.11726316095885427</v>
      </c>
    </row>
    <row r="34" spans="1:8" x14ac:dyDescent="0.25">
      <c r="A34" s="2" t="s">
        <v>50</v>
      </c>
    </row>
    <row r="35" spans="1:8" ht="39.6" x14ac:dyDescent="0.25">
      <c r="A35" s="45" t="s">
        <v>41</v>
      </c>
      <c r="B35" s="45" t="s">
        <v>42</v>
      </c>
      <c r="C35" s="45" t="s">
        <v>43</v>
      </c>
      <c r="D35" s="45" t="s">
        <v>44</v>
      </c>
      <c r="H35" s="45" t="s">
        <v>47</v>
      </c>
    </row>
    <row r="36" spans="1:8" x14ac:dyDescent="0.25">
      <c r="A36" s="45">
        <v>14</v>
      </c>
      <c r="B36" s="38">
        <v>28498</v>
      </c>
      <c r="C36" s="38">
        <v>30363</v>
      </c>
      <c r="D36" s="45">
        <v>4</v>
      </c>
      <c r="E36">
        <v>39</v>
      </c>
      <c r="F36">
        <v>32471</v>
      </c>
      <c r="G36" s="43">
        <f>(F36-B36)/B36</f>
        <v>0.13941329216085338</v>
      </c>
      <c r="H36" s="48">
        <v>7.3999999999999996E-2</v>
      </c>
    </row>
    <row r="37" spans="1:8" x14ac:dyDescent="0.25">
      <c r="A37" s="45">
        <v>15</v>
      </c>
      <c r="B37" s="38">
        <v>29621</v>
      </c>
      <c r="C37" s="38">
        <v>31559</v>
      </c>
      <c r="D37" s="45">
        <v>3</v>
      </c>
      <c r="E37">
        <v>40</v>
      </c>
      <c r="F37">
        <v>33445</v>
      </c>
      <c r="G37" s="43">
        <f>(F37-B37)/B37</f>
        <v>0.12909759967590562</v>
      </c>
      <c r="H37" s="48">
        <v>9.6000000000000002E-2</v>
      </c>
    </row>
    <row r="38" spans="1:8" x14ac:dyDescent="0.25">
      <c r="A38" s="45">
        <v>16</v>
      </c>
      <c r="B38" s="38">
        <v>30660</v>
      </c>
      <c r="C38" s="38">
        <v>32666</v>
      </c>
      <c r="D38" s="45">
        <v>2</v>
      </c>
      <c r="E38">
        <v>41</v>
      </c>
      <c r="F38">
        <v>34448</v>
      </c>
      <c r="G38" s="43">
        <f>(F38-B38)/B38</f>
        <v>0.12354859752120026</v>
      </c>
      <c r="H38" s="48">
        <v>9.0999999999999998E-2</v>
      </c>
    </row>
    <row r="39" spans="1:8" x14ac:dyDescent="0.25">
      <c r="A39">
        <v>17</v>
      </c>
      <c r="B39" s="38">
        <v>32125</v>
      </c>
      <c r="C39" s="38">
        <v>34227</v>
      </c>
      <c r="D39">
        <v>1</v>
      </c>
      <c r="E39">
        <v>42</v>
      </c>
      <c r="F39">
        <v>35482</v>
      </c>
      <c r="G39" s="43">
        <f>(F39-B39)/B39</f>
        <v>0.10449805447470817</v>
      </c>
      <c r="H39" s="47">
        <v>7.1999999999999995E-2</v>
      </c>
    </row>
    <row r="40" spans="1:8" x14ac:dyDescent="0.25">
      <c r="A40">
        <v>18</v>
      </c>
      <c r="B40" s="38">
        <v>33679</v>
      </c>
      <c r="C40" s="38">
        <v>35883</v>
      </c>
      <c r="D40">
        <v>0</v>
      </c>
      <c r="E40">
        <v>43</v>
      </c>
      <c r="F40">
        <v>36546</v>
      </c>
      <c r="G40" s="43">
        <f>(F40-B40)/B40</f>
        <v>8.5127230618486302E-2</v>
      </c>
      <c r="H40" s="47">
        <v>8.5000000000000006E-2</v>
      </c>
    </row>
    <row r="41" spans="1:8" x14ac:dyDescent="0.25">
      <c r="B41" s="38"/>
      <c r="D41" t="s">
        <v>48</v>
      </c>
      <c r="G41" s="43">
        <f>(172392-154583)/154583</f>
        <v>0.11520671742688395</v>
      </c>
    </row>
    <row r="42" spans="1:8" x14ac:dyDescent="0.25">
      <c r="B42" s="38"/>
    </row>
    <row r="43" spans="1:8" x14ac:dyDescent="0.25">
      <c r="A43" s="2" t="s">
        <v>51</v>
      </c>
    </row>
    <row r="44" spans="1:8" ht="39.6" x14ac:dyDescent="0.25">
      <c r="A44" s="45" t="s">
        <v>41</v>
      </c>
      <c r="B44" s="45" t="s">
        <v>42</v>
      </c>
      <c r="C44" s="45" t="s">
        <v>43</v>
      </c>
      <c r="D44" s="45" t="s">
        <v>44</v>
      </c>
      <c r="H44" s="45" t="s">
        <v>47</v>
      </c>
    </row>
    <row r="45" spans="1:8" x14ac:dyDescent="0.25">
      <c r="A45">
        <v>20</v>
      </c>
      <c r="B45">
        <v>35251</v>
      </c>
      <c r="C45">
        <v>37558</v>
      </c>
      <c r="D45">
        <v>4</v>
      </c>
      <c r="E45">
        <v>44</v>
      </c>
      <c r="F45">
        <v>37643</v>
      </c>
      <c r="G45" s="43">
        <f>(F45-B45)/B45</f>
        <v>6.7856231028906977E-2</v>
      </c>
      <c r="H45" s="47">
        <v>6.8000000000000005E-2</v>
      </c>
    </row>
    <row r="46" spans="1:8" x14ac:dyDescent="0.25">
      <c r="A46">
        <v>21</v>
      </c>
      <c r="B46">
        <v>36712</v>
      </c>
      <c r="C46">
        <v>39114</v>
      </c>
      <c r="D46">
        <v>3</v>
      </c>
      <c r="E46">
        <v>47</v>
      </c>
      <c r="F46">
        <v>41133</v>
      </c>
      <c r="G46" s="43">
        <f>(F46-B46)/B46</f>
        <v>0.12042383961647418</v>
      </c>
      <c r="H46" s="47">
        <v>8.7999999999999995E-2</v>
      </c>
    </row>
    <row r="47" spans="1:8" x14ac:dyDescent="0.25">
      <c r="A47">
        <v>22</v>
      </c>
      <c r="B47">
        <v>37629</v>
      </c>
      <c r="C47">
        <v>40091</v>
      </c>
      <c r="D47">
        <v>2</v>
      </c>
      <c r="E47">
        <v>47</v>
      </c>
      <c r="F47">
        <v>41133</v>
      </c>
      <c r="G47" s="43">
        <f>(F47-B47)/B47</f>
        <v>9.3119668340907277E-2</v>
      </c>
      <c r="H47" s="47">
        <v>9.2999999999999999E-2</v>
      </c>
    </row>
    <row r="48" spans="1:8" x14ac:dyDescent="0.25">
      <c r="A48">
        <v>23</v>
      </c>
      <c r="B48">
        <v>38681</v>
      </c>
      <c r="C48">
        <v>41212</v>
      </c>
      <c r="D48">
        <v>1</v>
      </c>
      <c r="E48">
        <v>48</v>
      </c>
      <c r="F48">
        <v>42367</v>
      </c>
      <c r="G48" s="43">
        <f>(F48-B48)/B48</f>
        <v>9.5292262351025045E-2</v>
      </c>
      <c r="H48" s="47">
        <v>9.5000000000000001E-2</v>
      </c>
    </row>
    <row r="49" spans="1:8" x14ac:dyDescent="0.25">
      <c r="A49">
        <v>24</v>
      </c>
      <c r="B49">
        <v>39958</v>
      </c>
      <c r="C49">
        <v>42573</v>
      </c>
      <c r="D49">
        <v>0</v>
      </c>
      <c r="E49">
        <v>49</v>
      </c>
      <c r="F49">
        <v>43638</v>
      </c>
      <c r="G49" s="43">
        <f>(F49-B49)/B49</f>
        <v>9.2096701536613437E-2</v>
      </c>
      <c r="H49" s="47">
        <v>9.1999999999999998E-2</v>
      </c>
    </row>
    <row r="50" spans="1:8" x14ac:dyDescent="0.25">
      <c r="D50" t="s">
        <v>48</v>
      </c>
      <c r="G50" s="43">
        <f>(205914-188231)/188231</f>
        <v>9.3943080576525659E-2</v>
      </c>
    </row>
  </sheetData>
  <printOptions horizontalCentered="1" verticalCentered="1" gridLines="1"/>
  <pageMargins left="0.74803149606299213" right="0.74803149606299213" top="0.98425196850393704" bottom="0.98425196850393704" header="0.51181102362204722" footer="0.51181102362204722"/>
  <pageSetup orientation="portrait"/>
  <headerFooter alignWithMargins="0">
    <oddHeader>&amp;L&amp;C&amp;"Arial,Bold"&amp;14ASSOCIATION OF UNIVERSITY TEACHERS
SHEET 2&amp;R</oddHeader>
    <oddFooter>&amp;L&amp;C&amp;RMarch 2004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tabSelected="1" workbookViewId="0">
      <selection sqref="A1:B2"/>
    </sheetView>
  </sheetViews>
  <sheetFormatPr defaultColWidth="8.77734375" defaultRowHeight="13.2" x14ac:dyDescent="0.25"/>
  <cols>
    <col min="1" max="5" width="8.77734375" customWidth="1"/>
    <col min="6" max="6" width="9.77734375" customWidth="1"/>
    <col min="7" max="7" width="11.44140625" customWidth="1"/>
  </cols>
  <sheetData>
    <row r="1" spans="1:9" ht="15.6" x14ac:dyDescent="0.3">
      <c r="A1" s="52" t="s">
        <v>36</v>
      </c>
      <c r="B1" s="52"/>
      <c r="I1" s="49"/>
    </row>
    <row r="2" spans="1:9" x14ac:dyDescent="0.25">
      <c r="A2" s="52" t="s">
        <v>52</v>
      </c>
      <c r="B2" s="52"/>
    </row>
    <row r="4" spans="1:9" x14ac:dyDescent="0.25">
      <c r="A4" s="2" t="s">
        <v>53</v>
      </c>
      <c r="B4" s="2"/>
    </row>
    <row r="5" spans="1:9" x14ac:dyDescent="0.25">
      <c r="A5" s="2"/>
      <c r="B5" s="2" t="s">
        <v>54</v>
      </c>
      <c r="D5" s="2" t="s">
        <v>55</v>
      </c>
    </row>
    <row r="6" spans="1:9" s="42" customFormat="1" ht="26.4" x14ac:dyDescent="0.25">
      <c r="A6" s="51" t="s">
        <v>56</v>
      </c>
      <c r="B6" s="42" t="s">
        <v>57</v>
      </c>
      <c r="C6" s="42" t="s">
        <v>43</v>
      </c>
      <c r="D6" s="42" t="s">
        <v>58</v>
      </c>
      <c r="E6" s="42" t="s">
        <v>43</v>
      </c>
      <c r="F6" s="42" t="s">
        <v>59</v>
      </c>
      <c r="G6" s="42" t="s">
        <v>60</v>
      </c>
    </row>
    <row r="7" spans="1:9" x14ac:dyDescent="0.25">
      <c r="A7">
        <v>0</v>
      </c>
      <c r="B7">
        <v>4</v>
      </c>
      <c r="C7" s="38">
        <v>19460</v>
      </c>
      <c r="D7">
        <v>23</v>
      </c>
      <c r="E7">
        <v>20235</v>
      </c>
      <c r="F7" s="38">
        <f>E7-C7</f>
        <v>775</v>
      </c>
      <c r="G7" s="38">
        <f>F7</f>
        <v>775</v>
      </c>
    </row>
    <row r="8" spans="1:9" x14ac:dyDescent="0.25">
      <c r="A8">
        <v>1</v>
      </c>
      <c r="B8">
        <v>5</v>
      </c>
      <c r="C8" s="38">
        <v>20540</v>
      </c>
      <c r="D8">
        <v>25</v>
      </c>
      <c r="E8">
        <v>21467</v>
      </c>
      <c r="F8" s="38">
        <f t="shared" ref="F8:F16" si="0">E8-C8</f>
        <v>927</v>
      </c>
      <c r="G8" s="38">
        <f t="shared" ref="G8:G16" si="1">F8+G7</f>
        <v>1702</v>
      </c>
    </row>
    <row r="9" spans="1:9" x14ac:dyDescent="0.25">
      <c r="A9">
        <v>2</v>
      </c>
      <c r="B9">
        <v>6</v>
      </c>
      <c r="C9" s="38">
        <v>21640</v>
      </c>
      <c r="D9">
        <v>26</v>
      </c>
      <c r="E9">
        <v>22111</v>
      </c>
      <c r="F9" s="38">
        <f t="shared" si="0"/>
        <v>471</v>
      </c>
      <c r="G9" s="38">
        <f t="shared" si="1"/>
        <v>2173</v>
      </c>
    </row>
    <row r="10" spans="1:9" x14ac:dyDescent="0.25">
      <c r="A10">
        <v>3</v>
      </c>
      <c r="B10">
        <v>7</v>
      </c>
      <c r="C10" s="38">
        <v>22507</v>
      </c>
      <c r="D10">
        <v>27</v>
      </c>
      <c r="E10">
        <v>22774</v>
      </c>
      <c r="F10" s="38">
        <f>E10-C10</f>
        <v>267</v>
      </c>
      <c r="G10" s="38">
        <f t="shared" si="1"/>
        <v>2440</v>
      </c>
    </row>
    <row r="11" spans="1:9" x14ac:dyDescent="0.25">
      <c r="A11">
        <v>4</v>
      </c>
      <c r="B11">
        <v>8</v>
      </c>
      <c r="C11" s="38">
        <v>23643</v>
      </c>
      <c r="D11">
        <v>28</v>
      </c>
      <c r="E11">
        <v>23457</v>
      </c>
      <c r="F11" s="38">
        <f t="shared" si="0"/>
        <v>-186</v>
      </c>
      <c r="G11" s="38">
        <f t="shared" si="1"/>
        <v>2254</v>
      </c>
    </row>
    <row r="12" spans="1:9" x14ac:dyDescent="0.25">
      <c r="A12">
        <v>5</v>
      </c>
      <c r="B12">
        <v>9</v>
      </c>
      <c r="C12" s="38">
        <v>24820</v>
      </c>
      <c r="D12">
        <v>29</v>
      </c>
      <c r="E12">
        <v>24161</v>
      </c>
      <c r="F12" s="38">
        <f t="shared" si="0"/>
        <v>-659</v>
      </c>
      <c r="G12" s="38">
        <f t="shared" si="1"/>
        <v>1595</v>
      </c>
    </row>
    <row r="13" spans="1:9" x14ac:dyDescent="0.25">
      <c r="A13">
        <v>6</v>
      </c>
      <c r="B13">
        <v>10</v>
      </c>
      <c r="C13" s="38">
        <v>25699</v>
      </c>
      <c r="D13">
        <v>30</v>
      </c>
      <c r="E13">
        <v>24886</v>
      </c>
      <c r="F13" s="38">
        <f t="shared" si="0"/>
        <v>-813</v>
      </c>
      <c r="G13" s="38">
        <f t="shared" si="1"/>
        <v>782</v>
      </c>
    </row>
    <row r="14" spans="1:9" x14ac:dyDescent="0.25">
      <c r="A14">
        <v>7</v>
      </c>
      <c r="B14">
        <v>11</v>
      </c>
      <c r="C14" s="38">
        <v>27116</v>
      </c>
      <c r="D14">
        <v>32</v>
      </c>
      <c r="E14">
        <v>26401</v>
      </c>
      <c r="F14" s="38">
        <f t="shared" si="0"/>
        <v>-715</v>
      </c>
      <c r="G14" s="38">
        <f t="shared" si="1"/>
        <v>67</v>
      </c>
    </row>
    <row r="15" spans="1:9" x14ac:dyDescent="0.25">
      <c r="A15">
        <v>8</v>
      </c>
      <c r="B15">
        <v>12</v>
      </c>
      <c r="C15" s="38">
        <v>27989</v>
      </c>
      <c r="D15">
        <v>34</v>
      </c>
      <c r="E15">
        <v>28009</v>
      </c>
      <c r="F15" s="38">
        <f t="shared" si="0"/>
        <v>20</v>
      </c>
      <c r="G15" s="38">
        <f t="shared" si="1"/>
        <v>87</v>
      </c>
    </row>
    <row r="16" spans="1:9" x14ac:dyDescent="0.25">
      <c r="A16">
        <v>9</v>
      </c>
      <c r="B16">
        <v>13</v>
      </c>
      <c r="C16" s="38">
        <v>29128</v>
      </c>
      <c r="D16">
        <v>36</v>
      </c>
      <c r="E16">
        <v>29715</v>
      </c>
      <c r="F16" s="38">
        <f t="shared" si="0"/>
        <v>587</v>
      </c>
      <c r="G16" s="50">
        <f t="shared" si="1"/>
        <v>674</v>
      </c>
    </row>
    <row r="19" spans="1:7" x14ac:dyDescent="0.25">
      <c r="A19" s="2" t="s">
        <v>61</v>
      </c>
      <c r="B19" s="2"/>
    </row>
    <row r="20" spans="1:7" x14ac:dyDescent="0.25">
      <c r="A20">
        <v>0</v>
      </c>
      <c r="B20">
        <v>8</v>
      </c>
      <c r="C20" s="38">
        <v>23643</v>
      </c>
      <c r="D20">
        <v>30</v>
      </c>
      <c r="E20">
        <v>24886</v>
      </c>
      <c r="F20" s="38">
        <f>E20-C20</f>
        <v>1243</v>
      </c>
      <c r="G20" s="38">
        <f>F20</f>
        <v>1243</v>
      </c>
    </row>
    <row r="21" spans="1:7" x14ac:dyDescent="0.25">
      <c r="A21">
        <v>1</v>
      </c>
      <c r="B21">
        <v>9</v>
      </c>
      <c r="C21" s="38">
        <v>24820</v>
      </c>
      <c r="D21">
        <v>32</v>
      </c>
      <c r="E21">
        <v>26401</v>
      </c>
      <c r="F21" s="38">
        <f t="shared" ref="F21:F30" si="2">E21-C21</f>
        <v>1581</v>
      </c>
      <c r="G21" s="38">
        <f>F21+G20</f>
        <v>2824</v>
      </c>
    </row>
    <row r="22" spans="1:7" x14ac:dyDescent="0.25">
      <c r="A22">
        <v>2</v>
      </c>
      <c r="B22">
        <v>10</v>
      </c>
      <c r="C22" s="38">
        <v>25699</v>
      </c>
      <c r="D22">
        <v>34</v>
      </c>
      <c r="E22">
        <v>28009</v>
      </c>
      <c r="F22" s="38">
        <f t="shared" si="2"/>
        <v>2310</v>
      </c>
      <c r="G22" s="38">
        <f>F22+G21</f>
        <v>5134</v>
      </c>
    </row>
    <row r="23" spans="1:7" x14ac:dyDescent="0.25">
      <c r="A23">
        <v>3</v>
      </c>
      <c r="B23">
        <v>11</v>
      </c>
      <c r="C23" s="38">
        <v>27116</v>
      </c>
      <c r="D23">
        <v>36</v>
      </c>
      <c r="E23">
        <v>29715</v>
      </c>
      <c r="F23" s="38">
        <f t="shared" si="2"/>
        <v>2599</v>
      </c>
      <c r="G23" s="38">
        <f t="shared" ref="G23:G30" si="3">F23+G22</f>
        <v>7733</v>
      </c>
    </row>
    <row r="24" spans="1:7" x14ac:dyDescent="0.25">
      <c r="A24">
        <v>4</v>
      </c>
      <c r="B24">
        <v>12</v>
      </c>
      <c r="C24" s="38">
        <v>27989</v>
      </c>
      <c r="D24">
        <v>37</v>
      </c>
      <c r="E24">
        <v>30607</v>
      </c>
      <c r="F24" s="38">
        <f t="shared" si="2"/>
        <v>2618</v>
      </c>
      <c r="G24" s="38">
        <f t="shared" si="3"/>
        <v>10351</v>
      </c>
    </row>
    <row r="25" spans="1:7" x14ac:dyDescent="0.25">
      <c r="A25">
        <v>5</v>
      </c>
      <c r="B25">
        <v>13</v>
      </c>
      <c r="C25" s="38">
        <v>29128</v>
      </c>
      <c r="D25">
        <v>38</v>
      </c>
      <c r="E25">
        <v>31525</v>
      </c>
      <c r="F25" s="38">
        <f t="shared" si="2"/>
        <v>2397</v>
      </c>
      <c r="G25" s="38">
        <f t="shared" si="3"/>
        <v>12748</v>
      </c>
    </row>
    <row r="26" spans="1:7" x14ac:dyDescent="0.25">
      <c r="A26">
        <v>6</v>
      </c>
      <c r="B26">
        <v>14</v>
      </c>
      <c r="C26" s="38">
        <v>30363</v>
      </c>
      <c r="D26">
        <v>39</v>
      </c>
      <c r="E26">
        <v>32471</v>
      </c>
      <c r="F26" s="38">
        <f t="shared" si="2"/>
        <v>2108</v>
      </c>
      <c r="G26" s="38">
        <f t="shared" si="3"/>
        <v>14856</v>
      </c>
    </row>
    <row r="27" spans="1:7" x14ac:dyDescent="0.25">
      <c r="A27">
        <v>7</v>
      </c>
      <c r="B27">
        <v>15</v>
      </c>
      <c r="C27" s="38">
        <v>31559</v>
      </c>
      <c r="D27">
        <v>40</v>
      </c>
      <c r="E27">
        <v>33445</v>
      </c>
      <c r="F27" s="38">
        <f t="shared" si="2"/>
        <v>1886</v>
      </c>
      <c r="G27" s="38">
        <f t="shared" si="3"/>
        <v>16742</v>
      </c>
    </row>
    <row r="28" spans="1:7" x14ac:dyDescent="0.25">
      <c r="A28">
        <v>8</v>
      </c>
      <c r="B28">
        <v>16</v>
      </c>
      <c r="C28" s="38">
        <v>32666</v>
      </c>
      <c r="D28">
        <v>41</v>
      </c>
      <c r="E28">
        <v>34448</v>
      </c>
      <c r="F28" s="38">
        <f t="shared" si="2"/>
        <v>1782</v>
      </c>
      <c r="G28" s="38">
        <f t="shared" si="3"/>
        <v>18524</v>
      </c>
    </row>
    <row r="29" spans="1:7" x14ac:dyDescent="0.25">
      <c r="A29">
        <v>9</v>
      </c>
      <c r="B29">
        <v>17</v>
      </c>
      <c r="C29" s="38">
        <v>34227</v>
      </c>
      <c r="D29">
        <v>42</v>
      </c>
      <c r="E29">
        <v>35482</v>
      </c>
      <c r="F29" s="38">
        <f t="shared" si="2"/>
        <v>1255</v>
      </c>
      <c r="G29" s="38">
        <f t="shared" si="3"/>
        <v>19779</v>
      </c>
    </row>
    <row r="30" spans="1:7" x14ac:dyDescent="0.25">
      <c r="A30">
        <v>10</v>
      </c>
      <c r="B30">
        <v>18</v>
      </c>
      <c r="C30" s="38">
        <v>35883</v>
      </c>
      <c r="D30">
        <v>43</v>
      </c>
      <c r="E30">
        <v>36546</v>
      </c>
      <c r="F30" s="38">
        <f t="shared" si="2"/>
        <v>663</v>
      </c>
      <c r="G30" s="50">
        <f t="shared" si="3"/>
        <v>20442</v>
      </c>
    </row>
    <row r="32" spans="1:7" x14ac:dyDescent="0.25">
      <c r="A32" s="2" t="s">
        <v>62</v>
      </c>
    </row>
    <row r="33" spans="1:7" x14ac:dyDescent="0.25">
      <c r="A33">
        <v>0</v>
      </c>
      <c r="B33">
        <v>20</v>
      </c>
      <c r="C33" s="38">
        <v>37558</v>
      </c>
      <c r="D33">
        <v>44</v>
      </c>
      <c r="E33">
        <v>37643</v>
      </c>
      <c r="F33" s="38">
        <f>E33-C33</f>
        <v>85</v>
      </c>
      <c r="G33" s="38">
        <f>F33</f>
        <v>85</v>
      </c>
    </row>
    <row r="34" spans="1:7" x14ac:dyDescent="0.25">
      <c r="A34">
        <v>1</v>
      </c>
      <c r="B34">
        <v>21</v>
      </c>
      <c r="C34" s="38">
        <v>39114</v>
      </c>
      <c r="D34">
        <v>45</v>
      </c>
      <c r="E34">
        <v>38772</v>
      </c>
      <c r="F34" s="38">
        <f>E34-C34</f>
        <v>-342</v>
      </c>
      <c r="G34" s="38">
        <f>F34+G33</f>
        <v>-257</v>
      </c>
    </row>
    <row r="35" spans="1:7" x14ac:dyDescent="0.25">
      <c r="A35">
        <v>2</v>
      </c>
      <c r="B35">
        <v>22</v>
      </c>
      <c r="C35" s="38">
        <v>40091</v>
      </c>
      <c r="D35">
        <v>47</v>
      </c>
      <c r="E35">
        <v>41133</v>
      </c>
      <c r="F35" s="38">
        <f>E35-C35</f>
        <v>1042</v>
      </c>
      <c r="G35" s="38">
        <f>F35+G34</f>
        <v>785</v>
      </c>
    </row>
    <row r="36" spans="1:7" x14ac:dyDescent="0.25">
      <c r="A36">
        <v>3</v>
      </c>
      <c r="B36">
        <v>23</v>
      </c>
      <c r="C36" s="38">
        <v>41212</v>
      </c>
      <c r="D36">
        <v>48</v>
      </c>
      <c r="E36">
        <v>42367</v>
      </c>
      <c r="F36" s="38">
        <f>E36-C36</f>
        <v>1155</v>
      </c>
      <c r="G36" s="38">
        <f>F36+G35</f>
        <v>1940</v>
      </c>
    </row>
    <row r="37" spans="1:7" x14ac:dyDescent="0.25">
      <c r="A37">
        <v>4</v>
      </c>
      <c r="B37">
        <v>24</v>
      </c>
      <c r="C37" s="38">
        <v>42573</v>
      </c>
      <c r="D37">
        <v>49</v>
      </c>
      <c r="E37">
        <v>43638</v>
      </c>
      <c r="F37" s="38">
        <f>E37-C37</f>
        <v>1065</v>
      </c>
      <c r="G37" s="50">
        <f>F37+G36</f>
        <v>3005</v>
      </c>
    </row>
  </sheetData>
  <printOptions horizontalCentered="1" verticalCentered="1" gridLines="1"/>
  <pageMargins left="0.74803149606299213" right="0.74803149606299213" top="0.98425196850393704" bottom="0.98425196850393704" header="0.51181102362204722" footer="0.51181102362204722"/>
  <pageSetup orientation="portrait"/>
  <headerFooter alignWithMargins="0">
    <oddHeader>&amp;L&amp;C&amp;"Arial,Bold"&amp;14ASSOCIATION OF UNIVERSITY TEACHERS
SHEET 3&amp;R</oddHeader>
    <oddFooter>&amp;L&amp;C&amp;RMarch 2004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 models</vt:lpstr>
      <vt:lpstr>transition</vt:lpstr>
      <vt:lpstr>career earnings</vt:lpstr>
    </vt:vector>
  </TitlesOfParts>
  <Company>AUT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Watson</dc:creator>
  <cp:lastModifiedBy>Aniket Gupta</cp:lastModifiedBy>
  <cp:lastPrinted>2004-03-23T10:21:57Z</cp:lastPrinted>
  <dcterms:created xsi:type="dcterms:W3CDTF">2004-03-23T09:55:21Z</dcterms:created>
  <dcterms:modified xsi:type="dcterms:W3CDTF">2024-02-03T22:18:04Z</dcterms:modified>
</cp:coreProperties>
</file>