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grades\original\"/>
    </mc:Choice>
  </mc:AlternateContent>
  <xr:revisionPtr revIDLastSave="0" documentId="8_{98822F8E-0BFF-4C01-B2CE-6D7C26BABA17}" xr6:coauthVersionLast="47" xr6:coauthVersionMax="47" xr10:uidLastSave="{00000000-0000-0000-0000-000000000000}"/>
  <bookViews>
    <workbookView xWindow="3348" yWindow="3348" windowWidth="17280" windowHeight="8880" activeTab="1"/>
  </bookViews>
  <sheets>
    <sheet name="Notes" sheetId="8" r:id="rId1"/>
    <sheet name="Template" sheetId="6" r:id="rId2"/>
    <sheet name="Example" sheetId="9" r:id="rId3"/>
  </sheets>
  <definedNames>
    <definedName name="_xlnm.Print_Area" localSheetId="2">Example!$A$1:$T$14</definedName>
    <definedName name="_xlnm.Print_Area" localSheetId="0">Notes!$A$1:$B$11</definedName>
    <definedName name="print_part1">#REF!</definedName>
    <definedName name="print_part2">#REF!</definedName>
    <definedName name="print_part3">#REF!</definedName>
    <definedName name="Sor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9" l="1"/>
  <c r="C6" i="9"/>
  <c r="E6" i="9"/>
  <c r="G6" i="9"/>
  <c r="I6" i="9"/>
  <c r="K6" i="9"/>
  <c r="L6" i="9"/>
  <c r="L14" i="9" s="1"/>
  <c r="M6" i="9" s="1"/>
  <c r="N6" i="9" s="1"/>
  <c r="S6" i="9" s="1"/>
  <c r="C7" i="9"/>
  <c r="E7" i="9"/>
  <c r="G7" i="9"/>
  <c r="L7" i="9" s="1"/>
  <c r="I7" i="9"/>
  <c r="K7" i="9"/>
  <c r="C8" i="9"/>
  <c r="L8" i="9" s="1"/>
  <c r="E8" i="9"/>
  <c r="G8" i="9"/>
  <c r="I8" i="9"/>
  <c r="K8" i="9"/>
  <c r="C9" i="9"/>
  <c r="L9" i="9" s="1"/>
  <c r="E9" i="9"/>
  <c r="G9" i="9"/>
  <c r="I9" i="9"/>
  <c r="K9" i="9"/>
  <c r="C10" i="9"/>
  <c r="E10" i="9"/>
  <c r="G10" i="9"/>
  <c r="I10" i="9"/>
  <c r="K10" i="9"/>
  <c r="L10" i="9"/>
  <c r="M10" i="9"/>
  <c r="N10" i="9" s="1"/>
  <c r="S10" i="9" s="1"/>
  <c r="F12" i="9"/>
  <c r="H12" i="9"/>
  <c r="J12" i="9"/>
  <c r="B16" i="9"/>
  <c r="B12" i="9" s="1"/>
  <c r="D16" i="9"/>
  <c r="D12" i="9" s="1"/>
  <c r="F16" i="9"/>
  <c r="H16" i="9"/>
  <c r="J16" i="9"/>
  <c r="P8" i="6"/>
  <c r="C10" i="6"/>
  <c r="L10" i="6" s="1"/>
  <c r="E10" i="6"/>
  <c r="G10" i="6"/>
  <c r="I10" i="6"/>
  <c r="K10" i="6"/>
  <c r="C11" i="6"/>
  <c r="E11" i="6"/>
  <c r="G11" i="6"/>
  <c r="I11" i="6"/>
  <c r="K11" i="6"/>
  <c r="L11" i="6"/>
  <c r="M11" i="6"/>
  <c r="N11" i="6" s="1"/>
  <c r="S11" i="6" s="1"/>
  <c r="C12" i="6"/>
  <c r="E12" i="6"/>
  <c r="L12" i="6" s="1"/>
  <c r="M12" i="6" s="1"/>
  <c r="N12" i="6" s="1"/>
  <c r="S12" i="6" s="1"/>
  <c r="G12" i="6"/>
  <c r="I12" i="6"/>
  <c r="K12" i="6"/>
  <c r="C13" i="6"/>
  <c r="L13" i="6" s="1"/>
  <c r="M13" i="6" s="1"/>
  <c r="N13" i="6" s="1"/>
  <c r="S13" i="6" s="1"/>
  <c r="E13" i="6"/>
  <c r="G13" i="6"/>
  <c r="I13" i="6"/>
  <c r="K13" i="6"/>
  <c r="C14" i="6"/>
  <c r="L14" i="6" s="1"/>
  <c r="M14" i="6" s="1"/>
  <c r="N14" i="6" s="1"/>
  <c r="S14" i="6" s="1"/>
  <c r="E14" i="6"/>
  <c r="G14" i="6"/>
  <c r="I14" i="6"/>
  <c r="K14" i="6"/>
  <c r="C15" i="6"/>
  <c r="E15" i="6"/>
  <c r="G15" i="6"/>
  <c r="I15" i="6"/>
  <c r="K15" i="6"/>
  <c r="L15" i="6"/>
  <c r="M15" i="6"/>
  <c r="N15" i="6" s="1"/>
  <c r="S15" i="6" s="1"/>
  <c r="C16" i="6"/>
  <c r="E16" i="6"/>
  <c r="L16" i="6" s="1"/>
  <c r="M16" i="6" s="1"/>
  <c r="N16" i="6" s="1"/>
  <c r="S16" i="6" s="1"/>
  <c r="G16" i="6"/>
  <c r="I16" i="6"/>
  <c r="K16" i="6"/>
  <c r="C17" i="6"/>
  <c r="L17" i="6" s="1"/>
  <c r="M17" i="6" s="1"/>
  <c r="N17" i="6" s="1"/>
  <c r="S17" i="6" s="1"/>
  <c r="E17" i="6"/>
  <c r="G17" i="6"/>
  <c r="I17" i="6"/>
  <c r="K17" i="6"/>
  <c r="C18" i="6"/>
  <c r="L18" i="6" s="1"/>
  <c r="M18" i="6" s="1"/>
  <c r="N18" i="6" s="1"/>
  <c r="S18" i="6" s="1"/>
  <c r="E18" i="6"/>
  <c r="G18" i="6"/>
  <c r="I18" i="6"/>
  <c r="K18" i="6"/>
  <c r="C19" i="6"/>
  <c r="E19" i="6"/>
  <c r="G19" i="6"/>
  <c r="I19" i="6"/>
  <c r="K19" i="6"/>
  <c r="L19" i="6"/>
  <c r="M19" i="6"/>
  <c r="N19" i="6" s="1"/>
  <c r="S19" i="6" s="1"/>
  <c r="C20" i="6"/>
  <c r="E20" i="6"/>
  <c r="L20" i="6" s="1"/>
  <c r="M20" i="6" s="1"/>
  <c r="N20" i="6" s="1"/>
  <c r="S20" i="6" s="1"/>
  <c r="G20" i="6"/>
  <c r="I20" i="6"/>
  <c r="K20" i="6"/>
  <c r="C21" i="6"/>
  <c r="L21" i="6" s="1"/>
  <c r="M21" i="6" s="1"/>
  <c r="N21" i="6" s="1"/>
  <c r="S21" i="6" s="1"/>
  <c r="E21" i="6"/>
  <c r="G21" i="6"/>
  <c r="I21" i="6"/>
  <c r="K21" i="6"/>
  <c r="C22" i="6"/>
  <c r="L22" i="6" s="1"/>
  <c r="M22" i="6" s="1"/>
  <c r="N22" i="6" s="1"/>
  <c r="S22" i="6" s="1"/>
  <c r="E22" i="6"/>
  <c r="G22" i="6"/>
  <c r="I22" i="6"/>
  <c r="K22" i="6"/>
  <c r="C23" i="6"/>
  <c r="E23" i="6"/>
  <c r="G23" i="6"/>
  <c r="I23" i="6"/>
  <c r="K23" i="6"/>
  <c r="L23" i="6"/>
  <c r="M23" i="6"/>
  <c r="N23" i="6" s="1"/>
  <c r="S23" i="6" s="1"/>
  <c r="C24" i="6"/>
  <c r="E24" i="6"/>
  <c r="L24" i="6" s="1"/>
  <c r="M24" i="6" s="1"/>
  <c r="N24" i="6" s="1"/>
  <c r="S24" i="6" s="1"/>
  <c r="G24" i="6"/>
  <c r="I24" i="6"/>
  <c r="K24" i="6"/>
  <c r="C25" i="6"/>
  <c r="L25" i="6" s="1"/>
  <c r="M25" i="6" s="1"/>
  <c r="N25" i="6" s="1"/>
  <c r="S25" i="6" s="1"/>
  <c r="E25" i="6"/>
  <c r="G25" i="6"/>
  <c r="I25" i="6"/>
  <c r="K25" i="6"/>
  <c r="C26" i="6"/>
  <c r="L26" i="6" s="1"/>
  <c r="M26" i="6" s="1"/>
  <c r="N26" i="6" s="1"/>
  <c r="S26" i="6" s="1"/>
  <c r="E26" i="6"/>
  <c r="G26" i="6"/>
  <c r="I26" i="6"/>
  <c r="K26" i="6"/>
  <c r="C27" i="6"/>
  <c r="E27" i="6"/>
  <c r="G27" i="6"/>
  <c r="I27" i="6"/>
  <c r="K27" i="6"/>
  <c r="L27" i="6"/>
  <c r="M27" i="6"/>
  <c r="N27" i="6" s="1"/>
  <c r="S27" i="6" s="1"/>
  <c r="C28" i="6"/>
  <c r="E28" i="6"/>
  <c r="L28" i="6" s="1"/>
  <c r="M28" i="6" s="1"/>
  <c r="N28" i="6" s="1"/>
  <c r="S28" i="6" s="1"/>
  <c r="G28" i="6"/>
  <c r="I28" i="6"/>
  <c r="K28" i="6"/>
  <c r="C29" i="6"/>
  <c r="L29" i="6" s="1"/>
  <c r="M29" i="6" s="1"/>
  <c r="N29" i="6" s="1"/>
  <c r="S29" i="6" s="1"/>
  <c r="E29" i="6"/>
  <c r="G29" i="6"/>
  <c r="I29" i="6"/>
  <c r="K29" i="6"/>
  <c r="B31" i="6"/>
  <c r="B35" i="6"/>
  <c r="D35" i="6"/>
  <c r="D31" i="6" s="1"/>
  <c r="F35" i="6"/>
  <c r="F31" i="6" s="1"/>
  <c r="H35" i="6"/>
  <c r="H31" i="6" s="1"/>
  <c r="J35" i="6"/>
  <c r="J31" i="6" s="1"/>
  <c r="L33" i="6" l="1"/>
  <c r="M10" i="6"/>
  <c r="N10" i="6" s="1"/>
  <c r="S10" i="6" s="1"/>
  <c r="M8" i="9"/>
  <c r="N8" i="9" s="1"/>
  <c r="S8" i="9" s="1"/>
  <c r="M9" i="9"/>
  <c r="N9" i="9" s="1"/>
  <c r="S9" i="9" s="1"/>
  <c r="M7" i="9"/>
  <c r="N7" i="9" s="1"/>
  <c r="S7" i="9" s="1"/>
  <c r="S33" i="6" l="1"/>
  <c r="S14" i="9"/>
  <c r="T7" i="9" s="1"/>
  <c r="T6" i="9" l="1"/>
  <c r="T10" i="9"/>
  <c r="T29" i="6"/>
  <c r="T24" i="6"/>
  <c r="T13" i="6"/>
  <c r="T11" i="6"/>
  <c r="T15" i="6"/>
  <c r="T17" i="6"/>
  <c r="T26" i="6"/>
  <c r="T14" i="6"/>
  <c r="T28" i="6"/>
  <c r="T19" i="6"/>
  <c r="T12" i="6"/>
  <c r="T25" i="6"/>
  <c r="T22" i="6"/>
  <c r="T20" i="6"/>
  <c r="T16" i="6"/>
  <c r="T23" i="6"/>
  <c r="T18" i="6"/>
  <c r="T21" i="6"/>
  <c r="T27" i="6"/>
  <c r="T10" i="6"/>
  <c r="T9" i="9"/>
  <c r="T8" i="9"/>
</calcChain>
</file>

<file path=xl/sharedStrings.xml><?xml version="1.0" encoding="utf-8"?>
<sst xmlns="http://schemas.openxmlformats.org/spreadsheetml/2006/main" count="80" uniqueCount="41">
  <si>
    <t>Tenderer</t>
  </si>
  <si>
    <t>Relevant Experience</t>
  </si>
  <si>
    <t>Track Record</t>
  </si>
  <si>
    <t>Technical Skills</t>
  </si>
  <si>
    <t>Management Skills</t>
  </si>
  <si>
    <t>Methodology</t>
  </si>
  <si>
    <t>Weight</t>
  </si>
  <si>
    <t>Tenderer 1</t>
  </si>
  <si>
    <t>Tenderer 3</t>
  </si>
  <si>
    <t>Evaluation of Suppliers (non-price attributes)</t>
  </si>
  <si>
    <t>Grade</t>
  </si>
  <si>
    <t>Determination of Preferred Tender</t>
  </si>
  <si>
    <t>Lowest WS</t>
  </si>
  <si>
    <t>Weighted sum of the non-price attribute grades (WS)</t>
  </si>
  <si>
    <t>Tenderer 2</t>
  </si>
  <si>
    <t>Determination of Supplier Quality Premium (SQP)</t>
  </si>
  <si>
    <t>Tenderer 4</t>
  </si>
  <si>
    <r>
      <t xml:space="preserve">Supplier Quality Premium (SQP) </t>
    </r>
    <r>
      <rPr>
        <b/>
        <sz val="10"/>
        <rFont val="Times New Roman"/>
        <family val="1"/>
      </rPr>
      <t>(dollars)</t>
    </r>
  </si>
  <si>
    <r>
      <t xml:space="preserve">Tender prices </t>
    </r>
    <r>
      <rPr>
        <b/>
        <sz val="10"/>
        <rFont val="Times New Roman"/>
        <family val="1"/>
      </rPr>
      <t>(dollars)</t>
    </r>
  </si>
  <si>
    <r>
      <t>Estimate</t>
    </r>
    <r>
      <rPr>
        <sz val="10"/>
        <rFont val="Times New Roman"/>
      </rPr>
      <t xml:space="preserve"> - excluding any amount fixed by the tendering authority </t>
    </r>
    <r>
      <rPr>
        <b/>
        <sz val="10"/>
        <rFont val="Times New Roman"/>
        <family val="1"/>
      </rPr>
      <t>(dollars)</t>
    </r>
  </si>
  <si>
    <t>Check the sum of all weights</t>
  </si>
  <si>
    <t>What is the lowest grade given?</t>
  </si>
  <si>
    <t>Is any grade 35 or less?</t>
  </si>
  <si>
    <t>Notes on use of this spreadsheet</t>
  </si>
  <si>
    <t>NOTES</t>
  </si>
  <si>
    <t>WS margin (WS - lowest WS)</t>
  </si>
  <si>
    <t>To use the "template" sheet enter data (names of tenderers, attribute weights, grades etc) in the shaded (coloured) cells. The sheet has been protected to help prevent accidental overwriting of formulae etc. As long as sheet protection remains on only the shaded cells will accept data.</t>
  </si>
  <si>
    <t>All dollar amounts are shown to the nearest cent to reinforce the point that calculations must be performed to that level of precision. Unlike weighted attribute, PQM calculations are not rounded. If you use this spreadsheet calculations will be done to a sufficiently high level of precision. The option of working to the displayed level of precision must be kept switched off.</t>
  </si>
  <si>
    <t>The spreadsheet will remind you that a non-price attribute has been given a grade of  35 or less. If a tender receives a grade of 35 or less (and is therefore rejected) all reference to that tender (grades etc) should preferably be removed from the spreadsheet to avoid confusion in calculations.</t>
  </si>
  <si>
    <t>Index</t>
  </si>
  <si>
    <t xml:space="preserve">Index </t>
  </si>
  <si>
    <t>2.   This spreadsheet will accommodate 20 separate tenders. Rows 20 to 29 are hidden. To "unhide" you will need to temporarily remove the sheet protection.</t>
  </si>
  <si>
    <t>Price Quality Method Tender Evaluation Calculations Spreadsheet - for Professional Services</t>
  </si>
  <si>
    <t>This spreadsheet has been written to help with price quality method (PQM) tender evaluations only. DO NOT USE THIS SPREADSHEET to perform calculations for a weighted attribute method tender evaluation. There are significant differences between the weighted attribute method of evaluation and PQM. There are differences in the way the two methods handle rounding and low tender prices. If you use of this spreadsheet, or an adaptation of it, in a weighted attribute tender evaluation you could select the wrong tenderer.</t>
  </si>
  <si>
    <r>
      <t xml:space="preserve">The spreadsheet performs the </t>
    </r>
    <r>
      <rPr>
        <b/>
        <sz val="12"/>
        <rFont val="Times New Roman"/>
        <family val="1"/>
      </rPr>
      <t>calculations only</t>
    </r>
    <r>
      <rPr>
        <sz val="12"/>
        <rFont val="Times New Roman"/>
        <family val="1"/>
      </rPr>
      <t xml:space="preserve"> for a price quality method (PQM) tender evaluation. The spreadsheet does not help with determining the grades for each tenderer for each non-price attribute.</t>
    </r>
  </si>
  <si>
    <t>A "template" sheet is included with sufficient lines to accommodate 20 tenders.</t>
  </si>
  <si>
    <t>A worked example sheet is also included. The example is fictitious. The example sheet is protected in the same way that the template sheet is. It is possible to change items of input data (the shaded cells) to see the impact of a change.</t>
  </si>
  <si>
    <t>1.   A separate spreadsheet is available for physical works tenders. It includes the attribute 'resources' and allows for alternative tenders.</t>
  </si>
  <si>
    <r>
      <t xml:space="preserve">Tender price less SQP </t>
    </r>
    <r>
      <rPr>
        <b/>
        <sz val="10"/>
        <rFont val="Times New Roman"/>
        <family val="1"/>
      </rPr>
      <t>(dollars)</t>
    </r>
  </si>
  <si>
    <t>PROFESSIONAL SERVICES CONTRACTS</t>
  </si>
  <si>
    <t>Lowest tender price less SQP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</si>
</sst>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8" formatCode="0.0000000"/>
  </numFmts>
  <fonts count="12" x14ac:knownFonts="1">
    <font>
      <sz val="10"/>
      <name val="Times New Roman"/>
    </font>
    <font>
      <b/>
      <sz val="14"/>
      <name val="Times New Roman"/>
      <family val="1"/>
    </font>
    <font>
      <b/>
      <sz val="16"/>
      <name val="Times New Roman"/>
      <family val="1"/>
    </font>
    <font>
      <b/>
      <sz val="10"/>
      <name val="Times New Roman"/>
      <family val="1"/>
    </font>
    <font>
      <b/>
      <i/>
      <sz val="10"/>
      <name val="Times New Roman"/>
      <family val="1"/>
    </font>
    <font>
      <i/>
      <sz val="10"/>
      <name val="Times New Roman"/>
      <family val="1"/>
    </font>
    <font>
      <b/>
      <sz val="18"/>
      <name val="Times New Roman"/>
      <family val="1"/>
    </font>
    <font>
      <sz val="12"/>
      <name val="Times New Roman"/>
      <family val="1"/>
    </font>
    <font>
      <b/>
      <sz val="12"/>
      <name val="Times New Roman"/>
      <family val="1"/>
    </font>
    <font>
      <b/>
      <sz val="12"/>
      <name val="Arial"/>
      <family val="2"/>
    </font>
    <font>
      <b/>
      <i/>
      <sz val="14"/>
      <name val="Arial"/>
      <family val="2"/>
    </font>
    <font>
      <b/>
      <sz val="16"/>
      <name val="Arial"/>
      <family val="2"/>
    </font>
  </fonts>
  <fills count="6">
    <fill>
      <patternFill patternType="none"/>
    </fill>
    <fill>
      <patternFill patternType="gray125"/>
    </fill>
    <fill>
      <patternFill patternType="solid">
        <fgColor indexed="44"/>
        <bgColor indexed="64"/>
      </patternFill>
    </fill>
    <fill>
      <patternFill patternType="solid">
        <fgColor indexed="35"/>
        <bgColor indexed="64"/>
      </patternFill>
    </fill>
    <fill>
      <patternFill patternType="solid">
        <fgColor indexed="42"/>
        <bgColor indexed="64"/>
      </patternFill>
    </fill>
    <fill>
      <patternFill patternType="solid">
        <fgColor indexed="50"/>
        <bgColor indexed="64"/>
      </patternFill>
    </fill>
  </fills>
  <borders count="8">
    <border>
      <left/>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69">
    <xf numFmtId="0" fontId="0" fillId="0" borderId="0" xfId="0"/>
    <xf numFmtId="0" fontId="0" fillId="0" borderId="0" xfId="0" applyFill="1"/>
    <xf numFmtId="1" fontId="0" fillId="0" borderId="0" xfId="0" applyNumberFormat="1" applyFill="1" applyBorder="1"/>
    <xf numFmtId="0" fontId="1" fillId="0" borderId="0" xfId="0" applyFont="1" applyAlignment="1">
      <alignment horizontal="left"/>
    </xf>
    <xf numFmtId="0" fontId="2" fillId="0" borderId="0" xfId="0" applyFont="1"/>
    <xf numFmtId="0" fontId="0" fillId="0" borderId="1" xfId="0" applyBorder="1"/>
    <xf numFmtId="0" fontId="0" fillId="0" borderId="2" xfId="0" applyBorder="1"/>
    <xf numFmtId="0" fontId="0" fillId="0" borderId="0" xfId="0" applyBorder="1"/>
    <xf numFmtId="0" fontId="0" fillId="0" borderId="1" xfId="0" applyFill="1" applyBorder="1" applyAlignment="1">
      <alignment horizontal="left" vertical="top" wrapText="1"/>
    </xf>
    <xf numFmtId="178" fontId="0" fillId="0" borderId="0" xfId="0" applyNumberFormat="1" applyBorder="1"/>
    <xf numFmtId="2" fontId="0" fillId="0" borderId="0" xfId="0" applyNumberFormat="1"/>
    <xf numFmtId="2" fontId="0" fillId="0" borderId="2" xfId="0" applyNumberFormat="1" applyFill="1" applyBorder="1"/>
    <xf numFmtId="2" fontId="0" fillId="0" borderId="0" xfId="0" applyNumberFormat="1" applyFill="1" applyBorder="1"/>
    <xf numFmtId="2" fontId="0" fillId="0" borderId="0" xfId="0" applyNumberFormat="1" applyBorder="1"/>
    <xf numFmtId="4" fontId="0" fillId="0" borderId="1" xfId="0" applyNumberFormat="1" applyBorder="1"/>
    <xf numFmtId="0" fontId="0" fillId="0" borderId="0" xfId="0" applyAlignment="1">
      <alignment vertical="top" wrapText="1"/>
    </xf>
    <xf numFmtId="2" fontId="0" fillId="0" borderId="0" xfId="0" applyNumberFormat="1" applyBorder="1" applyAlignment="1">
      <alignment horizontal="right" vertical="top" wrapText="1"/>
    </xf>
    <xf numFmtId="2" fontId="0" fillId="0" borderId="0" xfId="0" applyNumberFormat="1" applyBorder="1" applyAlignment="1">
      <alignment vertical="top" wrapText="1"/>
    </xf>
    <xf numFmtId="2" fontId="0" fillId="0" borderId="0" xfId="0" applyNumberFormat="1" applyAlignment="1">
      <alignment vertical="top" wrapText="1"/>
    </xf>
    <xf numFmtId="0" fontId="0" fillId="0" borderId="0" xfId="0" applyBorder="1" applyAlignment="1">
      <alignment horizontal="right" vertical="top" wrapText="1"/>
    </xf>
    <xf numFmtId="3" fontId="0" fillId="0" borderId="0" xfId="0" applyNumberFormat="1" applyBorder="1"/>
    <xf numFmtId="3" fontId="0" fillId="0" borderId="0" xfId="0" quotePrefix="1" applyNumberFormat="1" applyBorder="1" applyAlignment="1">
      <alignment vertical="top" wrapText="1"/>
    </xf>
    <xf numFmtId="4" fontId="0" fillId="0" borderId="1" xfId="0" applyNumberFormat="1" applyFill="1" applyBorder="1"/>
    <xf numFmtId="4" fontId="0" fillId="0" borderId="0" xfId="0" applyNumberFormat="1" applyBorder="1" applyAlignment="1">
      <alignment vertical="top" wrapText="1"/>
    </xf>
    <xf numFmtId="4" fontId="0" fillId="0" borderId="2" xfId="0" applyNumberFormat="1" applyFill="1" applyBorder="1"/>
    <xf numFmtId="0" fontId="4" fillId="0" borderId="0" xfId="0" applyFont="1" applyAlignment="1">
      <alignment wrapText="1"/>
    </xf>
    <xf numFmtId="0" fontId="3" fillId="0" borderId="0" xfId="0" applyFont="1" applyAlignment="1">
      <alignment vertical="top" wrapText="1"/>
    </xf>
    <xf numFmtId="0" fontId="4" fillId="0" borderId="1" xfId="0" applyFont="1" applyFill="1" applyBorder="1" applyAlignment="1">
      <alignment horizontal="left" vertical="top" wrapText="1"/>
    </xf>
    <xf numFmtId="9" fontId="4" fillId="0" borderId="0" xfId="0" applyNumberFormat="1" applyFont="1"/>
    <xf numFmtId="2" fontId="1" fillId="0" borderId="0" xfId="0" applyNumberFormat="1" applyFont="1" applyBorder="1" applyAlignment="1">
      <alignment horizontal="left" vertical="top" wrapText="1"/>
    </xf>
    <xf numFmtId="2" fontId="3" fillId="0" borderId="0" xfId="0" applyNumberFormat="1" applyFont="1" applyFill="1" applyBorder="1" applyAlignment="1">
      <alignment horizontal="left" vertical="top" wrapText="1"/>
    </xf>
    <xf numFmtId="0" fontId="0" fillId="0" borderId="3" xfId="0" applyBorder="1"/>
    <xf numFmtId="0" fontId="5" fillId="0" borderId="0" xfId="0" applyFont="1" applyAlignment="1">
      <alignment vertical="top" wrapText="1"/>
    </xf>
    <xf numFmtId="0" fontId="6" fillId="0" borderId="0" xfId="0" applyFont="1" applyAlignment="1">
      <alignment horizontal="center" vertical="center"/>
    </xf>
    <xf numFmtId="0" fontId="4" fillId="0" borderId="0" xfId="0" applyFont="1" applyAlignment="1">
      <alignment vertical="top" wrapText="1"/>
    </xf>
    <xf numFmtId="1" fontId="0" fillId="0" borderId="0" xfId="0" applyNumberFormat="1" applyBorder="1" applyAlignment="1">
      <alignment vertical="top" wrapText="1"/>
    </xf>
    <xf numFmtId="4" fontId="3" fillId="2" borderId="0" xfId="0" applyNumberFormat="1" applyFont="1" applyFill="1" applyAlignment="1" applyProtection="1">
      <alignment vertical="top" wrapText="1"/>
      <protection locked="0"/>
    </xf>
    <xf numFmtId="0" fontId="3" fillId="3" borderId="0" xfId="0" applyFont="1" applyFill="1" applyProtection="1">
      <protection locked="0"/>
    </xf>
    <xf numFmtId="0" fontId="0" fillId="0" borderId="0" xfId="0" applyProtection="1">
      <protection locked="0"/>
    </xf>
    <xf numFmtId="4" fontId="0" fillId="4" borderId="0" xfId="0" applyNumberFormat="1" applyFill="1" applyBorder="1" applyAlignment="1" applyProtection="1">
      <alignment vertical="top"/>
      <protection locked="0"/>
    </xf>
    <xf numFmtId="1" fontId="0" fillId="4" borderId="4" xfId="0" applyNumberFormat="1" applyFill="1" applyBorder="1" applyAlignment="1" applyProtection="1">
      <alignment vertical="top"/>
      <protection locked="0"/>
    </xf>
    <xf numFmtId="1" fontId="0" fillId="4" borderId="1" xfId="0" applyNumberFormat="1" applyFill="1" applyBorder="1" applyAlignment="1" applyProtection="1">
      <alignment vertical="top"/>
      <protection locked="0"/>
    </xf>
    <xf numFmtId="1" fontId="0" fillId="4" borderId="0" xfId="0" applyNumberFormat="1" applyFill="1" applyBorder="1" applyAlignment="1" applyProtection="1">
      <alignment vertical="top"/>
      <protection locked="0"/>
    </xf>
    <xf numFmtId="0" fontId="7" fillId="0" borderId="0" xfId="0" applyFont="1" applyAlignment="1">
      <alignment horizontal="left"/>
    </xf>
    <xf numFmtId="0" fontId="7" fillId="0" borderId="0" xfId="0" applyFont="1"/>
    <xf numFmtId="0" fontId="7" fillId="0" borderId="0" xfId="0" applyFont="1" applyAlignment="1">
      <alignment horizontal="left" vertical="top" wrapText="1"/>
    </xf>
    <xf numFmtId="0" fontId="9" fillId="0" borderId="0" xfId="0" applyFont="1" applyAlignment="1">
      <alignment horizontal="left"/>
    </xf>
    <xf numFmtId="0" fontId="3" fillId="0" borderId="0" xfId="0" applyFont="1"/>
    <xf numFmtId="0" fontId="0" fillId="0" borderId="0" xfId="0" applyFill="1" applyBorder="1" applyAlignment="1">
      <alignment horizontal="left" vertical="top" wrapText="1"/>
    </xf>
    <xf numFmtId="2" fontId="3" fillId="0" borderId="1" xfId="0" applyNumberFormat="1" applyFont="1" applyFill="1" applyBorder="1" applyAlignment="1">
      <alignment horizontal="left" vertical="top" wrapText="1"/>
    </xf>
    <xf numFmtId="0" fontId="0" fillId="0" borderId="2" xfId="0" applyFill="1" applyBorder="1" applyAlignment="1">
      <alignment horizontal="left" vertical="top" wrapText="1"/>
    </xf>
    <xf numFmtId="1" fontId="3" fillId="5" borderId="0" xfId="0" applyNumberFormat="1" applyFont="1" applyFill="1" applyAlignment="1" applyProtection="1">
      <alignment vertical="top"/>
      <protection locked="0"/>
    </xf>
    <xf numFmtId="1" fontId="4" fillId="0" borderId="0" xfId="0" applyNumberFormat="1" applyFont="1"/>
    <xf numFmtId="2" fontId="0" fillId="0" borderId="2" xfId="0" applyNumberFormat="1" applyFill="1" applyBorder="1" applyProtection="1"/>
    <xf numFmtId="0" fontId="0" fillId="0" borderId="0" xfId="0" applyAlignment="1" applyProtection="1">
      <alignment vertical="top" wrapText="1"/>
    </xf>
    <xf numFmtId="0" fontId="10" fillId="0" borderId="0" xfId="0" applyFont="1" applyAlignment="1">
      <alignment horizontal="left"/>
    </xf>
    <xf numFmtId="0" fontId="11" fillId="0" borderId="0" xfId="0" applyFont="1" applyAlignment="1">
      <alignment horizontal="left" vertical="top" wrapText="1"/>
    </xf>
    <xf numFmtId="0" fontId="0" fillId="0" borderId="2" xfId="0" applyFill="1" applyBorder="1" applyAlignment="1">
      <alignment horizontal="left" vertical="top" wrapText="1"/>
    </xf>
    <xf numFmtId="0" fontId="0" fillId="0" borderId="0" xfId="0" applyFill="1" applyBorder="1" applyAlignment="1">
      <alignment horizontal="left" vertical="top" wrapText="1"/>
    </xf>
    <xf numFmtId="0" fontId="0" fillId="0" borderId="0" xfId="0" applyAlignment="1">
      <alignmen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2" fontId="1" fillId="0" borderId="5" xfId="0" applyNumberFormat="1" applyFont="1" applyBorder="1" applyAlignment="1">
      <alignment horizontal="left" vertical="top" wrapText="1"/>
    </xf>
    <xf numFmtId="2" fontId="1" fillId="0" borderId="6" xfId="0" applyNumberFormat="1" applyFont="1" applyBorder="1" applyAlignment="1">
      <alignment horizontal="left" vertical="top" wrapText="1"/>
    </xf>
    <xf numFmtId="2" fontId="1" fillId="0" borderId="7" xfId="0" applyNumberFormat="1" applyFont="1" applyBorder="1" applyAlignment="1">
      <alignment horizontal="left" vertical="top" wrapText="1"/>
    </xf>
    <xf numFmtId="0" fontId="1" fillId="0" borderId="5" xfId="0" applyFont="1" applyBorder="1" applyAlignment="1">
      <alignment horizontal="left" vertical="top" wrapText="1"/>
    </xf>
    <xf numFmtId="0" fontId="0" fillId="0" borderId="7" xfId="0" applyBorder="1" applyAlignment="1">
      <alignment horizontal="left" vertical="top" wrapText="1"/>
    </xf>
    <xf numFmtId="2" fontId="0" fillId="0" borderId="2" xfId="0" applyNumberFormat="1" applyFill="1" applyBorder="1" applyAlignment="1">
      <alignment horizontal="left" vertical="top" wrapText="1"/>
    </xf>
    <xf numFmtId="3" fontId="0" fillId="0" borderId="1" xfId="0" applyNumberForma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441960</xdr:colOff>
      <xdr:row>9</xdr:row>
      <xdr:rowOff>0</xdr:rowOff>
    </xdr:from>
    <xdr:to>
      <xdr:col>16</xdr:col>
      <xdr:colOff>0</xdr:colOff>
      <xdr:row>9</xdr:row>
      <xdr:rowOff>0</xdr:rowOff>
    </xdr:to>
    <xdr:sp macro="" textlink="">
      <xdr:nvSpPr>
        <xdr:cNvPr id="6145" name="WordArt 1">
          <a:extLst>
            <a:ext uri="{FF2B5EF4-FFF2-40B4-BE49-F238E27FC236}">
              <a16:creationId xmlns:a16="http://schemas.microsoft.com/office/drawing/2014/main" id="{0115DACD-531A-9538-AD09-8405F0A4F7AA}"/>
            </a:ext>
          </a:extLst>
        </xdr:cNvPr>
        <xdr:cNvSpPr>
          <a:spLocks noChangeArrowheads="1" noChangeShapeType="1" noTextEdit="1"/>
        </xdr:cNvSpPr>
      </xdr:nvSpPr>
      <xdr:spPr bwMode="auto">
        <a:xfrm>
          <a:off x="1790700" y="3436620"/>
          <a:ext cx="9357360" cy="0"/>
        </a:xfrm>
        <a:prstGeom prst="rect">
          <a:avLst/>
        </a:prstGeom>
      </xdr:spPr>
      <xdr:txBody>
        <a:bodyPr wrap="none" fromWordArt="1">
          <a:prstTxWarp prst="textPlain">
            <a:avLst>
              <a:gd name="adj" fmla="val 50000"/>
            </a:avLst>
          </a:prstTxWarp>
        </a:bodyPr>
        <a:lstStyle/>
        <a:p>
          <a:pPr algn="ctr" rtl="0">
            <a:buNone/>
          </a:pPr>
          <a:r>
            <a:rPr lang="en-US" sz="3600" i="1" kern="10" spc="0">
              <a:ln w="9525">
                <a:solidFill>
                  <a:srgbClr val="000000"/>
                </a:solidFill>
                <a:round/>
                <a:headEnd/>
                <a:tailEnd/>
              </a:ln>
              <a:solidFill>
                <a:srgbClr val="FFFFFF"/>
              </a:solidFill>
              <a:effectLst>
                <a:outerShdw dist="35921" dir="2700000" algn="ctr" rotWithShape="0">
                  <a:srgbClr val="808080"/>
                </a:outerShdw>
              </a:effectLst>
              <a:latin typeface="Arial Black" panose="020B0A04020102020204" pitchFamily="34" charset="0"/>
            </a:rPr>
            <a:t>Draft proposal for consultation purposes only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441960</xdr:colOff>
      <xdr:row>5</xdr:row>
      <xdr:rowOff>0</xdr:rowOff>
    </xdr:from>
    <xdr:to>
      <xdr:col>17</xdr:col>
      <xdr:colOff>0</xdr:colOff>
      <xdr:row>5</xdr:row>
      <xdr:rowOff>0</xdr:rowOff>
    </xdr:to>
    <xdr:sp macro="" textlink="">
      <xdr:nvSpPr>
        <xdr:cNvPr id="7169" name="WordArt 1">
          <a:extLst>
            <a:ext uri="{FF2B5EF4-FFF2-40B4-BE49-F238E27FC236}">
              <a16:creationId xmlns:a16="http://schemas.microsoft.com/office/drawing/2014/main" id="{60C4B5F2-E9C9-8424-B780-E92008CC13A0}"/>
            </a:ext>
          </a:extLst>
        </xdr:cNvPr>
        <xdr:cNvSpPr>
          <a:spLocks noChangeArrowheads="1" noChangeShapeType="1" noTextEdit="1"/>
        </xdr:cNvSpPr>
      </xdr:nvSpPr>
      <xdr:spPr bwMode="auto">
        <a:xfrm>
          <a:off x="1318260" y="2720340"/>
          <a:ext cx="9585960" cy="0"/>
        </a:xfrm>
        <a:prstGeom prst="rect">
          <a:avLst/>
        </a:prstGeom>
      </xdr:spPr>
      <xdr:txBody>
        <a:bodyPr wrap="none" fromWordArt="1">
          <a:prstTxWarp prst="textPlain">
            <a:avLst>
              <a:gd name="adj" fmla="val 50000"/>
            </a:avLst>
          </a:prstTxWarp>
        </a:bodyPr>
        <a:lstStyle/>
        <a:p>
          <a:pPr algn="ctr" rtl="0">
            <a:buNone/>
          </a:pPr>
          <a:r>
            <a:rPr lang="en-US" sz="3600" i="1" kern="10" spc="0">
              <a:ln w="9525">
                <a:solidFill>
                  <a:srgbClr val="000000"/>
                </a:solidFill>
                <a:round/>
                <a:headEnd/>
                <a:tailEnd/>
              </a:ln>
              <a:solidFill>
                <a:srgbClr val="FFFFFF"/>
              </a:solidFill>
              <a:effectLst>
                <a:outerShdw dist="35921" dir="2700000" algn="ctr" rotWithShape="0">
                  <a:srgbClr val="808080"/>
                </a:outerShdw>
              </a:effectLst>
              <a:latin typeface="Arial Black" panose="020B0A04020102020204" pitchFamily="34" charset="0"/>
            </a:rPr>
            <a:t>Draft proposal for consultation purposes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B7" sqref="B7"/>
    </sheetView>
  </sheetViews>
  <sheetFormatPr defaultColWidth="9.33203125" defaultRowHeight="15.6" x14ac:dyDescent="0.3"/>
  <cols>
    <col min="1" max="1" width="6.44140625" style="43" customWidth="1"/>
    <col min="2" max="2" width="85.109375" style="44" customWidth="1"/>
    <col min="3" max="16384" width="9.33203125" style="44"/>
  </cols>
  <sheetData>
    <row r="1" spans="1:2" ht="42" customHeight="1" x14ac:dyDescent="0.3">
      <c r="A1" s="56" t="s">
        <v>32</v>
      </c>
      <c r="B1" s="56"/>
    </row>
    <row r="2" spans="1:2" x14ac:dyDescent="0.3">
      <c r="A2" s="46"/>
    </row>
    <row r="3" spans="1:2" ht="17.399999999999999" x14ac:dyDescent="0.3">
      <c r="A3" s="55" t="s">
        <v>23</v>
      </c>
      <c r="B3" s="55"/>
    </row>
    <row r="5" spans="1:2" ht="119.25" customHeight="1" x14ac:dyDescent="0.3">
      <c r="A5" s="45">
        <v>1</v>
      </c>
      <c r="B5" s="45" t="s">
        <v>33</v>
      </c>
    </row>
    <row r="6" spans="1:2" ht="56.25" customHeight="1" x14ac:dyDescent="0.3">
      <c r="A6" s="45">
        <v>2</v>
      </c>
      <c r="B6" s="45" t="s">
        <v>34</v>
      </c>
    </row>
    <row r="7" spans="1:2" ht="24.75" customHeight="1" x14ac:dyDescent="0.3">
      <c r="A7" s="45">
        <v>3</v>
      </c>
      <c r="B7" s="45" t="s">
        <v>35</v>
      </c>
    </row>
    <row r="8" spans="1:2" ht="72.75" customHeight="1" x14ac:dyDescent="0.3">
      <c r="A8" s="45">
        <v>4</v>
      </c>
      <c r="B8" s="45" t="s">
        <v>26</v>
      </c>
    </row>
    <row r="9" spans="1:2" ht="56.25" customHeight="1" x14ac:dyDescent="0.3">
      <c r="A9" s="45">
        <v>5</v>
      </c>
      <c r="B9" s="45" t="s">
        <v>36</v>
      </c>
    </row>
    <row r="10" spans="1:2" ht="88.5" customHeight="1" x14ac:dyDescent="0.3">
      <c r="A10" s="45">
        <v>6</v>
      </c>
      <c r="B10" s="45" t="s">
        <v>27</v>
      </c>
    </row>
    <row r="11" spans="1:2" ht="75.75" customHeight="1" x14ac:dyDescent="0.3">
      <c r="A11" s="45">
        <v>7</v>
      </c>
      <c r="B11" s="45" t="s">
        <v>28</v>
      </c>
    </row>
    <row r="12" spans="1:2" x14ac:dyDescent="0.3">
      <c r="A12" s="45"/>
      <c r="B12" s="45"/>
    </row>
    <row r="13" spans="1:2" x14ac:dyDescent="0.3">
      <c r="A13" s="45"/>
      <c r="B13" s="45"/>
    </row>
    <row r="14" spans="1:2" x14ac:dyDescent="0.3">
      <c r="A14" s="45"/>
      <c r="B14" s="45"/>
    </row>
    <row r="15" spans="1:2" x14ac:dyDescent="0.3">
      <c r="A15" s="45"/>
      <c r="B15" s="45"/>
    </row>
    <row r="16" spans="1:2" x14ac:dyDescent="0.3">
      <c r="A16" s="45"/>
      <c r="B16" s="45"/>
    </row>
    <row r="17" spans="1:2" x14ac:dyDescent="0.3">
      <c r="A17" s="45"/>
      <c r="B17" s="45"/>
    </row>
    <row r="18" spans="1:2" x14ac:dyDescent="0.3">
      <c r="A18" s="45"/>
      <c r="B18" s="45"/>
    </row>
    <row r="19" spans="1:2" x14ac:dyDescent="0.3">
      <c r="A19" s="45"/>
      <c r="B19" s="45"/>
    </row>
    <row r="20" spans="1:2" x14ac:dyDescent="0.3">
      <c r="A20" s="45"/>
      <c r="B20" s="45"/>
    </row>
    <row r="21" spans="1:2" x14ac:dyDescent="0.3">
      <c r="A21" s="45"/>
      <c r="B21" s="45"/>
    </row>
    <row r="22" spans="1:2" x14ac:dyDescent="0.3">
      <c r="A22" s="45"/>
      <c r="B22" s="45"/>
    </row>
    <row r="23" spans="1:2" x14ac:dyDescent="0.3">
      <c r="A23" s="45"/>
    </row>
    <row r="24" spans="1:2" x14ac:dyDescent="0.3">
      <c r="A24" s="45"/>
    </row>
  </sheetData>
  <sheetProtection sheet="1" objects="1" scenarios="1"/>
  <mergeCells count="2">
    <mergeCell ref="A3:B3"/>
    <mergeCell ref="A1:B1"/>
  </mergeCells>
  <phoneticPr fontId="0" type="noConversion"/>
  <pageMargins left="0.75" right="0.75" top="0.87" bottom="0.98" header="0.5" footer="0.38"/>
  <pageSetup paperSize="9" orientation="portrait" r:id="rId1"/>
  <headerFooter alignWithMargins="0">
    <oddFooter>&amp;L&amp;6G:\Allocation of Funds\CPP\Manuals\Physical works and Professional Services_x000D_
&amp;F&amp;C&amp;8&amp;D &amp;T&amp;R&amp;8Page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5"/>
  <sheetViews>
    <sheetView tabSelected="1" workbookViewId="0">
      <pane xSplit="1" ySplit="9" topLeftCell="B15" activePane="bottomRight" state="frozen"/>
      <selection pane="topRight" activeCell="B1" sqref="B1"/>
      <selection pane="bottomLeft" activeCell="A12" sqref="A12"/>
      <selection pane="bottomRight" activeCell="G31" sqref="G31"/>
    </sheetView>
  </sheetViews>
  <sheetFormatPr defaultRowHeight="13.2" x14ac:dyDescent="0.25"/>
  <cols>
    <col min="1" max="1" width="19.6640625" customWidth="1"/>
    <col min="2" max="2" width="11.77734375" customWidth="1"/>
    <col min="12" max="13" width="11.33203125" customWidth="1"/>
    <col min="14" max="14" width="15" customWidth="1"/>
    <col min="15" max="15" width="2.6640625" customWidth="1"/>
    <col min="16" max="16" width="10.77734375" customWidth="1"/>
    <col min="18" max="19" width="12.77734375" customWidth="1"/>
  </cols>
  <sheetData>
    <row r="1" spans="1:20" ht="20.399999999999999" x14ac:dyDescent="0.35">
      <c r="A1" s="4" t="s">
        <v>39</v>
      </c>
    </row>
    <row r="2" spans="1:20" ht="12.75" customHeight="1" x14ac:dyDescent="0.35">
      <c r="A2" s="4"/>
    </row>
    <row r="3" spans="1:20" ht="12.75" customHeight="1" x14ac:dyDescent="0.35">
      <c r="A3" s="4"/>
      <c r="B3" s="47" t="s">
        <v>24</v>
      </c>
    </row>
    <row r="4" spans="1:20" ht="32.25" customHeight="1" x14ac:dyDescent="0.35">
      <c r="A4" s="4"/>
      <c r="B4" s="59" t="s">
        <v>37</v>
      </c>
      <c r="C4" s="59"/>
      <c r="D4" s="59"/>
      <c r="E4" s="59"/>
      <c r="F4" s="59"/>
      <c r="G4" s="59"/>
      <c r="H4" s="59"/>
      <c r="I4" s="59"/>
      <c r="J4" s="59"/>
      <c r="K4" s="59"/>
    </row>
    <row r="5" spans="1:20" ht="32.25" customHeight="1" x14ac:dyDescent="0.25">
      <c r="B5" s="59" t="s">
        <v>31</v>
      </c>
      <c r="C5" s="59"/>
      <c r="D5" s="59"/>
      <c r="E5" s="59"/>
      <c r="F5" s="59"/>
      <c r="G5" s="59"/>
      <c r="H5" s="59"/>
      <c r="I5" s="59"/>
      <c r="J5" s="59"/>
      <c r="K5" s="59"/>
      <c r="L5" s="10"/>
      <c r="M5" s="10"/>
      <c r="N5" s="10"/>
      <c r="O5" s="10"/>
      <c r="P5" s="7"/>
    </row>
    <row r="6" spans="1:20" ht="77.25" customHeight="1" x14ac:dyDescent="0.3">
      <c r="B6" s="60" t="s">
        <v>9</v>
      </c>
      <c r="C6" s="60"/>
      <c r="D6" s="60"/>
      <c r="E6" s="60"/>
      <c r="F6" s="60"/>
      <c r="G6" s="60"/>
      <c r="H6" s="60"/>
      <c r="I6" s="60"/>
      <c r="J6" s="60"/>
      <c r="K6" s="61"/>
      <c r="L6" s="62" t="s">
        <v>15</v>
      </c>
      <c r="M6" s="63"/>
      <c r="N6" s="64"/>
      <c r="O6" s="29"/>
      <c r="P6" s="3"/>
      <c r="Q6" s="3"/>
      <c r="R6" s="65" t="s">
        <v>11</v>
      </c>
      <c r="S6" s="66"/>
      <c r="T6" s="6"/>
    </row>
    <row r="7" spans="1:20" ht="54.75" customHeight="1" x14ac:dyDescent="0.25">
      <c r="A7" s="1"/>
      <c r="B7" s="57" t="s">
        <v>1</v>
      </c>
      <c r="C7" s="58"/>
      <c r="D7" s="57" t="s">
        <v>2</v>
      </c>
      <c r="E7" s="58"/>
      <c r="F7" s="57" t="s">
        <v>3</v>
      </c>
      <c r="G7" s="58"/>
      <c r="H7" s="57" t="s">
        <v>4</v>
      </c>
      <c r="I7" s="58"/>
      <c r="J7" s="57" t="s">
        <v>5</v>
      </c>
      <c r="K7" s="58"/>
      <c r="L7" s="67" t="s">
        <v>13</v>
      </c>
      <c r="M7" s="67" t="s">
        <v>25</v>
      </c>
      <c r="N7" s="8" t="s">
        <v>17</v>
      </c>
      <c r="O7" s="8"/>
      <c r="P7" s="27" t="s">
        <v>20</v>
      </c>
      <c r="Q7" s="5"/>
      <c r="R7" s="67" t="s">
        <v>18</v>
      </c>
      <c r="S7" s="68" t="s">
        <v>38</v>
      </c>
    </row>
    <row r="8" spans="1:20" ht="15" customHeight="1" x14ac:dyDescent="0.3">
      <c r="A8" s="1" t="s">
        <v>6</v>
      </c>
      <c r="B8" s="51"/>
      <c r="D8" s="51"/>
      <c r="F8" s="51"/>
      <c r="H8" s="51"/>
      <c r="J8" s="51"/>
      <c r="L8" s="67"/>
      <c r="M8" s="67"/>
      <c r="N8" s="51"/>
      <c r="O8" s="6"/>
      <c r="P8" s="52">
        <f>N8+J8+H8+F8+D8+B8</f>
        <v>0</v>
      </c>
      <c r="Q8" s="5"/>
      <c r="R8" s="67"/>
      <c r="S8" s="68"/>
    </row>
    <row r="9" spans="1:20" ht="15" customHeight="1" x14ac:dyDescent="0.25">
      <c r="A9" s="48" t="s">
        <v>0</v>
      </c>
      <c r="B9" s="50" t="s">
        <v>10</v>
      </c>
      <c r="C9" s="48" t="s">
        <v>30</v>
      </c>
      <c r="D9" s="50" t="s">
        <v>10</v>
      </c>
      <c r="E9" s="48" t="s">
        <v>30</v>
      </c>
      <c r="F9" s="50" t="s">
        <v>10</v>
      </c>
      <c r="G9" s="48" t="s">
        <v>30</v>
      </c>
      <c r="H9" s="50" t="s">
        <v>10</v>
      </c>
      <c r="I9" s="48" t="s">
        <v>30</v>
      </c>
      <c r="J9" s="50" t="s">
        <v>10</v>
      </c>
      <c r="K9" s="48" t="s">
        <v>30</v>
      </c>
      <c r="L9" s="67"/>
      <c r="M9" s="67"/>
      <c r="N9" s="49"/>
      <c r="O9" s="30"/>
      <c r="Q9" s="5"/>
      <c r="R9" s="67"/>
      <c r="S9" s="68"/>
    </row>
    <row r="10" spans="1:20" x14ac:dyDescent="0.25">
      <c r="A10" s="37"/>
      <c r="B10" s="40"/>
      <c r="C10" s="11">
        <f>(B$8*B10)/100</f>
        <v>0</v>
      </c>
      <c r="D10" s="40"/>
      <c r="E10" s="11">
        <f>(D$8*D10)/100</f>
        <v>0</v>
      </c>
      <c r="F10" s="40"/>
      <c r="G10" s="11">
        <f>(F$8*F10)/100</f>
        <v>0</v>
      </c>
      <c r="H10" s="40"/>
      <c r="I10" s="11">
        <f>(H$8*H10)/100</f>
        <v>0</v>
      </c>
      <c r="J10" s="40"/>
      <c r="K10" s="11">
        <f>(J$8*J10)/100</f>
        <v>0</v>
      </c>
      <c r="L10" s="11" t="str">
        <f>IF((C10+E10+G10+I10+K10)=0,"blank",(C10+E10+G10+I10+K10))</f>
        <v>blank</v>
      </c>
      <c r="M10" s="11" t="str">
        <f>IF(L10="blank","blank",(L10-L$33))</f>
        <v>blank</v>
      </c>
      <c r="N10" s="24" t="str">
        <f t="shared" ref="N10:N29" si="0">IF(M10="blank","blank",(B$33*(M10/N$8)))</f>
        <v>blank</v>
      </c>
      <c r="O10" s="24"/>
      <c r="P10" s="7"/>
      <c r="Q10" s="14"/>
      <c r="R10" s="39"/>
      <c r="S10" s="22" t="str">
        <f>IF(N10="blank","blank",R10-N10)</f>
        <v>blank</v>
      </c>
      <c r="T10" s="6" t="str">
        <f>IF(S10=S$33,"  &lt;&lt;&lt;&lt;&lt; preferred tender","")</f>
        <v/>
      </c>
    </row>
    <row r="11" spans="1:20" x14ac:dyDescent="0.25">
      <c r="A11" s="37"/>
      <c r="B11" s="41"/>
      <c r="C11" s="11">
        <f t="shared" ref="C11:C29" si="1">(B$8*B11)/100</f>
        <v>0</v>
      </c>
      <c r="D11" s="41"/>
      <c r="E11" s="11">
        <f t="shared" ref="E11:E29" si="2">(D$8*D11)/100</f>
        <v>0</v>
      </c>
      <c r="F11" s="41"/>
      <c r="G11" s="11">
        <f t="shared" ref="G11:G29" si="3">(F$8*F11)/100</f>
        <v>0</v>
      </c>
      <c r="H11" s="41"/>
      <c r="I11" s="11">
        <f t="shared" ref="I11:I29" si="4">(H$8*H11)/100</f>
        <v>0</v>
      </c>
      <c r="J11" s="41"/>
      <c r="K11" s="11">
        <f t="shared" ref="K11:K29" si="5">(J$8*J11)/100</f>
        <v>0</v>
      </c>
      <c r="L11" s="11" t="str">
        <f t="shared" ref="L11:L29" si="6">IF((C11+E11+G11+I11+K11)=0,"blank",(C11+E11+G11+I11+K11))</f>
        <v>blank</v>
      </c>
      <c r="M11" s="11" t="str">
        <f t="shared" ref="M11:M23" si="7">IF(L11="blank","blank",(L11-L$33))</f>
        <v>blank</v>
      </c>
      <c r="N11" s="24" t="str">
        <f t="shared" si="0"/>
        <v>blank</v>
      </c>
      <c r="O11" s="24"/>
      <c r="P11" s="7"/>
      <c r="Q11" s="14"/>
      <c r="R11" s="39"/>
      <c r="S11" s="22" t="str">
        <f t="shared" ref="S11:S29" si="8">IF(N11="blank","blank",R11-N11)</f>
        <v>blank</v>
      </c>
      <c r="T11" s="6" t="str">
        <f>IF(S11=S$33,"  &lt;&lt;&lt;&lt;&lt; preferred tender","")</f>
        <v/>
      </c>
    </row>
    <row r="12" spans="1:20" x14ac:dyDescent="0.25">
      <c r="A12" s="37"/>
      <c r="B12" s="41"/>
      <c r="C12" s="11">
        <f t="shared" si="1"/>
        <v>0</v>
      </c>
      <c r="D12" s="41"/>
      <c r="E12" s="11">
        <f t="shared" si="2"/>
        <v>0</v>
      </c>
      <c r="F12" s="41"/>
      <c r="G12" s="11">
        <f t="shared" si="3"/>
        <v>0</v>
      </c>
      <c r="H12" s="41"/>
      <c r="I12" s="11">
        <f t="shared" si="4"/>
        <v>0</v>
      </c>
      <c r="J12" s="41"/>
      <c r="K12" s="11">
        <f t="shared" si="5"/>
        <v>0</v>
      </c>
      <c r="L12" s="11" t="str">
        <f t="shared" si="6"/>
        <v>blank</v>
      </c>
      <c r="M12" s="11" t="str">
        <f t="shared" si="7"/>
        <v>blank</v>
      </c>
      <c r="N12" s="24" t="str">
        <f t="shared" si="0"/>
        <v>blank</v>
      </c>
      <c r="O12" s="24"/>
      <c r="P12" s="7"/>
      <c r="Q12" s="14"/>
      <c r="R12" s="39"/>
      <c r="S12" s="22" t="str">
        <f t="shared" si="8"/>
        <v>blank</v>
      </c>
      <c r="T12" s="6" t="str">
        <f t="shared" ref="T12:T29" si="9">IF(S12=S$33,"  &lt;&lt;&lt;&lt;&lt; preferred tender","")</f>
        <v/>
      </c>
    </row>
    <row r="13" spans="1:20" x14ac:dyDescent="0.25">
      <c r="A13" s="37"/>
      <c r="B13" s="41"/>
      <c r="C13" s="11">
        <f t="shared" si="1"/>
        <v>0</v>
      </c>
      <c r="D13" s="41"/>
      <c r="E13" s="11">
        <f t="shared" si="2"/>
        <v>0</v>
      </c>
      <c r="F13" s="41"/>
      <c r="G13" s="11">
        <f t="shared" si="3"/>
        <v>0</v>
      </c>
      <c r="H13" s="41"/>
      <c r="I13" s="11">
        <f t="shared" si="4"/>
        <v>0</v>
      </c>
      <c r="J13" s="41"/>
      <c r="K13" s="11">
        <f t="shared" si="5"/>
        <v>0</v>
      </c>
      <c r="L13" s="11" t="str">
        <f t="shared" si="6"/>
        <v>blank</v>
      </c>
      <c r="M13" s="11" t="str">
        <f t="shared" si="7"/>
        <v>blank</v>
      </c>
      <c r="N13" s="24" t="str">
        <f t="shared" si="0"/>
        <v>blank</v>
      </c>
      <c r="O13" s="24"/>
      <c r="P13" s="7"/>
      <c r="Q13" s="14"/>
      <c r="R13" s="39"/>
      <c r="S13" s="22" t="str">
        <f t="shared" si="8"/>
        <v>blank</v>
      </c>
      <c r="T13" s="6" t="str">
        <f t="shared" si="9"/>
        <v/>
      </c>
    </row>
    <row r="14" spans="1:20" x14ac:dyDescent="0.25">
      <c r="A14" s="37"/>
      <c r="B14" s="41"/>
      <c r="C14" s="11">
        <f t="shared" si="1"/>
        <v>0</v>
      </c>
      <c r="D14" s="41"/>
      <c r="E14" s="11">
        <f t="shared" si="2"/>
        <v>0</v>
      </c>
      <c r="F14" s="41"/>
      <c r="G14" s="11">
        <f t="shared" si="3"/>
        <v>0</v>
      </c>
      <c r="H14" s="41"/>
      <c r="I14" s="11">
        <f t="shared" si="4"/>
        <v>0</v>
      </c>
      <c r="J14" s="41"/>
      <c r="K14" s="11">
        <f t="shared" si="5"/>
        <v>0</v>
      </c>
      <c r="L14" s="11" t="str">
        <f t="shared" si="6"/>
        <v>blank</v>
      </c>
      <c r="M14" s="11" t="str">
        <f t="shared" si="7"/>
        <v>blank</v>
      </c>
      <c r="N14" s="24" t="str">
        <f t="shared" si="0"/>
        <v>blank</v>
      </c>
      <c r="O14" s="24"/>
      <c r="P14" s="7"/>
      <c r="Q14" s="14"/>
      <c r="R14" s="39"/>
      <c r="S14" s="22" t="str">
        <f t="shared" si="8"/>
        <v>blank</v>
      </c>
      <c r="T14" s="6" t="str">
        <f t="shared" si="9"/>
        <v/>
      </c>
    </row>
    <row r="15" spans="1:20" x14ac:dyDescent="0.25">
      <c r="A15" s="37"/>
      <c r="B15" s="41"/>
      <c r="C15" s="11">
        <f t="shared" si="1"/>
        <v>0</v>
      </c>
      <c r="D15" s="41"/>
      <c r="E15" s="11">
        <f t="shared" si="2"/>
        <v>0</v>
      </c>
      <c r="F15" s="41"/>
      <c r="G15" s="11">
        <f t="shared" si="3"/>
        <v>0</v>
      </c>
      <c r="H15" s="41"/>
      <c r="I15" s="11">
        <f t="shared" si="4"/>
        <v>0</v>
      </c>
      <c r="J15" s="41"/>
      <c r="K15" s="11">
        <f t="shared" si="5"/>
        <v>0</v>
      </c>
      <c r="L15" s="11" t="str">
        <f t="shared" si="6"/>
        <v>blank</v>
      </c>
      <c r="M15" s="11" t="str">
        <f t="shared" si="7"/>
        <v>blank</v>
      </c>
      <c r="N15" s="24" t="str">
        <f t="shared" si="0"/>
        <v>blank</v>
      </c>
      <c r="O15" s="24"/>
      <c r="P15" s="7"/>
      <c r="Q15" s="14"/>
      <c r="R15" s="39"/>
      <c r="S15" s="22" t="str">
        <f t="shared" si="8"/>
        <v>blank</v>
      </c>
      <c r="T15" s="6" t="str">
        <f t="shared" si="9"/>
        <v/>
      </c>
    </row>
    <row r="16" spans="1:20" x14ac:dyDescent="0.25">
      <c r="A16" s="37"/>
      <c r="B16" s="41"/>
      <c r="C16" s="11">
        <f t="shared" si="1"/>
        <v>0</v>
      </c>
      <c r="D16" s="41"/>
      <c r="E16" s="11">
        <f t="shared" si="2"/>
        <v>0</v>
      </c>
      <c r="F16" s="41"/>
      <c r="G16" s="11">
        <f t="shared" si="3"/>
        <v>0</v>
      </c>
      <c r="H16" s="41"/>
      <c r="I16" s="11">
        <f t="shared" si="4"/>
        <v>0</v>
      </c>
      <c r="J16" s="41"/>
      <c r="K16" s="11">
        <f t="shared" si="5"/>
        <v>0</v>
      </c>
      <c r="L16" s="11" t="str">
        <f t="shared" si="6"/>
        <v>blank</v>
      </c>
      <c r="M16" s="11" t="str">
        <f t="shared" si="7"/>
        <v>blank</v>
      </c>
      <c r="N16" s="24" t="str">
        <f t="shared" si="0"/>
        <v>blank</v>
      </c>
      <c r="O16" s="24"/>
      <c r="P16" s="7"/>
      <c r="Q16" s="14"/>
      <c r="R16" s="39"/>
      <c r="S16" s="22" t="str">
        <f t="shared" si="8"/>
        <v>blank</v>
      </c>
      <c r="T16" s="6" t="str">
        <f t="shared" si="9"/>
        <v/>
      </c>
    </row>
    <row r="17" spans="1:20" x14ac:dyDescent="0.25">
      <c r="A17" s="37"/>
      <c r="B17" s="41"/>
      <c r="C17" s="11">
        <f t="shared" si="1"/>
        <v>0</v>
      </c>
      <c r="D17" s="41"/>
      <c r="E17" s="11">
        <f t="shared" si="2"/>
        <v>0</v>
      </c>
      <c r="F17" s="41"/>
      <c r="G17" s="11">
        <f t="shared" si="3"/>
        <v>0</v>
      </c>
      <c r="H17" s="41"/>
      <c r="I17" s="11">
        <f t="shared" si="4"/>
        <v>0</v>
      </c>
      <c r="J17" s="41"/>
      <c r="K17" s="11">
        <f t="shared" si="5"/>
        <v>0</v>
      </c>
      <c r="L17" s="11" t="str">
        <f t="shared" si="6"/>
        <v>blank</v>
      </c>
      <c r="M17" s="11" t="str">
        <f t="shared" si="7"/>
        <v>blank</v>
      </c>
      <c r="N17" s="24" t="str">
        <f t="shared" si="0"/>
        <v>blank</v>
      </c>
      <c r="O17" s="24"/>
      <c r="P17" s="7"/>
      <c r="Q17" s="14"/>
      <c r="R17" s="39"/>
      <c r="S17" s="22" t="str">
        <f t="shared" si="8"/>
        <v>blank</v>
      </c>
      <c r="T17" s="6" t="str">
        <f t="shared" si="9"/>
        <v/>
      </c>
    </row>
    <row r="18" spans="1:20" x14ac:dyDescent="0.25">
      <c r="A18" s="37"/>
      <c r="B18" s="41"/>
      <c r="C18" s="11">
        <f t="shared" si="1"/>
        <v>0</v>
      </c>
      <c r="D18" s="41"/>
      <c r="E18" s="11">
        <f t="shared" si="2"/>
        <v>0</v>
      </c>
      <c r="F18" s="41"/>
      <c r="G18" s="11">
        <f t="shared" si="3"/>
        <v>0</v>
      </c>
      <c r="H18" s="41"/>
      <c r="I18" s="11">
        <f t="shared" si="4"/>
        <v>0</v>
      </c>
      <c r="J18" s="41"/>
      <c r="K18" s="11">
        <f t="shared" si="5"/>
        <v>0</v>
      </c>
      <c r="L18" s="11" t="str">
        <f t="shared" si="6"/>
        <v>blank</v>
      </c>
      <c r="M18" s="11" t="str">
        <f t="shared" si="7"/>
        <v>blank</v>
      </c>
      <c r="N18" s="24" t="str">
        <f t="shared" si="0"/>
        <v>blank</v>
      </c>
      <c r="O18" s="24"/>
      <c r="P18" s="7"/>
      <c r="Q18" s="14"/>
      <c r="R18" s="39"/>
      <c r="S18" s="22" t="str">
        <f t="shared" si="8"/>
        <v>blank</v>
      </c>
      <c r="T18" s="6" t="str">
        <f t="shared" si="9"/>
        <v/>
      </c>
    </row>
    <row r="19" spans="1:20" x14ac:dyDescent="0.25">
      <c r="A19" s="37"/>
      <c r="B19" s="41"/>
      <c r="C19" s="11">
        <f t="shared" si="1"/>
        <v>0</v>
      </c>
      <c r="D19" s="41"/>
      <c r="E19" s="11">
        <f t="shared" si="2"/>
        <v>0</v>
      </c>
      <c r="F19" s="41"/>
      <c r="G19" s="11">
        <f t="shared" si="3"/>
        <v>0</v>
      </c>
      <c r="H19" s="41"/>
      <c r="I19" s="11">
        <f t="shared" si="4"/>
        <v>0</v>
      </c>
      <c r="J19" s="41"/>
      <c r="K19" s="11">
        <f t="shared" si="5"/>
        <v>0</v>
      </c>
      <c r="L19" s="11" t="str">
        <f t="shared" si="6"/>
        <v>blank</v>
      </c>
      <c r="M19" s="11" t="str">
        <f t="shared" si="7"/>
        <v>blank</v>
      </c>
      <c r="N19" s="24" t="str">
        <f t="shared" si="0"/>
        <v>blank</v>
      </c>
      <c r="O19" s="24"/>
      <c r="P19" s="7"/>
      <c r="Q19" s="14"/>
      <c r="R19" s="39"/>
      <c r="S19" s="22" t="str">
        <f t="shared" si="8"/>
        <v>blank</v>
      </c>
      <c r="T19" s="6" t="str">
        <f t="shared" si="9"/>
        <v/>
      </c>
    </row>
    <row r="20" spans="1:20" hidden="1" x14ac:dyDescent="0.25">
      <c r="A20" s="37"/>
      <c r="B20" s="41"/>
      <c r="C20" s="11">
        <f t="shared" si="1"/>
        <v>0</v>
      </c>
      <c r="D20" s="41"/>
      <c r="E20" s="11">
        <f t="shared" si="2"/>
        <v>0</v>
      </c>
      <c r="F20" s="41"/>
      <c r="G20" s="11">
        <f t="shared" si="3"/>
        <v>0</v>
      </c>
      <c r="H20" s="41"/>
      <c r="I20" s="11">
        <f t="shared" si="4"/>
        <v>0</v>
      </c>
      <c r="J20" s="41"/>
      <c r="K20" s="11">
        <f t="shared" si="5"/>
        <v>0</v>
      </c>
      <c r="L20" s="11" t="str">
        <f t="shared" si="6"/>
        <v>blank</v>
      </c>
      <c r="M20" s="11" t="str">
        <f t="shared" si="7"/>
        <v>blank</v>
      </c>
      <c r="N20" s="24" t="str">
        <f t="shared" si="0"/>
        <v>blank</v>
      </c>
      <c r="O20" s="24"/>
      <c r="P20" s="7"/>
      <c r="Q20" s="14"/>
      <c r="R20" s="39"/>
      <c r="S20" s="22" t="str">
        <f t="shared" si="8"/>
        <v>blank</v>
      </c>
      <c r="T20" s="6" t="str">
        <f t="shared" si="9"/>
        <v/>
      </c>
    </row>
    <row r="21" spans="1:20" hidden="1" x14ac:dyDescent="0.25">
      <c r="A21" s="37"/>
      <c r="B21" s="41"/>
      <c r="C21" s="11">
        <f t="shared" si="1"/>
        <v>0</v>
      </c>
      <c r="D21" s="41"/>
      <c r="E21" s="11">
        <f t="shared" si="2"/>
        <v>0</v>
      </c>
      <c r="F21" s="41"/>
      <c r="G21" s="11">
        <f t="shared" si="3"/>
        <v>0</v>
      </c>
      <c r="H21" s="41"/>
      <c r="I21" s="11">
        <f t="shared" si="4"/>
        <v>0</v>
      </c>
      <c r="J21" s="41"/>
      <c r="K21" s="11">
        <f t="shared" si="5"/>
        <v>0</v>
      </c>
      <c r="L21" s="11" t="str">
        <f t="shared" si="6"/>
        <v>blank</v>
      </c>
      <c r="M21" s="11" t="str">
        <f t="shared" si="7"/>
        <v>blank</v>
      </c>
      <c r="N21" s="24" t="str">
        <f t="shared" si="0"/>
        <v>blank</v>
      </c>
      <c r="O21" s="24"/>
      <c r="P21" s="7"/>
      <c r="Q21" s="14"/>
      <c r="R21" s="39"/>
      <c r="S21" s="22" t="str">
        <f t="shared" si="8"/>
        <v>blank</v>
      </c>
      <c r="T21" s="6" t="str">
        <f t="shared" si="9"/>
        <v/>
      </c>
    </row>
    <row r="22" spans="1:20" hidden="1" x14ac:dyDescent="0.25">
      <c r="A22" s="37"/>
      <c r="B22" s="41"/>
      <c r="C22" s="11">
        <f t="shared" si="1"/>
        <v>0</v>
      </c>
      <c r="D22" s="41"/>
      <c r="E22" s="11">
        <f t="shared" si="2"/>
        <v>0</v>
      </c>
      <c r="F22" s="41"/>
      <c r="G22" s="11">
        <f t="shared" si="3"/>
        <v>0</v>
      </c>
      <c r="H22" s="41"/>
      <c r="I22" s="11">
        <f t="shared" si="4"/>
        <v>0</v>
      </c>
      <c r="J22" s="41"/>
      <c r="K22" s="11">
        <f t="shared" si="5"/>
        <v>0</v>
      </c>
      <c r="L22" s="11" t="str">
        <f t="shared" si="6"/>
        <v>blank</v>
      </c>
      <c r="M22" s="11" t="str">
        <f t="shared" si="7"/>
        <v>blank</v>
      </c>
      <c r="N22" s="24" t="str">
        <f t="shared" si="0"/>
        <v>blank</v>
      </c>
      <c r="O22" s="24"/>
      <c r="P22" s="7"/>
      <c r="Q22" s="14"/>
      <c r="R22" s="39"/>
      <c r="S22" s="22" t="str">
        <f t="shared" si="8"/>
        <v>blank</v>
      </c>
      <c r="T22" s="6" t="str">
        <f t="shared" si="9"/>
        <v/>
      </c>
    </row>
    <row r="23" spans="1:20" hidden="1" x14ac:dyDescent="0.25">
      <c r="A23" s="37"/>
      <c r="B23" s="41"/>
      <c r="C23" s="11">
        <f t="shared" si="1"/>
        <v>0</v>
      </c>
      <c r="D23" s="41"/>
      <c r="E23" s="11">
        <f t="shared" si="2"/>
        <v>0</v>
      </c>
      <c r="F23" s="41"/>
      <c r="G23" s="11">
        <f t="shared" si="3"/>
        <v>0</v>
      </c>
      <c r="H23" s="41"/>
      <c r="I23" s="11">
        <f t="shared" si="4"/>
        <v>0</v>
      </c>
      <c r="J23" s="41"/>
      <c r="K23" s="11">
        <f t="shared" si="5"/>
        <v>0</v>
      </c>
      <c r="L23" s="11" t="str">
        <f t="shared" si="6"/>
        <v>blank</v>
      </c>
      <c r="M23" s="11" t="str">
        <f t="shared" si="7"/>
        <v>blank</v>
      </c>
      <c r="N23" s="24" t="str">
        <f t="shared" si="0"/>
        <v>blank</v>
      </c>
      <c r="O23" s="24"/>
      <c r="P23" s="7"/>
      <c r="Q23" s="14"/>
      <c r="R23" s="39"/>
      <c r="S23" s="22" t="str">
        <f t="shared" si="8"/>
        <v>blank</v>
      </c>
      <c r="T23" s="6" t="str">
        <f t="shared" si="9"/>
        <v/>
      </c>
    </row>
    <row r="24" spans="1:20" hidden="1" x14ac:dyDescent="0.25">
      <c r="A24" s="37"/>
      <c r="B24" s="41"/>
      <c r="C24" s="11">
        <f t="shared" si="1"/>
        <v>0</v>
      </c>
      <c r="D24" s="41"/>
      <c r="E24" s="11">
        <f t="shared" si="2"/>
        <v>0</v>
      </c>
      <c r="F24" s="41"/>
      <c r="G24" s="11">
        <f t="shared" si="3"/>
        <v>0</v>
      </c>
      <c r="H24" s="41"/>
      <c r="I24" s="11">
        <f t="shared" si="4"/>
        <v>0</v>
      </c>
      <c r="J24" s="41"/>
      <c r="K24" s="11">
        <f t="shared" si="5"/>
        <v>0</v>
      </c>
      <c r="L24" s="11" t="str">
        <f t="shared" si="6"/>
        <v>blank</v>
      </c>
      <c r="M24" s="11" t="str">
        <f t="shared" ref="M24:M29" si="10">IF(L24="blank","blank",(L24-L$33))</f>
        <v>blank</v>
      </c>
      <c r="N24" s="24" t="str">
        <f t="shared" si="0"/>
        <v>blank</v>
      </c>
      <c r="O24" s="24"/>
      <c r="P24" s="7"/>
      <c r="Q24" s="14"/>
      <c r="R24" s="39"/>
      <c r="S24" s="22" t="str">
        <f t="shared" si="8"/>
        <v>blank</v>
      </c>
      <c r="T24" s="6" t="str">
        <f t="shared" si="9"/>
        <v/>
      </c>
    </row>
    <row r="25" spans="1:20" hidden="1" x14ac:dyDescent="0.25">
      <c r="A25" s="37"/>
      <c r="B25" s="41"/>
      <c r="C25" s="11">
        <f t="shared" si="1"/>
        <v>0</v>
      </c>
      <c r="D25" s="41"/>
      <c r="E25" s="11">
        <f t="shared" si="2"/>
        <v>0</v>
      </c>
      <c r="F25" s="41"/>
      <c r="G25" s="11">
        <f t="shared" si="3"/>
        <v>0</v>
      </c>
      <c r="H25" s="41"/>
      <c r="I25" s="11">
        <f t="shared" si="4"/>
        <v>0</v>
      </c>
      <c r="J25" s="41"/>
      <c r="K25" s="11">
        <f t="shared" si="5"/>
        <v>0</v>
      </c>
      <c r="L25" s="11" t="str">
        <f t="shared" si="6"/>
        <v>blank</v>
      </c>
      <c r="M25" s="11" t="str">
        <f t="shared" si="10"/>
        <v>blank</v>
      </c>
      <c r="N25" s="24" t="str">
        <f t="shared" si="0"/>
        <v>blank</v>
      </c>
      <c r="O25" s="24"/>
      <c r="P25" s="7"/>
      <c r="Q25" s="14"/>
      <c r="R25" s="39"/>
      <c r="S25" s="22" t="str">
        <f t="shared" si="8"/>
        <v>blank</v>
      </c>
      <c r="T25" s="6" t="str">
        <f t="shared" si="9"/>
        <v/>
      </c>
    </row>
    <row r="26" spans="1:20" hidden="1" x14ac:dyDescent="0.25">
      <c r="A26" s="37"/>
      <c r="B26" s="41"/>
      <c r="C26" s="11">
        <f t="shared" si="1"/>
        <v>0</v>
      </c>
      <c r="D26" s="41"/>
      <c r="E26" s="11">
        <f t="shared" si="2"/>
        <v>0</v>
      </c>
      <c r="F26" s="41"/>
      <c r="G26" s="11">
        <f t="shared" si="3"/>
        <v>0</v>
      </c>
      <c r="H26" s="41"/>
      <c r="I26" s="11">
        <f t="shared" si="4"/>
        <v>0</v>
      </c>
      <c r="J26" s="41"/>
      <c r="K26" s="11">
        <f t="shared" si="5"/>
        <v>0</v>
      </c>
      <c r="L26" s="11" t="str">
        <f t="shared" si="6"/>
        <v>blank</v>
      </c>
      <c r="M26" s="11" t="str">
        <f t="shared" si="10"/>
        <v>blank</v>
      </c>
      <c r="N26" s="24" t="str">
        <f t="shared" si="0"/>
        <v>blank</v>
      </c>
      <c r="O26" s="24"/>
      <c r="P26" s="7"/>
      <c r="Q26" s="14"/>
      <c r="R26" s="39"/>
      <c r="S26" s="22" t="str">
        <f t="shared" si="8"/>
        <v>blank</v>
      </c>
      <c r="T26" s="6" t="str">
        <f t="shared" si="9"/>
        <v/>
      </c>
    </row>
    <row r="27" spans="1:20" hidden="1" x14ac:dyDescent="0.25">
      <c r="A27" s="37"/>
      <c r="B27" s="41"/>
      <c r="C27" s="11">
        <f t="shared" si="1"/>
        <v>0</v>
      </c>
      <c r="D27" s="41"/>
      <c r="E27" s="11">
        <f t="shared" si="2"/>
        <v>0</v>
      </c>
      <c r="F27" s="41"/>
      <c r="G27" s="11">
        <f t="shared" si="3"/>
        <v>0</v>
      </c>
      <c r="H27" s="41"/>
      <c r="I27" s="11">
        <f t="shared" si="4"/>
        <v>0</v>
      </c>
      <c r="J27" s="41"/>
      <c r="K27" s="11">
        <f t="shared" si="5"/>
        <v>0</v>
      </c>
      <c r="L27" s="11" t="str">
        <f t="shared" si="6"/>
        <v>blank</v>
      </c>
      <c r="M27" s="11" t="str">
        <f t="shared" si="10"/>
        <v>blank</v>
      </c>
      <c r="N27" s="24" t="str">
        <f t="shared" si="0"/>
        <v>blank</v>
      </c>
      <c r="O27" s="24"/>
      <c r="P27" s="7"/>
      <c r="Q27" s="14"/>
      <c r="R27" s="39"/>
      <c r="S27" s="22" t="str">
        <f t="shared" si="8"/>
        <v>blank</v>
      </c>
      <c r="T27" s="6" t="str">
        <f t="shared" si="9"/>
        <v/>
      </c>
    </row>
    <row r="28" spans="1:20" hidden="1" x14ac:dyDescent="0.25">
      <c r="A28" s="37"/>
      <c r="B28" s="41"/>
      <c r="C28" s="11">
        <f t="shared" si="1"/>
        <v>0</v>
      </c>
      <c r="D28" s="41"/>
      <c r="E28" s="11">
        <f t="shared" si="2"/>
        <v>0</v>
      </c>
      <c r="F28" s="41"/>
      <c r="G28" s="11">
        <f t="shared" si="3"/>
        <v>0</v>
      </c>
      <c r="H28" s="41"/>
      <c r="I28" s="11">
        <f t="shared" si="4"/>
        <v>0</v>
      </c>
      <c r="J28" s="41"/>
      <c r="K28" s="11">
        <f t="shared" si="5"/>
        <v>0</v>
      </c>
      <c r="L28" s="11" t="str">
        <f t="shared" si="6"/>
        <v>blank</v>
      </c>
      <c r="M28" s="11" t="str">
        <f t="shared" si="10"/>
        <v>blank</v>
      </c>
      <c r="N28" s="24" t="str">
        <f t="shared" si="0"/>
        <v>blank</v>
      </c>
      <c r="O28" s="24"/>
      <c r="P28" s="7"/>
      <c r="Q28" s="14"/>
      <c r="R28" s="39"/>
      <c r="S28" s="22" t="str">
        <f t="shared" si="8"/>
        <v>blank</v>
      </c>
      <c r="T28" s="6" t="str">
        <f t="shared" si="9"/>
        <v/>
      </c>
    </row>
    <row r="29" spans="1:20" hidden="1" x14ac:dyDescent="0.25">
      <c r="A29" s="37"/>
      <c r="B29" s="41"/>
      <c r="C29" s="11">
        <f t="shared" si="1"/>
        <v>0</v>
      </c>
      <c r="D29" s="41"/>
      <c r="E29" s="11">
        <f t="shared" si="2"/>
        <v>0</v>
      </c>
      <c r="F29" s="41"/>
      <c r="G29" s="11">
        <f t="shared" si="3"/>
        <v>0</v>
      </c>
      <c r="H29" s="41"/>
      <c r="I29" s="11">
        <f t="shared" si="4"/>
        <v>0</v>
      </c>
      <c r="J29" s="41"/>
      <c r="K29" s="11">
        <f t="shared" si="5"/>
        <v>0</v>
      </c>
      <c r="L29" s="11" t="str">
        <f t="shared" si="6"/>
        <v>blank</v>
      </c>
      <c r="M29" s="11" t="str">
        <f t="shared" si="10"/>
        <v>blank</v>
      </c>
      <c r="N29" s="24" t="str">
        <f t="shared" si="0"/>
        <v>blank</v>
      </c>
      <c r="O29" s="24"/>
      <c r="P29" s="7"/>
      <c r="Q29" s="14"/>
      <c r="R29" s="39"/>
      <c r="S29" s="22" t="str">
        <f t="shared" si="8"/>
        <v>blank</v>
      </c>
      <c r="T29" s="6" t="str">
        <f t="shared" si="9"/>
        <v/>
      </c>
    </row>
    <row r="31" spans="1:20" ht="27.6" x14ac:dyDescent="0.25">
      <c r="A31" s="34" t="s">
        <v>22</v>
      </c>
      <c r="B31" s="33" t="str">
        <f>IF(B35&lt;=35,"YES","")</f>
        <v>YES</v>
      </c>
      <c r="C31" s="33"/>
      <c r="D31" s="33" t="str">
        <f t="shared" ref="D31:J31" si="11">IF(D35&lt;=35,"YES","")</f>
        <v>YES</v>
      </c>
      <c r="E31" s="33"/>
      <c r="F31" s="33" t="str">
        <f t="shared" si="11"/>
        <v>YES</v>
      </c>
      <c r="G31" s="33"/>
      <c r="H31" s="33" t="str">
        <f t="shared" si="11"/>
        <v>YES</v>
      </c>
      <c r="I31" s="33"/>
      <c r="J31" s="33" t="str">
        <f t="shared" si="11"/>
        <v>YES</v>
      </c>
    </row>
    <row r="32" spans="1:20" ht="13.8" x14ac:dyDescent="0.3">
      <c r="A32" s="1"/>
      <c r="D32" s="25"/>
      <c r="K32" s="2"/>
      <c r="L32" s="12"/>
      <c r="M32" s="13"/>
      <c r="N32" s="20"/>
      <c r="O32" s="20"/>
      <c r="R32" s="7"/>
      <c r="S32" s="9"/>
      <c r="T32" s="7"/>
    </row>
    <row r="33" spans="1:20" ht="52.8" x14ac:dyDescent="0.25">
      <c r="A33" s="26" t="s">
        <v>19</v>
      </c>
      <c r="B33" s="36"/>
      <c r="C33" s="15"/>
      <c r="D33" s="17"/>
      <c r="E33" s="15"/>
      <c r="F33" s="15"/>
      <c r="G33" s="15"/>
      <c r="H33" s="15"/>
      <c r="I33" s="15"/>
      <c r="J33" s="15"/>
      <c r="K33" s="16" t="s">
        <v>12</v>
      </c>
      <c r="L33" s="17">
        <f>MIN(L10:L29)</f>
        <v>0</v>
      </c>
      <c r="M33" s="18"/>
      <c r="N33" s="21"/>
      <c r="O33" s="21"/>
      <c r="P33" s="15"/>
      <c r="Q33" s="16"/>
      <c r="R33" s="19" t="s">
        <v>40</v>
      </c>
      <c r="S33" s="23">
        <f>MIN(S10:S29)</f>
        <v>0</v>
      </c>
      <c r="T33" s="15"/>
    </row>
    <row r="34" spans="1:20" x14ac:dyDescent="0.25">
      <c r="D34" s="38"/>
    </row>
    <row r="35" spans="1:20" ht="25.5" hidden="1" customHeight="1" x14ac:dyDescent="0.25">
      <c r="A35" s="32" t="s">
        <v>21</v>
      </c>
      <c r="B35" s="17">
        <f t="shared" ref="B35:J35" si="12">MIN(B10:B29)</f>
        <v>0</v>
      </c>
      <c r="C35" s="17"/>
      <c r="D35" s="17">
        <f t="shared" si="12"/>
        <v>0</v>
      </c>
      <c r="E35" s="17"/>
      <c r="F35" s="17">
        <f t="shared" si="12"/>
        <v>0</v>
      </c>
      <c r="G35" s="17"/>
      <c r="H35" s="17">
        <f t="shared" si="12"/>
        <v>0</v>
      </c>
      <c r="I35" s="17"/>
      <c r="J35" s="17">
        <f t="shared" si="12"/>
        <v>0</v>
      </c>
    </row>
  </sheetData>
  <sheetProtection sheet="1" objects="1" scenarios="1"/>
  <mergeCells count="14">
    <mergeCell ref="L6:N6"/>
    <mergeCell ref="R6:S6"/>
    <mergeCell ref="H7:I7"/>
    <mergeCell ref="J7:K7"/>
    <mergeCell ref="L7:L9"/>
    <mergeCell ref="R7:R9"/>
    <mergeCell ref="M7:M9"/>
    <mergeCell ref="S7:S9"/>
    <mergeCell ref="B7:C7"/>
    <mergeCell ref="D7:E7"/>
    <mergeCell ref="F7:G7"/>
    <mergeCell ref="B4:K4"/>
    <mergeCell ref="B5:K5"/>
    <mergeCell ref="B6:K6"/>
  </mergeCells>
  <phoneticPr fontId="0" type="noConversion"/>
  <pageMargins left="0.75" right="0.75" top="1" bottom="1" header="0.5" footer="0.5"/>
  <pageSetup paperSize="9" scale="68" orientation="landscape" r:id="rId1"/>
  <headerFooter alignWithMargins="0">
    <oddFooter>&amp;L&amp;6G:\Allocation of Funds\CPP\Manuals\Physical works and Professional Services_x000D_
&amp;F&amp;C&amp;8&amp;D &amp;T&amp;R&amp;8Page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6"/>
  <sheetViews>
    <sheetView workbookViewId="0">
      <pane xSplit="1" ySplit="5" topLeftCell="B6" activePane="bottomRight" state="frozen"/>
      <selection pane="topRight" activeCell="B1" sqref="B1"/>
      <selection pane="bottomLeft" activeCell="A8" sqref="A8"/>
      <selection pane="bottomRight" activeCell="B6" sqref="B6"/>
    </sheetView>
  </sheetViews>
  <sheetFormatPr defaultRowHeight="13.2" x14ac:dyDescent="0.25"/>
  <cols>
    <col min="1" max="1" width="12.77734375" customWidth="1"/>
    <col min="2" max="2" width="11.33203125" customWidth="1"/>
    <col min="3" max="11" width="9.44140625" bestFit="1" customWidth="1"/>
    <col min="12" max="13" width="11.33203125" customWidth="1"/>
    <col min="14" max="14" width="11.109375" customWidth="1"/>
    <col min="15" max="15" width="2" customWidth="1"/>
    <col min="16" max="16" width="12.109375" bestFit="1" customWidth="1"/>
    <col min="17" max="17" width="2" customWidth="1"/>
    <col min="18" max="18" width="14.109375" customWidth="1"/>
    <col min="19" max="19" width="14" customWidth="1"/>
    <col min="20" max="20" width="22.77734375" customWidth="1"/>
  </cols>
  <sheetData>
    <row r="1" spans="1:20" ht="20.399999999999999" x14ac:dyDescent="0.35">
      <c r="A1" s="4" t="s">
        <v>39</v>
      </c>
      <c r="L1" s="10"/>
      <c r="M1" s="10"/>
      <c r="N1" s="10"/>
      <c r="O1" s="10"/>
      <c r="P1" s="7"/>
      <c r="Q1" s="7"/>
    </row>
    <row r="2" spans="1:20" ht="98.25" customHeight="1" x14ac:dyDescent="0.3">
      <c r="B2" s="60" t="s">
        <v>9</v>
      </c>
      <c r="C2" s="60"/>
      <c r="D2" s="60"/>
      <c r="E2" s="60"/>
      <c r="F2" s="60"/>
      <c r="G2" s="60"/>
      <c r="H2" s="60"/>
      <c r="I2" s="60"/>
      <c r="J2" s="60"/>
      <c r="K2" s="61"/>
      <c r="L2" s="62" t="s">
        <v>15</v>
      </c>
      <c r="M2" s="63"/>
      <c r="N2" s="64"/>
      <c r="O2" s="29"/>
      <c r="P2" s="3"/>
      <c r="Q2" s="3"/>
      <c r="R2" s="65" t="s">
        <v>11</v>
      </c>
      <c r="S2" s="66"/>
      <c r="T2" s="6"/>
    </row>
    <row r="3" spans="1:20" ht="66" x14ac:dyDescent="0.25">
      <c r="A3" s="1"/>
      <c r="B3" s="57" t="s">
        <v>1</v>
      </c>
      <c r="C3" s="58"/>
      <c r="D3" s="57" t="s">
        <v>2</v>
      </c>
      <c r="E3" s="58"/>
      <c r="F3" s="57" t="s">
        <v>3</v>
      </c>
      <c r="G3" s="58"/>
      <c r="H3" s="57" t="s">
        <v>4</v>
      </c>
      <c r="I3" s="58"/>
      <c r="J3" s="57" t="s">
        <v>5</v>
      </c>
      <c r="K3" s="58"/>
      <c r="L3" s="67" t="s">
        <v>13</v>
      </c>
      <c r="M3" s="67" t="s">
        <v>25</v>
      </c>
      <c r="N3" s="8" t="s">
        <v>17</v>
      </c>
      <c r="O3" s="8"/>
      <c r="P3" s="27" t="s">
        <v>20</v>
      </c>
      <c r="Q3" s="27"/>
      <c r="R3" s="67" t="s">
        <v>18</v>
      </c>
      <c r="S3" s="68" t="s">
        <v>38</v>
      </c>
    </row>
    <row r="4" spans="1:20" ht="15" customHeight="1" x14ac:dyDescent="0.3">
      <c r="A4" s="1" t="s">
        <v>6</v>
      </c>
      <c r="B4" s="51">
        <v>15</v>
      </c>
      <c r="D4" s="51">
        <v>15</v>
      </c>
      <c r="F4" s="51">
        <v>10</v>
      </c>
      <c r="H4" s="51">
        <v>15</v>
      </c>
      <c r="J4" s="51">
        <v>25</v>
      </c>
      <c r="L4" s="67"/>
      <c r="M4" s="67"/>
      <c r="N4" s="51">
        <v>20</v>
      </c>
      <c r="O4" s="6"/>
      <c r="P4" s="52">
        <f>N4+J4+H4+F4+D4+B4</f>
        <v>100</v>
      </c>
      <c r="Q4" s="28"/>
      <c r="R4" s="67"/>
      <c r="S4" s="68"/>
    </row>
    <row r="5" spans="1:20" ht="15" customHeight="1" x14ac:dyDescent="0.25">
      <c r="A5" s="48" t="s">
        <v>0</v>
      </c>
      <c r="B5" s="50" t="s">
        <v>10</v>
      </c>
      <c r="C5" s="48" t="s">
        <v>29</v>
      </c>
      <c r="D5" s="50" t="s">
        <v>10</v>
      </c>
      <c r="E5" s="48" t="s">
        <v>29</v>
      </c>
      <c r="F5" s="50" t="s">
        <v>10</v>
      </c>
      <c r="G5" s="48" t="s">
        <v>29</v>
      </c>
      <c r="H5" s="50" t="s">
        <v>10</v>
      </c>
      <c r="I5" s="48" t="s">
        <v>29</v>
      </c>
      <c r="J5" s="50" t="s">
        <v>10</v>
      </c>
      <c r="K5" s="48" t="s">
        <v>29</v>
      </c>
      <c r="L5" s="67"/>
      <c r="M5" s="67"/>
      <c r="N5" s="49"/>
      <c r="O5" s="30"/>
      <c r="R5" s="67"/>
      <c r="S5" s="68"/>
    </row>
    <row r="6" spans="1:20" x14ac:dyDescent="0.25">
      <c r="A6" s="37" t="s">
        <v>7</v>
      </c>
      <c r="B6" s="42">
        <v>69</v>
      </c>
      <c r="C6" s="53">
        <f>(B$4*B6)/100</f>
        <v>10.35</v>
      </c>
      <c r="D6" s="42">
        <v>83</v>
      </c>
      <c r="E6" s="53">
        <f>(D$4*D6)/100</f>
        <v>12.45</v>
      </c>
      <c r="F6" s="42">
        <v>83</v>
      </c>
      <c r="G6" s="53">
        <f>(F$4*F6)/100</f>
        <v>8.3000000000000007</v>
      </c>
      <c r="H6" s="42">
        <v>82</v>
      </c>
      <c r="I6" s="53">
        <f>(H$4*H6)/100</f>
        <v>12.3</v>
      </c>
      <c r="J6" s="42">
        <v>55</v>
      </c>
      <c r="K6" s="53">
        <f>(J$4*J6)/100</f>
        <v>13.75</v>
      </c>
      <c r="L6" s="11">
        <f>IF((C6+E6+G6+I6+K6)=0,"blank",(C6+E6+G6+I6+K6))</f>
        <v>57.15</v>
      </c>
      <c r="M6" s="11">
        <f>IF(L6="blank","blank",(L6-L$14))</f>
        <v>0.25</v>
      </c>
      <c r="N6" s="24">
        <f>IF(M6="blank","blank",(B$14*(M6/N$4)))</f>
        <v>1250</v>
      </c>
      <c r="O6" s="24"/>
      <c r="P6" s="7"/>
      <c r="Q6" s="31"/>
      <c r="R6" s="39">
        <v>125024</v>
      </c>
      <c r="S6" s="22">
        <f>IF(N6="blank","blank",R6-N6)</f>
        <v>123774</v>
      </c>
      <c r="T6" s="6" t="str">
        <f>IF(S6=S$14,"  &lt;&lt;&lt;&lt;&lt; preferred tender","")</f>
        <v/>
      </c>
    </row>
    <row r="7" spans="1:20" x14ac:dyDescent="0.25">
      <c r="A7" s="37" t="s">
        <v>14</v>
      </c>
      <c r="B7" s="42">
        <v>75</v>
      </c>
      <c r="C7" s="53">
        <f>(B$4*B7)/100</f>
        <v>11.25</v>
      </c>
      <c r="D7" s="42">
        <v>87</v>
      </c>
      <c r="E7" s="53">
        <f>(D$4*D7)/100</f>
        <v>13.05</v>
      </c>
      <c r="F7" s="42">
        <v>87</v>
      </c>
      <c r="G7" s="53">
        <f>(F$4*F7)/100</f>
        <v>8.6999999999999993</v>
      </c>
      <c r="H7" s="42">
        <v>84</v>
      </c>
      <c r="I7" s="53">
        <f>(H$4*H7)/100</f>
        <v>12.6</v>
      </c>
      <c r="J7" s="42">
        <v>80</v>
      </c>
      <c r="K7" s="53">
        <f>(J$4*J7)/100</f>
        <v>20</v>
      </c>
      <c r="L7" s="11">
        <f>IF((C7+E7+G7+I7+K7)=0,"blank",(C7+E7+G7+I7+K7))</f>
        <v>65.599999999999994</v>
      </c>
      <c r="M7" s="11">
        <f>IF(L7="blank","blank",(L7-L$14))</f>
        <v>8.6999999999999957</v>
      </c>
      <c r="N7" s="24">
        <f>IF(M7="blank","blank",(B$14*(M7/N$4)))</f>
        <v>43499.999999999978</v>
      </c>
      <c r="O7" s="24"/>
      <c r="P7" s="7"/>
      <c r="Q7" s="31"/>
      <c r="R7" s="39">
        <v>111703</v>
      </c>
      <c r="S7" s="22">
        <f>IF(N7="blank","blank",R7-N7)</f>
        <v>68203.000000000029</v>
      </c>
      <c r="T7" s="6" t="str">
        <f>IF(S7=S$14,"  &lt;&lt;&lt;&lt;&lt; preferred tender","")</f>
        <v xml:space="preserve">  &lt;&lt;&lt;&lt;&lt; preferred tender</v>
      </c>
    </row>
    <row r="8" spans="1:20" x14ac:dyDescent="0.25">
      <c r="A8" s="37" t="s">
        <v>8</v>
      </c>
      <c r="B8" s="42">
        <v>68</v>
      </c>
      <c r="C8" s="53">
        <f>(B$4*B8)/100</f>
        <v>10.199999999999999</v>
      </c>
      <c r="D8" s="42">
        <v>84</v>
      </c>
      <c r="E8" s="53">
        <f>(D$4*D8)/100</f>
        <v>12.6</v>
      </c>
      <c r="F8" s="42">
        <v>80</v>
      </c>
      <c r="G8" s="53">
        <f>(F$4*F8)/100</f>
        <v>8</v>
      </c>
      <c r="H8" s="42">
        <v>79</v>
      </c>
      <c r="I8" s="53">
        <f>(H$4*H8)/100</f>
        <v>11.85</v>
      </c>
      <c r="J8" s="42">
        <v>57</v>
      </c>
      <c r="K8" s="53">
        <f>(J$4*J8)/100</f>
        <v>14.25</v>
      </c>
      <c r="L8" s="11">
        <f>IF((C8+E8+G8+I8+K8)=0,"blank",(C8+E8+G8+I8+K8))</f>
        <v>56.9</v>
      </c>
      <c r="M8" s="11">
        <f>IF(L8="blank","blank",(L8-L$14))</f>
        <v>0</v>
      </c>
      <c r="N8" s="24">
        <f>IF(M8="blank","blank",(B$14*(M8/N$4)))</f>
        <v>0</v>
      </c>
      <c r="O8" s="24"/>
      <c r="P8" s="7"/>
      <c r="Q8" s="31"/>
      <c r="R8" s="39">
        <v>110947</v>
      </c>
      <c r="S8" s="22">
        <f>IF(N8="blank","blank",R8-N8)</f>
        <v>110947</v>
      </c>
      <c r="T8" s="6" t="str">
        <f>IF(S8=S$14,"  &lt;&lt;&lt;&lt;&lt; preferred tender","")</f>
        <v/>
      </c>
    </row>
    <row r="9" spans="1:20" x14ac:dyDescent="0.25">
      <c r="A9" s="37" t="s">
        <v>16</v>
      </c>
      <c r="B9" s="42">
        <v>75</v>
      </c>
      <c r="C9" s="53">
        <f>(B$4*B9)/100</f>
        <v>11.25</v>
      </c>
      <c r="D9" s="42">
        <v>85</v>
      </c>
      <c r="E9" s="53">
        <f>(D$4*D9)/100</f>
        <v>12.75</v>
      </c>
      <c r="F9" s="42">
        <v>87</v>
      </c>
      <c r="G9" s="53">
        <f>(F$4*F9)/100</f>
        <v>8.6999999999999993</v>
      </c>
      <c r="H9" s="42">
        <v>82</v>
      </c>
      <c r="I9" s="53">
        <f>(H$4*H9)/100</f>
        <v>12.3</v>
      </c>
      <c r="J9" s="42">
        <v>60</v>
      </c>
      <c r="K9" s="53">
        <f>(J$4*J9)/100</f>
        <v>15</v>
      </c>
      <c r="L9" s="11">
        <f>IF((C9+E9+G9+I9+K9)=0,"blank",(C9+E9+G9+I9+K9))</f>
        <v>60</v>
      </c>
      <c r="M9" s="11">
        <f>IF(L9="blank","blank",(L9-L$14))</f>
        <v>3.1000000000000014</v>
      </c>
      <c r="N9" s="24">
        <f>IF(M9="blank","blank",(B$14*(M9/N$4)))</f>
        <v>15500.000000000009</v>
      </c>
      <c r="O9" s="24"/>
      <c r="P9" s="7"/>
      <c r="Q9" s="31"/>
      <c r="R9" s="39">
        <v>118297</v>
      </c>
      <c r="S9" s="22">
        <f>IF(N9="blank","blank",R9-N9)</f>
        <v>102796.99999999999</v>
      </c>
      <c r="T9" s="6" t="str">
        <f>IF(S9=S$14,"  &lt;&lt;&lt;&lt;&lt; preferred tender","")</f>
        <v/>
      </c>
    </row>
    <row r="10" spans="1:20" x14ac:dyDescent="0.25">
      <c r="A10" s="37"/>
      <c r="B10" s="42"/>
      <c r="C10" s="53">
        <f>(B$4*B10)/100</f>
        <v>0</v>
      </c>
      <c r="D10" s="42"/>
      <c r="E10" s="53">
        <f>(D$4*D10)/100</f>
        <v>0</v>
      </c>
      <c r="F10" s="42"/>
      <c r="G10" s="53">
        <f>(F$4*F10)/100</f>
        <v>0</v>
      </c>
      <c r="H10" s="42"/>
      <c r="I10" s="53">
        <f>(H$4*H10)/100</f>
        <v>0</v>
      </c>
      <c r="J10" s="42"/>
      <c r="K10" s="53">
        <f>(J$4*J10)/100</f>
        <v>0</v>
      </c>
      <c r="L10" s="11" t="str">
        <f>IF((C10+E10+G10+I10+K10)=0,"blank",(C10+E10+G10+I10+K10))</f>
        <v>blank</v>
      </c>
      <c r="M10" s="11" t="str">
        <f>IF(L10="blank","blank",(L10-L$14))</f>
        <v>blank</v>
      </c>
      <c r="N10" s="24" t="str">
        <f>IF(M10="blank","blank",(B$14*(M10/N$4)))</f>
        <v>blank</v>
      </c>
      <c r="O10" s="24"/>
      <c r="P10" s="7"/>
      <c r="Q10" s="31"/>
      <c r="R10" s="39"/>
      <c r="S10" s="22" t="str">
        <f>IF(N10="blank","blank",R10-N10)</f>
        <v>blank</v>
      </c>
      <c r="T10" s="6" t="str">
        <f>IF(S10=S$14,"  &lt;&lt;&lt;&lt;&lt; preferred tender","")</f>
        <v/>
      </c>
    </row>
    <row r="12" spans="1:20" ht="27.6" x14ac:dyDescent="0.25">
      <c r="A12" s="34" t="s">
        <v>22</v>
      </c>
      <c r="B12" s="33" t="str">
        <f>IF(B16&lt;=35,"YES","")</f>
        <v/>
      </c>
      <c r="C12" s="33"/>
      <c r="D12" s="33" t="str">
        <f t="shared" ref="D12:J12" si="0">IF(D16&lt;=35,"YES","")</f>
        <v/>
      </c>
      <c r="E12" s="33"/>
      <c r="F12" s="33" t="str">
        <f t="shared" si="0"/>
        <v/>
      </c>
      <c r="G12" s="33"/>
      <c r="H12" s="33" t="str">
        <f t="shared" si="0"/>
        <v/>
      </c>
      <c r="I12" s="33"/>
      <c r="J12" s="33" t="str">
        <f t="shared" si="0"/>
        <v/>
      </c>
    </row>
    <row r="13" spans="1:20" ht="13.8" x14ac:dyDescent="0.3">
      <c r="A13" s="1"/>
      <c r="D13" s="25"/>
      <c r="K13" s="2"/>
      <c r="L13" s="12"/>
      <c r="M13" s="13"/>
      <c r="N13" s="20"/>
      <c r="O13" s="20"/>
      <c r="R13" s="7"/>
      <c r="S13" s="9"/>
      <c r="T13" s="7"/>
    </row>
    <row r="14" spans="1:20" ht="92.4" x14ac:dyDescent="0.25">
      <c r="A14" s="26" t="s">
        <v>19</v>
      </c>
      <c r="B14" s="36">
        <v>100000</v>
      </c>
      <c r="C14" s="15"/>
      <c r="D14" s="17"/>
      <c r="E14" s="54"/>
      <c r="F14" s="15"/>
      <c r="G14" s="15"/>
      <c r="H14" s="15"/>
      <c r="I14" s="15"/>
      <c r="J14" s="15"/>
      <c r="K14" s="16" t="s">
        <v>12</v>
      </c>
      <c r="L14" s="17">
        <f>MIN(L6:L10)</f>
        <v>56.9</v>
      </c>
      <c r="M14" s="18"/>
      <c r="N14" s="21"/>
      <c r="O14" s="21"/>
      <c r="P14" s="15"/>
      <c r="Q14" s="15"/>
      <c r="R14" s="19" t="s">
        <v>40</v>
      </c>
      <c r="S14" s="23">
        <f>MIN(S6:S10)</f>
        <v>68203.000000000029</v>
      </c>
      <c r="T14" s="15"/>
    </row>
    <row r="16" spans="1:20" ht="39.6" hidden="1" x14ac:dyDescent="0.25">
      <c r="A16" s="32" t="s">
        <v>21</v>
      </c>
      <c r="B16" s="35">
        <f>MIN(B6:B10)</f>
        <v>68</v>
      </c>
      <c r="C16" s="35"/>
      <c r="D16" s="35">
        <f>MIN(D6:D10)</f>
        <v>83</v>
      </c>
      <c r="E16" s="35"/>
      <c r="F16" s="35">
        <f>MIN(F6:F10)</f>
        <v>80</v>
      </c>
      <c r="G16" s="35"/>
      <c r="H16" s="35">
        <f>MIN(H6:H10)</f>
        <v>79</v>
      </c>
      <c r="I16" s="35"/>
      <c r="J16" s="35">
        <f>MIN(J6:J10)</f>
        <v>55</v>
      </c>
    </row>
  </sheetData>
  <sheetProtection sheet="1" objects="1" scenarios="1"/>
  <mergeCells count="12">
    <mergeCell ref="S3:S5"/>
    <mergeCell ref="R3:R5"/>
    <mergeCell ref="R2:S2"/>
    <mergeCell ref="B2:K2"/>
    <mergeCell ref="L2:N2"/>
    <mergeCell ref="B3:C3"/>
    <mergeCell ref="D3:E3"/>
    <mergeCell ref="F3:G3"/>
    <mergeCell ref="H3:I3"/>
    <mergeCell ref="J3:K3"/>
    <mergeCell ref="L3:L5"/>
    <mergeCell ref="M3:M5"/>
  </mergeCells>
  <phoneticPr fontId="0" type="noConversion"/>
  <pageMargins left="0.49" right="0.46" top="1" bottom="1" header="0.5" footer="0.5"/>
  <pageSetup paperSize="9" scale="72" orientation="landscape" r:id="rId1"/>
  <headerFooter alignWithMargins="0">
    <oddFooter>&amp;L&amp;6G:\Allocation of Funds\CPP\Manuals\Physical works and Professional Services_x000D_
&amp;F&amp;C&amp;8&amp;D &amp;T&amp;R&amp;8Page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Notes</vt:lpstr>
      <vt:lpstr>Template</vt:lpstr>
      <vt:lpstr>Example</vt:lpstr>
      <vt:lpstr>Example!Print_Area</vt:lpstr>
      <vt:lpstr>Notes!Print_Area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PQM_evaluation_prof_serv_July03</dc:subject>
  <dc:creator>Bernard Cuttance</dc:creator>
  <cp:lastModifiedBy>Aniket Gupta</cp:lastModifiedBy>
  <cp:lastPrinted>2003-08-05T04:41:38Z</cp:lastPrinted>
  <dcterms:created xsi:type="dcterms:W3CDTF">1998-08-11T07:59:25Z</dcterms:created>
  <dcterms:modified xsi:type="dcterms:W3CDTF">2024-02-03T22:18:07Z</dcterms:modified>
  <cp:category>Corporate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Title">
    <vt:lpwstr>Performance Measurement Team Leader</vt:lpwstr>
  </property>
  <property fmtid="{D5CDD505-2E9C-101B-9397-08002B2CF9AE}" pid="3" name="Coverage">
    <vt:lpwstr/>
  </property>
  <property fmtid="{D5CDD505-2E9C-101B-9397-08002B2CF9AE}" pid="4" name="Audience">
    <vt:lpwstr>Multiple</vt:lpwstr>
  </property>
  <property fmtid="{D5CDD505-2E9C-101B-9397-08002B2CF9AE}" pid="5" name="Reference">
    <vt:lpwstr>AF 127 01 01</vt:lpwstr>
  </property>
  <property fmtid="{D5CDD505-2E9C-101B-9397-08002B2CF9AE}" pid="6" name="Version">
    <vt:lpwstr>Final</vt:lpwstr>
  </property>
  <property fmtid="{D5CDD505-2E9C-101B-9397-08002B2CF9AE}" pid="7" name="Type">
    <vt:lpwstr>OTH</vt:lpwstr>
  </property>
  <property fmtid="{D5CDD505-2E9C-101B-9397-08002B2CF9AE}" pid="8" name="Region">
    <vt:lpwstr>National</vt:lpwstr>
  </property>
  <property fmtid="{D5CDD505-2E9C-101B-9397-08002B2CF9AE}" pid="9" name="Creator">
    <vt:lpwstr>Performance Measurement Team Leader</vt:lpwstr>
  </property>
  <property fmtid="{D5CDD505-2E9C-101B-9397-08002B2CF9AE}" pid="10" name="Publisher">
    <vt:lpwstr>Transfund New Zealand</vt:lpwstr>
  </property>
  <property fmtid="{D5CDD505-2E9C-101B-9397-08002B2CF9AE}" pid="11" name="FilePath">
    <vt:lpwstr>G:\Allocation of Funds\CPP\Manuals\Physical works and Professional Services</vt:lpwstr>
  </property>
  <property fmtid="{D5CDD505-2E9C-101B-9397-08002B2CF9AE}" pid="12" name="Identifier">
    <vt:lpwstr>OTH_Multiple_PQM_evaluation_prof_serv_July03_20030805_Bernard Cuttance_National_F1</vt:lpwstr>
  </property>
  <property fmtid="{D5CDD505-2E9C-101B-9397-08002B2CF9AE}" pid="13" name="Date">
    <vt:lpwstr>2003-08-05</vt:lpwstr>
  </property>
  <property fmtid="{D5CDD505-2E9C-101B-9397-08002B2CF9AE}" pid="14" name="Language">
    <vt:lpwstr>English</vt:lpwstr>
  </property>
  <property fmtid="{D5CDD505-2E9C-101B-9397-08002B2CF9AE}" pid="15" name="Function">
    <vt:lpwstr>Some text from Julie-Anne</vt:lpwstr>
  </property>
  <property fmtid="{D5CDD505-2E9C-101B-9397-08002B2CF9AE}" pid="16" name="Format">
    <vt:lpwstr>Microsoft Excel</vt:lpwstr>
  </property>
  <property fmtid="{D5CDD505-2E9C-101B-9397-08002B2CF9AE}" pid="17" name="DirtyFlag">
    <vt:lpwstr>Clean</vt:lpwstr>
  </property>
  <property fmtid="{D5CDD505-2E9C-101B-9397-08002B2CF9AE}" pid="18" name="Versioning">
    <vt:lpwstr>True</vt:lpwstr>
  </property>
  <property fmtid="{D5CDD505-2E9C-101B-9397-08002B2CF9AE}" pid="19" name="Footers">
    <vt:lpwstr>True</vt:lpwstr>
  </property>
  <property fmtid="{D5CDD505-2E9C-101B-9397-08002B2CF9AE}" pid="20" name="DraftNum">
    <vt:lpwstr>1</vt:lpwstr>
  </property>
  <property fmtid="{D5CDD505-2E9C-101B-9397-08002B2CF9AE}" pid="21" name="NewVersion">
    <vt:lpwstr>1</vt:lpwstr>
  </property>
  <property fmtid="{D5CDD505-2E9C-101B-9397-08002B2CF9AE}" pid="22" name="FinalNum">
    <vt:lpwstr>1</vt:lpwstr>
  </property>
</Properties>
</file>