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backupFile="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21746C4-05BD-4679-A557-6C80B76662FC}" xr6:coauthVersionLast="47" xr6:coauthVersionMax="47" xr10:uidLastSave="{00000000-0000-0000-0000-000000000000}"/>
  <bookViews>
    <workbookView xWindow="3348" yWindow="3348" windowWidth="17280" windowHeight="8880" tabRatio="156" firstSheet="1" activeTab="1"/>
  </bookViews>
  <sheets>
    <sheet name="Sheet1" sheetId="2" r:id="rId1"/>
    <sheet name="Math 11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H10" i="1"/>
  <c r="K10" i="1"/>
  <c r="N10" i="1"/>
  <c r="R10" i="1"/>
  <c r="Q12" i="1" s="1"/>
  <c r="E11" i="1"/>
  <c r="H11" i="1"/>
  <c r="D11" i="1" s="1"/>
  <c r="K11" i="1"/>
  <c r="N11" i="1"/>
  <c r="Q11" i="1"/>
  <c r="R11" i="1"/>
  <c r="E12" i="1"/>
  <c r="H12" i="1"/>
  <c r="K12" i="1"/>
  <c r="N12" i="1"/>
  <c r="R12" i="1"/>
  <c r="E13" i="1"/>
  <c r="H13" i="1"/>
  <c r="K13" i="1"/>
  <c r="N13" i="1"/>
  <c r="R13" i="1"/>
  <c r="E14" i="1"/>
  <c r="H14" i="1"/>
  <c r="K14" i="1"/>
  <c r="N14" i="1"/>
  <c r="R14" i="1"/>
  <c r="E15" i="1"/>
  <c r="H15" i="1"/>
  <c r="K15" i="1"/>
  <c r="N15" i="1"/>
  <c r="R15" i="1"/>
  <c r="E16" i="1"/>
  <c r="H16" i="1"/>
  <c r="K16" i="1"/>
  <c r="N16" i="1"/>
  <c r="R16" i="1"/>
  <c r="E17" i="1"/>
  <c r="D17" i="1" s="1"/>
  <c r="H17" i="1"/>
  <c r="K17" i="1"/>
  <c r="N17" i="1"/>
  <c r="Q17" i="1"/>
  <c r="R17" i="1"/>
  <c r="E18" i="1"/>
  <c r="H18" i="1"/>
  <c r="K18" i="1"/>
  <c r="N18" i="1"/>
  <c r="R18" i="1"/>
  <c r="E19" i="1"/>
  <c r="H19" i="1"/>
  <c r="D19" i="1" s="1"/>
  <c r="K19" i="1"/>
  <c r="N19" i="1"/>
  <c r="Q19" i="1"/>
  <c r="R19" i="1"/>
  <c r="E20" i="1"/>
  <c r="H20" i="1"/>
  <c r="K20" i="1"/>
  <c r="N20" i="1"/>
  <c r="R20" i="1"/>
  <c r="E21" i="1"/>
  <c r="D21" i="1" s="1"/>
  <c r="H21" i="1"/>
  <c r="K21" i="1"/>
  <c r="N21" i="1"/>
  <c r="Q21" i="1"/>
  <c r="R21" i="1"/>
  <c r="E22" i="1"/>
  <c r="H22" i="1"/>
  <c r="K22" i="1"/>
  <c r="N22" i="1"/>
  <c r="R22" i="1"/>
  <c r="E23" i="1"/>
  <c r="H23" i="1"/>
  <c r="K23" i="1"/>
  <c r="N23" i="1"/>
  <c r="R23" i="1"/>
  <c r="E24" i="1"/>
  <c r="H24" i="1"/>
  <c r="K24" i="1"/>
  <c r="N24" i="1"/>
  <c r="R24" i="1"/>
  <c r="E25" i="1"/>
  <c r="D25" i="1" s="1"/>
  <c r="H25" i="1"/>
  <c r="K25" i="1"/>
  <c r="N25" i="1"/>
  <c r="Q25" i="1"/>
  <c r="R25" i="1"/>
  <c r="E26" i="1"/>
  <c r="H26" i="1"/>
  <c r="K26" i="1"/>
  <c r="N26" i="1"/>
  <c r="R26" i="1"/>
  <c r="E27" i="1"/>
  <c r="H27" i="1"/>
  <c r="D27" i="1" s="1"/>
  <c r="K27" i="1"/>
  <c r="N27" i="1"/>
  <c r="Q27" i="1"/>
  <c r="R27" i="1"/>
  <c r="E28" i="1"/>
  <c r="H28" i="1"/>
  <c r="K28" i="1"/>
  <c r="N28" i="1"/>
  <c r="R28" i="1"/>
  <c r="E29" i="1"/>
  <c r="D29" i="1" s="1"/>
  <c r="H29" i="1"/>
  <c r="K29" i="1"/>
  <c r="N29" i="1"/>
  <c r="Q29" i="1"/>
  <c r="R29" i="1"/>
  <c r="E30" i="1"/>
  <c r="H30" i="1"/>
  <c r="K30" i="1"/>
  <c r="N30" i="1"/>
  <c r="R30" i="1"/>
  <c r="E31" i="1"/>
  <c r="H31" i="1"/>
  <c r="K31" i="1"/>
  <c r="N31" i="1"/>
  <c r="R31" i="1"/>
  <c r="E32" i="1"/>
  <c r="H32" i="1"/>
  <c r="K32" i="1"/>
  <c r="N32" i="1"/>
  <c r="R32" i="1"/>
  <c r="E33" i="1"/>
  <c r="D33" i="1" s="1"/>
  <c r="H33" i="1"/>
  <c r="K33" i="1"/>
  <c r="N33" i="1"/>
  <c r="Q33" i="1"/>
  <c r="R33" i="1"/>
  <c r="E34" i="1"/>
  <c r="H34" i="1"/>
  <c r="K34" i="1"/>
  <c r="N34" i="1"/>
  <c r="R34" i="1"/>
  <c r="E35" i="1"/>
  <c r="H35" i="1"/>
  <c r="D35" i="1" s="1"/>
  <c r="K35" i="1"/>
  <c r="N35" i="1"/>
  <c r="Q35" i="1"/>
  <c r="R35" i="1"/>
  <c r="E36" i="1"/>
  <c r="H36" i="1"/>
  <c r="K36" i="1"/>
  <c r="N36" i="1"/>
  <c r="R36" i="1"/>
  <c r="E37" i="1"/>
  <c r="D37" i="1" s="1"/>
  <c r="H37" i="1"/>
  <c r="K37" i="1"/>
  <c r="N37" i="1"/>
  <c r="Q37" i="1"/>
  <c r="R37" i="1"/>
  <c r="E38" i="1"/>
  <c r="H38" i="1"/>
  <c r="K38" i="1"/>
  <c r="N38" i="1"/>
  <c r="R38" i="1"/>
  <c r="E39" i="1"/>
  <c r="H39" i="1"/>
  <c r="K39" i="1"/>
  <c r="N39" i="1"/>
  <c r="R39" i="1"/>
  <c r="E40" i="1"/>
  <c r="H40" i="1"/>
  <c r="K40" i="1"/>
  <c r="N40" i="1"/>
  <c r="R40" i="1"/>
  <c r="E41" i="1"/>
  <c r="D41" i="1" s="1"/>
  <c r="H41" i="1"/>
  <c r="K41" i="1"/>
  <c r="N41" i="1"/>
  <c r="Q41" i="1"/>
  <c r="R41" i="1"/>
  <c r="E42" i="1"/>
  <c r="H42" i="1"/>
  <c r="K42" i="1"/>
  <c r="N42" i="1"/>
  <c r="R42" i="1"/>
  <c r="E43" i="1"/>
  <c r="H43" i="1"/>
  <c r="D43" i="1" s="1"/>
  <c r="K43" i="1"/>
  <c r="N43" i="1"/>
  <c r="Q43" i="1"/>
  <c r="R43" i="1"/>
  <c r="E44" i="1"/>
  <c r="H44" i="1"/>
  <c r="K44" i="1"/>
  <c r="N44" i="1"/>
  <c r="R44" i="1"/>
  <c r="E45" i="1"/>
  <c r="D45" i="1" s="1"/>
  <c r="H45" i="1"/>
  <c r="K45" i="1"/>
  <c r="N45" i="1"/>
  <c r="Q45" i="1"/>
  <c r="R45" i="1"/>
  <c r="E46" i="1"/>
  <c r="H46" i="1"/>
  <c r="K46" i="1"/>
  <c r="N46" i="1"/>
  <c r="R46" i="1"/>
  <c r="AN47" i="1"/>
  <c r="D32" i="1" l="1"/>
  <c r="D30" i="1"/>
  <c r="D23" i="1"/>
  <c r="D36" i="1"/>
  <c r="D12" i="1"/>
  <c r="D22" i="1"/>
  <c r="D31" i="1"/>
  <c r="Q42" i="1"/>
  <c r="D42" i="1" s="1"/>
  <c r="Q34" i="1"/>
  <c r="D34" i="1" s="1"/>
  <c r="Q26" i="1"/>
  <c r="D26" i="1" s="1"/>
  <c r="Q18" i="1"/>
  <c r="D18" i="1" s="1"/>
  <c r="Q10" i="1"/>
  <c r="D10" i="1" s="1"/>
  <c r="Q40" i="1"/>
  <c r="D40" i="1" s="1"/>
  <c r="Q32" i="1"/>
  <c r="Q24" i="1"/>
  <c r="D24" i="1" s="1"/>
  <c r="Q16" i="1"/>
  <c r="D16" i="1" s="1"/>
  <c r="Q39" i="1"/>
  <c r="D39" i="1" s="1"/>
  <c r="Q31" i="1"/>
  <c r="Q23" i="1"/>
  <c r="Q15" i="1"/>
  <c r="D15" i="1" s="1"/>
  <c r="Q46" i="1"/>
  <c r="D46" i="1" s="1"/>
  <c r="Q38" i="1"/>
  <c r="D38" i="1" s="1"/>
  <c r="Q30" i="1"/>
  <c r="Q22" i="1"/>
  <c r="Q14" i="1"/>
  <c r="D14" i="1" s="1"/>
  <c r="Q13" i="1"/>
  <c r="D13" i="1" s="1"/>
  <c r="Q44" i="1"/>
  <c r="D44" i="1" s="1"/>
  <c r="Q36" i="1"/>
  <c r="Q28" i="1"/>
  <c r="D28" i="1" s="1"/>
  <c r="Q20" i="1"/>
  <c r="D20" i="1" s="1"/>
  <c r="C10" i="1" l="1"/>
  <c r="C18" i="1"/>
  <c r="B18" i="1" s="1"/>
  <c r="C26" i="1"/>
  <c r="B26" i="1" s="1"/>
  <c r="C34" i="1"/>
  <c r="B34" i="1" s="1"/>
  <c r="C42" i="1"/>
  <c r="B42" i="1" s="1"/>
  <c r="C11" i="1"/>
  <c r="C19" i="1"/>
  <c r="B19" i="1" s="1"/>
  <c r="C27" i="1"/>
  <c r="B27" i="1" s="1"/>
  <c r="C35" i="1"/>
  <c r="B35" i="1" s="1"/>
  <c r="C12" i="1"/>
  <c r="B12" i="1" s="1"/>
  <c r="C20" i="1"/>
  <c r="B20" i="1" s="1"/>
  <c r="C28" i="1"/>
  <c r="B28" i="1" s="1"/>
  <c r="C36" i="1"/>
  <c r="B36" i="1" s="1"/>
  <c r="C44" i="1"/>
  <c r="B44" i="1" s="1"/>
  <c r="C46" i="1"/>
  <c r="B46" i="1" s="1"/>
  <c r="C25" i="1"/>
  <c r="B25" i="1" s="1"/>
  <c r="C33" i="1"/>
  <c r="B33" i="1" s="1"/>
  <c r="C13" i="1"/>
  <c r="B13" i="1" s="1"/>
  <c r="C21" i="1"/>
  <c r="B21" i="1" s="1"/>
  <c r="C29" i="1"/>
  <c r="B29" i="1" s="1"/>
  <c r="C37" i="1"/>
  <c r="B37" i="1" s="1"/>
  <c r="C45" i="1"/>
  <c r="B45" i="1" s="1"/>
  <c r="C23" i="1"/>
  <c r="B23" i="1" s="1"/>
  <c r="C31" i="1"/>
  <c r="B31" i="1" s="1"/>
  <c r="C14" i="1"/>
  <c r="B14" i="1" s="1"/>
  <c r="C22" i="1"/>
  <c r="B22" i="1" s="1"/>
  <c r="C30" i="1"/>
  <c r="B30" i="1" s="1"/>
  <c r="C38" i="1"/>
  <c r="B38" i="1" s="1"/>
  <c r="C15" i="1"/>
  <c r="B15" i="1" s="1"/>
  <c r="C39" i="1"/>
  <c r="B39" i="1" s="1"/>
  <c r="C43" i="1"/>
  <c r="B43" i="1" s="1"/>
  <c r="C16" i="1"/>
  <c r="B16" i="1" s="1"/>
  <c r="C24" i="1"/>
  <c r="B24" i="1" s="1"/>
  <c r="C32" i="1"/>
  <c r="B32" i="1" s="1"/>
  <c r="C40" i="1"/>
  <c r="B40" i="1" s="1"/>
  <c r="C17" i="1"/>
  <c r="B17" i="1" s="1"/>
  <c r="C41" i="1"/>
  <c r="B41" i="1" s="1"/>
  <c r="B11" i="1" l="1"/>
  <c r="C47" i="1"/>
  <c r="B47" i="1" s="1"/>
</calcChain>
</file>

<file path=xl/sharedStrings.xml><?xml version="1.0" encoding="utf-8"?>
<sst xmlns="http://schemas.openxmlformats.org/spreadsheetml/2006/main" count="51" uniqueCount="47">
  <si>
    <t>ID#</t>
  </si>
  <si>
    <t>Overall</t>
  </si>
  <si>
    <t>Final</t>
  </si>
  <si>
    <t>Section :</t>
  </si>
  <si>
    <t>Grade</t>
  </si>
  <si>
    <t>Test2</t>
  </si>
  <si>
    <t>Test1</t>
  </si>
  <si>
    <t>Test3</t>
  </si>
  <si>
    <t>Overall_%</t>
  </si>
  <si>
    <t>Converted</t>
  </si>
  <si>
    <t>Final_(21%)</t>
  </si>
  <si>
    <t>Test3_(18%)</t>
  </si>
  <si>
    <t>Test2_(18%)</t>
  </si>
  <si>
    <t>Test1_(18%)</t>
  </si>
  <si>
    <t>TESTS AND EXAM SCORES</t>
  </si>
  <si>
    <t>H.Q.C.P.S._(25%)</t>
  </si>
  <si>
    <t>H.Q.C.P.S._Total</t>
  </si>
  <si>
    <r>
      <t>H</t>
    </r>
    <r>
      <rPr>
        <sz val="10"/>
        <rFont val="Arial"/>
      </rPr>
      <t xml:space="preserve">OMEWORK,  </t>
    </r>
    <r>
      <rPr>
        <b/>
        <u/>
        <sz val="10"/>
        <rFont val="Arial"/>
        <family val="2"/>
      </rPr>
      <t>Q</t>
    </r>
    <r>
      <rPr>
        <sz val="10"/>
        <rFont val="Arial"/>
      </rPr>
      <t xml:space="preserve">UIZZES, AND </t>
    </r>
    <r>
      <rPr>
        <b/>
        <u/>
        <sz val="10"/>
        <rFont val="Arial"/>
        <family val="2"/>
      </rPr>
      <t>C</t>
    </r>
    <r>
      <rPr>
        <sz val="10"/>
        <rFont val="Arial"/>
      </rPr>
      <t xml:space="preserve">LASS </t>
    </r>
    <r>
      <rPr>
        <b/>
        <u/>
        <sz val="10"/>
        <rFont val="Arial"/>
        <family val="2"/>
      </rPr>
      <t>P</t>
    </r>
    <r>
      <rPr>
        <sz val="10"/>
        <rFont val="Arial"/>
      </rPr>
      <t xml:space="preserve">ARTICIPATION  </t>
    </r>
    <r>
      <rPr>
        <b/>
        <u/>
        <sz val="10"/>
        <rFont val="Arial"/>
        <family val="2"/>
      </rPr>
      <t>S</t>
    </r>
    <r>
      <rPr>
        <sz val="10"/>
        <rFont val="Arial"/>
      </rPr>
      <t xml:space="preserve">CORE </t>
    </r>
    <r>
      <rPr>
        <b/>
        <sz val="10"/>
        <rFont val="Arial"/>
        <family val="2"/>
      </rPr>
      <t>(H.Q.C.P.S.)</t>
    </r>
  </si>
  <si>
    <t>Room:</t>
  </si>
  <si>
    <t>Time:</t>
  </si>
  <si>
    <t>Instructor:</t>
  </si>
  <si>
    <t>Patrick</t>
  </si>
  <si>
    <t>3393 Rood</t>
  </si>
  <si>
    <t>Math 116 Spring 2004</t>
  </si>
  <si>
    <t>Hwk 1</t>
  </si>
  <si>
    <t>Hwk 2</t>
  </si>
  <si>
    <t>Hwk 3</t>
  </si>
  <si>
    <t>Hwk 4</t>
  </si>
  <si>
    <t>Hwk 5</t>
  </si>
  <si>
    <t>Hwk 6</t>
  </si>
  <si>
    <t>Hwk 7</t>
  </si>
  <si>
    <t>Hwk 8</t>
  </si>
  <si>
    <t>Quiz 2</t>
  </si>
  <si>
    <t>Quiz 1</t>
  </si>
  <si>
    <t>P1</t>
  </si>
  <si>
    <t>EC1</t>
  </si>
  <si>
    <t>Quiz 3</t>
  </si>
  <si>
    <t>Quiz 4</t>
  </si>
  <si>
    <t>P2</t>
  </si>
  <si>
    <t>Hwk 9</t>
  </si>
  <si>
    <t>Hwk 10</t>
  </si>
  <si>
    <t>Hwk 11</t>
  </si>
  <si>
    <t>mQ1</t>
  </si>
  <si>
    <t>Quiz 5</t>
  </si>
  <si>
    <t>Hwk 12</t>
  </si>
  <si>
    <t>Hwk 13</t>
  </si>
  <si>
    <t>Updated: 03/31/04 3:30PM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</si>
</sst>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7" formatCode="mmm\ d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Times New Roman"/>
      <family val="1"/>
    </font>
    <font>
      <b/>
      <sz val="10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10" fontId="0" fillId="0" borderId="0" xfId="0" applyNumberFormat="1" applyAlignment="1">
      <alignment horizontal="center"/>
    </xf>
    <xf numFmtId="18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left"/>
    </xf>
    <xf numFmtId="10" fontId="0" fillId="0" borderId="0" xfId="0" applyNumberFormat="1"/>
    <xf numFmtId="165" fontId="0" fillId="0" borderId="0" xfId="0" applyNumberFormat="1" applyFill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3" fillId="0" borderId="0" xfId="0" applyFont="1"/>
    <xf numFmtId="165" fontId="0" fillId="5" borderId="1" xfId="0" applyNumberFormat="1" applyFill="1" applyBorder="1"/>
    <xf numFmtId="0" fontId="1" fillId="0" borderId="0" xfId="0" applyFont="1"/>
    <xf numFmtId="0" fontId="4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1"/>
  <sheetViews>
    <sheetView tabSelected="1" zoomScale="85" zoomScaleNormal="100" workbookViewId="0"/>
  </sheetViews>
  <sheetFormatPr defaultRowHeight="13.2" x14ac:dyDescent="0.25"/>
  <cols>
    <col min="1" max="1" width="5.88671875" customWidth="1"/>
    <col min="2" max="2" width="6.44140625" customWidth="1"/>
    <col min="3" max="4" width="8.6640625" customWidth="1"/>
    <col min="5" max="5" width="11.33203125" customWidth="1"/>
    <col min="6" max="6" width="5.109375" customWidth="1"/>
    <col min="7" max="7" width="1.6640625" customWidth="1"/>
    <col min="8" max="8" width="11.33203125" customWidth="1"/>
    <col min="9" max="9" width="5.6640625" bestFit="1" customWidth="1"/>
    <col min="10" max="10" width="1.6640625" customWidth="1"/>
    <col min="11" max="11" width="11.33203125" customWidth="1"/>
    <col min="12" max="12" width="5.6640625" bestFit="1" customWidth="1"/>
    <col min="13" max="13" width="1.6640625" customWidth="1"/>
    <col min="14" max="14" width="11.33203125" customWidth="1"/>
    <col min="15" max="15" width="5.6640625" bestFit="1" customWidth="1"/>
    <col min="16" max="16" width="1.6640625" customWidth="1"/>
    <col min="17" max="17" width="15.5546875" customWidth="1"/>
    <col min="18" max="18" width="15.44140625" bestFit="1" customWidth="1"/>
    <col min="19" max="19" width="5.88671875" bestFit="1" customWidth="1"/>
    <col min="20" max="20" width="6.5546875" customWidth="1"/>
    <col min="21" max="21" width="6.5546875" bestFit="1" customWidth="1"/>
    <col min="22" max="25" width="6.5546875" customWidth="1"/>
    <col min="26" max="26" width="5.88671875" bestFit="1" customWidth="1"/>
    <col min="27" max="29" width="6.6640625" bestFit="1" customWidth="1"/>
    <col min="30" max="34" width="6.6640625" customWidth="1"/>
    <col min="35" max="35" width="7.44140625" customWidth="1"/>
    <col min="36" max="36" width="6.6640625" customWidth="1"/>
    <col min="37" max="37" width="7.44140625" customWidth="1"/>
    <col min="38" max="38" width="6.6640625" customWidth="1"/>
    <col min="39" max="40" width="7.44140625" customWidth="1"/>
    <col min="41" max="42" width="5.6640625" customWidth="1"/>
    <col min="43" max="43" width="5.6640625" style="1" customWidth="1"/>
    <col min="44" max="51" width="5.6640625" customWidth="1"/>
  </cols>
  <sheetData>
    <row r="1" spans="1:51" x14ac:dyDescent="0.25">
      <c r="A1" t="s">
        <v>23</v>
      </c>
      <c r="D1" s="4" t="s">
        <v>3</v>
      </c>
      <c r="E1" s="24">
        <v>44618</v>
      </c>
      <c r="G1" s="10"/>
      <c r="H1" s="10" t="s">
        <v>46</v>
      </c>
      <c r="J1" s="10"/>
      <c r="K1" s="10"/>
      <c r="L1" s="10"/>
      <c r="M1" s="10"/>
      <c r="N1" s="10"/>
      <c r="O1" s="10"/>
      <c r="Q1" s="10"/>
      <c r="R1" s="10"/>
      <c r="S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1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D2" s="4" t="s">
        <v>20</v>
      </c>
      <c r="E2" s="5" t="s">
        <v>21</v>
      </c>
      <c r="G2" s="10"/>
      <c r="H2" s="31"/>
      <c r="I2" s="32"/>
      <c r="J2" s="4"/>
      <c r="K2" s="20"/>
      <c r="M2" s="10"/>
      <c r="N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1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D3" s="4" t="s">
        <v>18</v>
      </c>
      <c r="E3" s="5" t="s">
        <v>22</v>
      </c>
      <c r="G3" s="10"/>
      <c r="I3" s="32"/>
      <c r="J3" s="4"/>
      <c r="K3" s="20"/>
      <c r="M3" s="10"/>
      <c r="N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D4" s="4" t="s">
        <v>19</v>
      </c>
      <c r="E4" s="20">
        <v>0.58333333333333337</v>
      </c>
      <c r="G4" s="10"/>
      <c r="H4" s="10"/>
      <c r="J4" s="10"/>
      <c r="K4" s="10"/>
      <c r="L4" s="10"/>
      <c r="M4" s="10"/>
      <c r="N4" s="10"/>
      <c r="O4" s="10"/>
      <c r="Q4" s="10"/>
      <c r="R4" s="10"/>
      <c r="S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C5" s="4"/>
      <c r="D5" s="5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C6" s="4"/>
      <c r="D6" s="5"/>
      <c r="E6" s="6" t="s">
        <v>14</v>
      </c>
      <c r="F6" s="6"/>
      <c r="G6" s="6"/>
      <c r="H6" s="6"/>
      <c r="I6" s="6"/>
      <c r="J6" s="6"/>
      <c r="K6" s="6"/>
      <c r="L6" s="6"/>
      <c r="M6" s="6"/>
      <c r="N6" s="6"/>
      <c r="O6" s="6"/>
      <c r="Q6" s="18" t="s">
        <v>17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8"/>
      <c r="AR6" s="7"/>
      <c r="AS6" s="7"/>
      <c r="AT6" s="7"/>
      <c r="AU6" s="7"/>
      <c r="AV6" s="7"/>
      <c r="AW6" s="7"/>
      <c r="AX6" s="7"/>
      <c r="AY6" s="7"/>
    </row>
    <row r="7" spans="1:51" x14ac:dyDescent="0.25">
      <c r="E7" s="1" t="s">
        <v>9</v>
      </c>
      <c r="H7" s="1" t="s">
        <v>9</v>
      </c>
      <c r="K7" s="1" t="s">
        <v>9</v>
      </c>
      <c r="M7" s="2"/>
      <c r="N7" s="1" t="s">
        <v>9</v>
      </c>
      <c r="O7" s="2"/>
      <c r="Q7" s="9" t="s">
        <v>9</v>
      </c>
      <c r="R7" s="2"/>
      <c r="S7" s="2"/>
      <c r="T7" s="2"/>
      <c r="U7" s="2"/>
      <c r="AT7" s="2"/>
    </row>
    <row r="8" spans="1:51" x14ac:dyDescent="0.25">
      <c r="A8" s="1" t="s">
        <v>0</v>
      </c>
      <c r="B8" s="1" t="s">
        <v>4</v>
      </c>
      <c r="C8" t="s">
        <v>8</v>
      </c>
      <c r="D8" s="1" t="s">
        <v>1</v>
      </c>
      <c r="E8" s="1" t="s">
        <v>10</v>
      </c>
      <c r="F8" s="21" t="s">
        <v>2</v>
      </c>
      <c r="H8" s="1" t="s">
        <v>11</v>
      </c>
      <c r="I8" s="21" t="s">
        <v>7</v>
      </c>
      <c r="K8" s="1" t="s">
        <v>12</v>
      </c>
      <c r="L8" s="21" t="s">
        <v>5</v>
      </c>
      <c r="N8" s="1" t="s">
        <v>13</v>
      </c>
      <c r="O8" s="21" t="s">
        <v>6</v>
      </c>
      <c r="Q8" s="9" t="s">
        <v>15</v>
      </c>
      <c r="R8" s="1" t="s">
        <v>16</v>
      </c>
      <c r="S8" s="15" t="s">
        <v>24</v>
      </c>
      <c r="T8" s="15" t="s">
        <v>33</v>
      </c>
      <c r="U8" s="15" t="s">
        <v>25</v>
      </c>
      <c r="V8" s="15" t="s">
        <v>32</v>
      </c>
      <c r="W8" s="15" t="s">
        <v>26</v>
      </c>
      <c r="X8" s="15" t="s">
        <v>34</v>
      </c>
      <c r="Y8" s="15" t="s">
        <v>35</v>
      </c>
      <c r="Z8" s="15" t="s">
        <v>27</v>
      </c>
      <c r="AA8" s="15" t="s">
        <v>28</v>
      </c>
      <c r="AB8" s="15" t="s">
        <v>36</v>
      </c>
      <c r="AC8" s="15" t="s">
        <v>29</v>
      </c>
      <c r="AD8" s="15" t="s">
        <v>37</v>
      </c>
      <c r="AE8" s="15" t="s">
        <v>30</v>
      </c>
      <c r="AF8" s="15" t="s">
        <v>31</v>
      </c>
      <c r="AG8" s="15" t="s">
        <v>38</v>
      </c>
      <c r="AH8" s="15" t="s">
        <v>39</v>
      </c>
      <c r="AI8" s="15" t="s">
        <v>40</v>
      </c>
      <c r="AJ8" s="16" t="s">
        <v>42</v>
      </c>
      <c r="AK8" s="15" t="s">
        <v>41</v>
      </c>
      <c r="AL8" s="15" t="s">
        <v>43</v>
      </c>
      <c r="AM8" s="15" t="s">
        <v>44</v>
      </c>
      <c r="AN8" s="15" t="s">
        <v>45</v>
      </c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5">
      <c r="K9" s="1"/>
      <c r="N9" s="1"/>
      <c r="Q9" s="9"/>
      <c r="R9" s="1"/>
      <c r="S9" s="22">
        <v>37994</v>
      </c>
      <c r="T9" s="22">
        <v>38000</v>
      </c>
      <c r="U9" s="22">
        <v>38001</v>
      </c>
      <c r="V9" s="22">
        <v>38007</v>
      </c>
      <c r="W9" s="22">
        <v>38013</v>
      </c>
      <c r="X9" s="22">
        <v>38014</v>
      </c>
      <c r="Y9" s="22">
        <v>38015</v>
      </c>
      <c r="Z9" s="22">
        <v>38022</v>
      </c>
      <c r="AA9" s="22">
        <v>38027</v>
      </c>
      <c r="AB9" s="22">
        <v>38028</v>
      </c>
      <c r="AC9" s="22">
        <v>38029</v>
      </c>
      <c r="AD9" s="22">
        <v>38035</v>
      </c>
      <c r="AE9" s="22">
        <v>38036</v>
      </c>
      <c r="AF9" s="22">
        <v>38041</v>
      </c>
      <c r="AG9" s="22">
        <v>38042</v>
      </c>
      <c r="AH9" s="22">
        <v>38057</v>
      </c>
      <c r="AI9" s="22">
        <v>38063</v>
      </c>
      <c r="AJ9" s="33">
        <v>38063</v>
      </c>
      <c r="AK9" s="22">
        <v>38064</v>
      </c>
      <c r="AL9" s="22">
        <v>38070</v>
      </c>
      <c r="AM9" s="22">
        <v>38071</v>
      </c>
      <c r="AN9" s="22">
        <v>38076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</row>
    <row r="10" spans="1:51" x14ac:dyDescent="0.25">
      <c r="A10" s="1">
        <v>1000</v>
      </c>
      <c r="B10" s="1"/>
      <c r="C10" s="19">
        <f>IF(D$10=0,0,(D10/D$10))</f>
        <v>1</v>
      </c>
      <c r="D10" s="9">
        <f>E10+H10+K10+N10+Q10</f>
        <v>61</v>
      </c>
      <c r="E10" s="9">
        <f>IF(F$10=0,0,21*(F10/F$10))</f>
        <v>0</v>
      </c>
      <c r="F10" s="12"/>
      <c r="H10" s="9">
        <f>IF(I$10=0,0,18*(I10/I$10))</f>
        <v>0</v>
      </c>
      <c r="I10" s="12"/>
      <c r="K10" s="9">
        <f>IF(L$10=0,0,18*(L10/L$10))</f>
        <v>18</v>
      </c>
      <c r="L10" s="14">
        <v>33</v>
      </c>
      <c r="N10" s="9">
        <f>IF(O$10=0,0,18*(O10/O$10))</f>
        <v>18</v>
      </c>
      <c r="O10" s="12">
        <v>33</v>
      </c>
      <c r="Q10" s="9">
        <f>IF(R$10=0,0,25*(R10/R$10))</f>
        <v>25</v>
      </c>
      <c r="R10" s="26">
        <f>SUM(S10:AY10)</f>
        <v>234</v>
      </c>
      <c r="S10" s="15">
        <v>8</v>
      </c>
      <c r="T10" s="15">
        <v>8</v>
      </c>
      <c r="U10" s="15">
        <v>12</v>
      </c>
      <c r="V10" s="15">
        <v>13</v>
      </c>
      <c r="W10" s="15">
        <v>15</v>
      </c>
      <c r="X10" s="15">
        <v>3</v>
      </c>
      <c r="Y10" s="15">
        <v>0</v>
      </c>
      <c r="Z10" s="15">
        <v>10</v>
      </c>
      <c r="AA10" s="15">
        <v>8</v>
      </c>
      <c r="AB10" s="15">
        <v>10</v>
      </c>
      <c r="AC10" s="15">
        <v>7</v>
      </c>
      <c r="AD10" s="15">
        <v>16</v>
      </c>
      <c r="AE10" s="15">
        <v>17</v>
      </c>
      <c r="AF10" s="28">
        <v>8</v>
      </c>
      <c r="AG10" s="16">
        <v>3</v>
      </c>
      <c r="AH10" s="16">
        <v>20</v>
      </c>
      <c r="AI10" s="16">
        <v>8</v>
      </c>
      <c r="AJ10" s="16">
        <v>2</v>
      </c>
      <c r="AK10" s="16">
        <v>15</v>
      </c>
      <c r="AL10" s="16">
        <v>20</v>
      </c>
      <c r="AM10" s="16">
        <v>22</v>
      </c>
      <c r="AN10" s="16">
        <v>9</v>
      </c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5"/>
    </row>
    <row r="11" spans="1:51" x14ac:dyDescent="0.25">
      <c r="A11" s="1">
        <v>1714</v>
      </c>
      <c r="B11" s="1" t="str">
        <f t="shared" ref="B11:B47" si="0">IF(C11&gt;=0.9,"A",IF($C11&gt;=0.86,"BA",IF($C11&gt;=0.8,"B",IF($C11&gt;=0.76,"CB",IF($C11&gt;=0.69,"C",IF($C11&gt;=0.65,"DC",IF($C11&gt;=0.59,"D",IF($C11&lt;0.05," -","E"))))))))</f>
        <v>C</v>
      </c>
      <c r="C11" s="19">
        <f t="shared" ref="C11:C46" si="1">IF(D$10=0,0,(D11/D$10))</f>
        <v>0.75525749296241107</v>
      </c>
      <c r="D11" s="9">
        <f t="shared" ref="D11:D46" si="2">E11+H11+K11+N11+Q11</f>
        <v>46.070707070707073</v>
      </c>
      <c r="E11" s="9">
        <f t="shared" ref="E11:E46" si="3">IF(F$10=0,0,21*(F11/F$10))</f>
        <v>0</v>
      </c>
      <c r="F11" s="13"/>
      <c r="H11" s="9">
        <f t="shared" ref="H11:H46" si="4">IF(I$10=0,0,18*(I11/I$10))</f>
        <v>0</v>
      </c>
      <c r="I11" s="13"/>
      <c r="K11" s="9">
        <f t="shared" ref="K11:K46" si="5">IF(L$10=0,0,18*(L11/L$10))</f>
        <v>15.818181818181818</v>
      </c>
      <c r="L11" s="30">
        <v>29</v>
      </c>
      <c r="N11" s="9">
        <f t="shared" ref="N11:N46" si="6">IF(O$10=0,0,18*(O11/O$10))</f>
        <v>16.363636363636363</v>
      </c>
      <c r="O11" s="30">
        <v>30</v>
      </c>
      <c r="Q11" s="9">
        <f t="shared" ref="Q11:Q46" si="7" xml:space="preserve"> IF(R$10=0,0,25*(R11/R$10))</f>
        <v>13.888888888888889</v>
      </c>
      <c r="R11" s="26">
        <f t="shared" ref="R11:R46" si="8">SUM(S11:AY11)</f>
        <v>130</v>
      </c>
      <c r="S11" s="17">
        <v>4</v>
      </c>
      <c r="T11" s="17">
        <v>4.5</v>
      </c>
      <c r="U11" s="27">
        <v>5</v>
      </c>
      <c r="V11" s="27">
        <v>6</v>
      </c>
      <c r="W11" s="27">
        <v>5</v>
      </c>
      <c r="X11" s="17">
        <v>3</v>
      </c>
      <c r="Y11" s="17"/>
      <c r="Z11" s="27">
        <v>4</v>
      </c>
      <c r="AA11" s="27">
        <v>5</v>
      </c>
      <c r="AB11" s="27">
        <v>4.5</v>
      </c>
      <c r="AC11" s="27">
        <v>5</v>
      </c>
      <c r="AD11" s="27">
        <v>10</v>
      </c>
      <c r="AE11" s="27">
        <v>10</v>
      </c>
      <c r="AF11" s="27">
        <v>6</v>
      </c>
      <c r="AG11" s="27">
        <v>5</v>
      </c>
      <c r="AH11" s="27">
        <v>10</v>
      </c>
      <c r="AI11" s="27">
        <v>6</v>
      </c>
      <c r="AJ11" s="27">
        <v>4</v>
      </c>
      <c r="AK11" s="27">
        <v>10</v>
      </c>
      <c r="AL11" s="27">
        <v>9</v>
      </c>
      <c r="AM11" s="27">
        <v>9</v>
      </c>
      <c r="AN11" s="27">
        <v>5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</row>
    <row r="12" spans="1:51" x14ac:dyDescent="0.25">
      <c r="A12" s="1">
        <v>1876</v>
      </c>
      <c r="B12" s="1" t="str">
        <f t="shared" si="0"/>
        <v>A</v>
      </c>
      <c r="C12" s="19">
        <f t="shared" si="1"/>
        <v>1.003318175449323</v>
      </c>
      <c r="D12" s="9">
        <f t="shared" si="2"/>
        <v>61.202408702408697</v>
      </c>
      <c r="E12" s="9">
        <f t="shared" si="3"/>
        <v>0</v>
      </c>
      <c r="F12" s="13"/>
      <c r="H12" s="9">
        <f t="shared" si="4"/>
        <v>0</v>
      </c>
      <c r="I12" s="13"/>
      <c r="K12" s="9">
        <f t="shared" si="5"/>
        <v>18</v>
      </c>
      <c r="L12" s="30">
        <v>33</v>
      </c>
      <c r="N12" s="9">
        <f t="shared" si="6"/>
        <v>17.454545454545453</v>
      </c>
      <c r="O12" s="30">
        <v>32</v>
      </c>
      <c r="Q12" s="9">
        <f t="shared" si="7"/>
        <v>25.747863247863243</v>
      </c>
      <c r="R12" s="26">
        <f t="shared" si="8"/>
        <v>241</v>
      </c>
      <c r="S12" s="17">
        <v>8</v>
      </c>
      <c r="T12" s="17">
        <v>8</v>
      </c>
      <c r="U12" s="27">
        <v>12</v>
      </c>
      <c r="V12" s="27">
        <v>16</v>
      </c>
      <c r="W12" s="27">
        <v>15</v>
      </c>
      <c r="X12" s="17">
        <v>5</v>
      </c>
      <c r="Y12" s="17"/>
      <c r="Z12" s="27">
        <v>10</v>
      </c>
      <c r="AA12" s="27">
        <v>8</v>
      </c>
      <c r="AB12" s="27">
        <v>10</v>
      </c>
      <c r="AC12" s="27">
        <v>6</v>
      </c>
      <c r="AD12" s="27">
        <v>20</v>
      </c>
      <c r="AE12" s="27">
        <v>15</v>
      </c>
      <c r="AF12" s="27">
        <v>8</v>
      </c>
      <c r="AG12" s="27">
        <v>5</v>
      </c>
      <c r="AH12" s="27">
        <v>20</v>
      </c>
      <c r="AI12" s="27">
        <v>8</v>
      </c>
      <c r="AJ12" s="27">
        <v>4</v>
      </c>
      <c r="AK12" s="27">
        <v>13</v>
      </c>
      <c r="AL12" s="27">
        <v>19</v>
      </c>
      <c r="AM12" s="27">
        <v>22</v>
      </c>
      <c r="AN12" s="27">
        <v>9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</row>
    <row r="13" spans="1:51" x14ac:dyDescent="0.25">
      <c r="A13" s="1">
        <v>1880</v>
      </c>
      <c r="B13" s="1" t="str">
        <f>IF(C13&gt;=0.9,"A",IF($C13&gt;=0.86,"BA",IF($C13&gt;=0.8,"B",IF($C13&gt;=0.76,"CB",IF($C13&gt;=0.69,"C",IF($C13&gt;=0.65,"DC",IF($C13&gt;=0.59,"D",IF($C13&lt;0.05," -","E"))))))))</f>
        <v>B</v>
      </c>
      <c r="C13" s="19">
        <f>IF(D$10=0,0,(D13/D$10))</f>
        <v>0.81167284445972965</v>
      </c>
      <c r="D13" s="9">
        <f t="shared" si="2"/>
        <v>49.512043512043512</v>
      </c>
      <c r="E13" s="9">
        <f t="shared" si="3"/>
        <v>0</v>
      </c>
      <c r="F13" s="13"/>
      <c r="H13" s="9">
        <f t="shared" si="4"/>
        <v>0</v>
      </c>
      <c r="I13" s="13"/>
      <c r="K13" s="9">
        <f t="shared" si="5"/>
        <v>16.363636363636363</v>
      </c>
      <c r="L13" s="30">
        <v>30</v>
      </c>
      <c r="N13" s="9">
        <f t="shared" si="6"/>
        <v>16.90909090909091</v>
      </c>
      <c r="O13" s="30">
        <v>31</v>
      </c>
      <c r="Q13" s="9">
        <f xml:space="preserve"> IF(R$10=0,0,25*(R13/R$10))</f>
        <v>16.239316239316238</v>
      </c>
      <c r="R13" s="26">
        <f t="shared" si="8"/>
        <v>152</v>
      </c>
      <c r="S13" s="17">
        <v>7.5</v>
      </c>
      <c r="T13" s="17">
        <v>8</v>
      </c>
      <c r="U13" s="27">
        <v>10</v>
      </c>
      <c r="V13" s="27">
        <v>13</v>
      </c>
      <c r="W13" s="27">
        <v>11</v>
      </c>
      <c r="X13" s="17">
        <v>5</v>
      </c>
      <c r="Y13" s="17"/>
      <c r="Z13" s="27">
        <v>4</v>
      </c>
      <c r="AA13" s="27">
        <v>7</v>
      </c>
      <c r="AB13" s="27">
        <v>11</v>
      </c>
      <c r="AC13" s="27"/>
      <c r="AD13" s="27">
        <v>18</v>
      </c>
      <c r="AE13" s="27">
        <v>10.5</v>
      </c>
      <c r="AF13" s="27"/>
      <c r="AG13" s="27">
        <v>5</v>
      </c>
      <c r="AH13" s="27">
        <v>16.5</v>
      </c>
      <c r="AI13" s="27"/>
      <c r="AJ13" s="27">
        <v>2</v>
      </c>
      <c r="AK13" s="27">
        <v>8.5</v>
      </c>
      <c r="AL13" s="27">
        <v>15</v>
      </c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</row>
    <row r="14" spans="1:51" x14ac:dyDescent="0.25">
      <c r="A14" s="1">
        <v>2160</v>
      </c>
      <c r="B14" s="1" t="str">
        <f t="shared" si="0"/>
        <v>E</v>
      </c>
      <c r="C14" s="19">
        <f t="shared" si="1"/>
        <v>0.43030876227597536</v>
      </c>
      <c r="D14" s="9">
        <f t="shared" si="2"/>
        <v>26.248834498834498</v>
      </c>
      <c r="E14" s="9">
        <f t="shared" si="3"/>
        <v>0</v>
      </c>
      <c r="F14" s="13"/>
      <c r="H14" s="9">
        <f t="shared" si="4"/>
        <v>0</v>
      </c>
      <c r="I14" s="13"/>
      <c r="K14" s="9">
        <f t="shared" si="5"/>
        <v>13.909090909090908</v>
      </c>
      <c r="L14" s="30">
        <v>25.5</v>
      </c>
      <c r="N14" s="9">
        <f t="shared" si="6"/>
        <v>0</v>
      </c>
      <c r="O14" s="30"/>
      <c r="Q14" s="9">
        <f t="shared" si="7"/>
        <v>12.339743589743591</v>
      </c>
      <c r="R14" s="26">
        <f t="shared" si="8"/>
        <v>115.5</v>
      </c>
      <c r="S14" s="17">
        <v>6.5</v>
      </c>
      <c r="T14" s="17">
        <v>7.5</v>
      </c>
      <c r="U14" s="27">
        <v>11</v>
      </c>
      <c r="V14" s="27">
        <v>15.5</v>
      </c>
      <c r="W14" s="27">
        <v>12</v>
      </c>
      <c r="X14" s="17">
        <v>5</v>
      </c>
      <c r="Y14" s="17">
        <v>3.5</v>
      </c>
      <c r="Z14" s="27"/>
      <c r="AA14" s="27">
        <v>8</v>
      </c>
      <c r="AB14" s="27">
        <v>10.5</v>
      </c>
      <c r="AC14" s="27">
        <v>5.5</v>
      </c>
      <c r="AD14" s="27">
        <v>15</v>
      </c>
      <c r="AE14" s="27">
        <v>2</v>
      </c>
      <c r="AF14" s="27"/>
      <c r="AG14" s="27"/>
      <c r="AH14" s="27"/>
      <c r="AI14" s="27"/>
      <c r="AJ14" s="27"/>
      <c r="AK14" s="27"/>
      <c r="AL14" s="27">
        <v>11</v>
      </c>
      <c r="AM14" s="27"/>
      <c r="AN14" s="27">
        <v>2.5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</row>
    <row r="15" spans="1:51" x14ac:dyDescent="0.25">
      <c r="A15" s="1">
        <v>2598</v>
      </c>
      <c r="B15" s="1" t="str">
        <f t="shared" si="0"/>
        <v>BA</v>
      </c>
      <c r="C15" s="19">
        <f t="shared" si="1"/>
        <v>0.86951800476390639</v>
      </c>
      <c r="D15" s="9">
        <f t="shared" si="2"/>
        <v>53.04059829059829</v>
      </c>
      <c r="E15" s="9">
        <f t="shared" si="3"/>
        <v>0</v>
      </c>
      <c r="F15" s="13"/>
      <c r="H15" s="9">
        <f t="shared" si="4"/>
        <v>0</v>
      </c>
      <c r="I15" s="13"/>
      <c r="K15" s="9">
        <f t="shared" si="5"/>
        <v>18</v>
      </c>
      <c r="L15" s="30">
        <v>33</v>
      </c>
      <c r="N15" s="9">
        <f t="shared" si="6"/>
        <v>18</v>
      </c>
      <c r="O15" s="30">
        <v>33</v>
      </c>
      <c r="Q15" s="9">
        <f t="shared" si="7"/>
        <v>17.04059829059829</v>
      </c>
      <c r="R15" s="26">
        <f t="shared" si="8"/>
        <v>159.5</v>
      </c>
      <c r="S15" s="17">
        <v>5</v>
      </c>
      <c r="T15" s="17">
        <v>5.5</v>
      </c>
      <c r="U15" s="27">
        <v>6</v>
      </c>
      <c r="V15" s="27">
        <v>8</v>
      </c>
      <c r="W15" s="27">
        <v>6</v>
      </c>
      <c r="X15" s="17">
        <v>5</v>
      </c>
      <c r="Y15" s="17"/>
      <c r="Z15" s="27">
        <v>5</v>
      </c>
      <c r="AA15" s="27">
        <v>6</v>
      </c>
      <c r="AB15" s="27">
        <v>5</v>
      </c>
      <c r="AC15" s="27">
        <v>6</v>
      </c>
      <c r="AD15" s="27">
        <v>12</v>
      </c>
      <c r="AE15" s="27">
        <v>13</v>
      </c>
      <c r="AF15" s="27">
        <v>8</v>
      </c>
      <c r="AG15" s="27">
        <v>5</v>
      </c>
      <c r="AH15" s="27">
        <v>12</v>
      </c>
      <c r="AI15" s="27">
        <v>8</v>
      </c>
      <c r="AJ15" s="27">
        <v>4</v>
      </c>
      <c r="AK15" s="27">
        <v>12</v>
      </c>
      <c r="AL15" s="27">
        <v>11</v>
      </c>
      <c r="AM15" s="27">
        <v>11</v>
      </c>
      <c r="AN15" s="27">
        <v>6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</row>
    <row r="16" spans="1:51" x14ac:dyDescent="0.25">
      <c r="A16" s="1">
        <v>2937</v>
      </c>
      <c r="B16" s="1" t="str">
        <f t="shared" si="0"/>
        <v>B</v>
      </c>
      <c r="C16" s="19">
        <f t="shared" si="1"/>
        <v>0.82572891589285036</v>
      </c>
      <c r="D16" s="9">
        <f t="shared" si="2"/>
        <v>50.369463869463871</v>
      </c>
      <c r="E16" s="9">
        <f t="shared" si="3"/>
        <v>0</v>
      </c>
      <c r="F16" s="13"/>
      <c r="H16" s="9">
        <f t="shared" si="4"/>
        <v>0</v>
      </c>
      <c r="I16" s="13"/>
      <c r="K16" s="9">
        <f t="shared" si="5"/>
        <v>12.818181818181818</v>
      </c>
      <c r="L16" s="30">
        <v>23.5</v>
      </c>
      <c r="N16" s="9">
        <f t="shared" si="6"/>
        <v>18</v>
      </c>
      <c r="O16" s="30">
        <v>33</v>
      </c>
      <c r="Q16" s="9">
        <f t="shared" si="7"/>
        <v>19.551282051282051</v>
      </c>
      <c r="R16" s="26">
        <f t="shared" si="8"/>
        <v>183</v>
      </c>
      <c r="S16" s="17">
        <v>6.5</v>
      </c>
      <c r="T16" s="17">
        <v>6</v>
      </c>
      <c r="U16" s="27">
        <v>9.5</v>
      </c>
      <c r="V16" s="27">
        <v>11.5</v>
      </c>
      <c r="W16" s="27">
        <v>14</v>
      </c>
      <c r="X16" s="17">
        <v>5</v>
      </c>
      <c r="Y16" s="17">
        <v>1.5</v>
      </c>
      <c r="Z16" s="27">
        <v>9.5</v>
      </c>
      <c r="AA16" s="27">
        <v>8</v>
      </c>
      <c r="AB16" s="27">
        <v>10</v>
      </c>
      <c r="AC16" s="27">
        <v>7</v>
      </c>
      <c r="AD16" s="27">
        <v>16</v>
      </c>
      <c r="AE16" s="27">
        <v>4.5</v>
      </c>
      <c r="AF16" s="27">
        <v>5</v>
      </c>
      <c r="AG16" s="27">
        <v>5</v>
      </c>
      <c r="AH16" s="27">
        <v>15</v>
      </c>
      <c r="AI16" s="27">
        <v>2</v>
      </c>
      <c r="AJ16" s="27">
        <v>2</v>
      </c>
      <c r="AK16" s="27">
        <v>9.5</v>
      </c>
      <c r="AL16" s="27">
        <v>14.5</v>
      </c>
      <c r="AM16" s="27">
        <v>17</v>
      </c>
      <c r="AN16" s="27">
        <v>4</v>
      </c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</row>
    <row r="17" spans="1:51" x14ac:dyDescent="0.25">
      <c r="A17" s="1">
        <v>3074</v>
      </c>
      <c r="B17" s="1" t="str">
        <f t="shared" si="0"/>
        <v>A</v>
      </c>
      <c r="C17" s="19">
        <f t="shared" si="1"/>
        <v>0.90832664603156399</v>
      </c>
      <c r="D17" s="9">
        <f t="shared" si="2"/>
        <v>55.407925407925404</v>
      </c>
      <c r="E17" s="9">
        <f t="shared" si="3"/>
        <v>0</v>
      </c>
      <c r="F17" s="13"/>
      <c r="H17" s="9">
        <f t="shared" si="4"/>
        <v>0</v>
      </c>
      <c r="I17" s="13"/>
      <c r="K17" s="9">
        <f t="shared" si="5"/>
        <v>16.636363636363637</v>
      </c>
      <c r="L17" s="30">
        <v>30.5</v>
      </c>
      <c r="N17" s="9">
        <f t="shared" si="6"/>
        <v>20.18181818181818</v>
      </c>
      <c r="O17" s="30">
        <v>37</v>
      </c>
      <c r="Q17" s="9">
        <f t="shared" si="7"/>
        <v>18.589743589743591</v>
      </c>
      <c r="R17" s="26">
        <f t="shared" si="8"/>
        <v>174</v>
      </c>
      <c r="S17" s="17">
        <v>6.5</v>
      </c>
      <c r="T17" s="17">
        <v>8</v>
      </c>
      <c r="U17" s="27">
        <v>11.5</v>
      </c>
      <c r="V17" s="27">
        <v>13</v>
      </c>
      <c r="W17" s="27">
        <v>13.5</v>
      </c>
      <c r="X17" s="17">
        <v>5</v>
      </c>
      <c r="Y17" s="17"/>
      <c r="Z17" s="27">
        <v>10</v>
      </c>
      <c r="AA17" s="27">
        <v>5.5</v>
      </c>
      <c r="AB17" s="27">
        <v>14</v>
      </c>
      <c r="AC17" s="27">
        <v>6</v>
      </c>
      <c r="AD17" s="27">
        <v>16.5</v>
      </c>
      <c r="AE17" s="27"/>
      <c r="AF17" s="27">
        <v>8</v>
      </c>
      <c r="AG17" s="27">
        <v>5</v>
      </c>
      <c r="AH17" s="27">
        <v>15.5</v>
      </c>
      <c r="AI17" s="27">
        <v>8</v>
      </c>
      <c r="AJ17" s="27"/>
      <c r="AK17" s="27">
        <v>9.5</v>
      </c>
      <c r="AL17" s="27">
        <v>11.5</v>
      </c>
      <c r="AM17" s="27"/>
      <c r="AN17" s="27">
        <v>7</v>
      </c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</row>
    <row r="18" spans="1:51" x14ac:dyDescent="0.25">
      <c r="A18" s="1">
        <v>3380</v>
      </c>
      <c r="B18" s="1" t="str">
        <f t="shared" si="0"/>
        <v>B</v>
      </c>
      <c r="C18" s="19">
        <f t="shared" si="1"/>
        <v>0.84162877195664065</v>
      </c>
      <c r="D18" s="9">
        <f t="shared" si="2"/>
        <v>51.339355089355081</v>
      </c>
      <c r="E18" s="9">
        <f t="shared" si="3"/>
        <v>0</v>
      </c>
      <c r="F18" s="13"/>
      <c r="H18" s="9">
        <f t="shared" si="4"/>
        <v>0</v>
      </c>
      <c r="I18" s="13"/>
      <c r="K18" s="9">
        <f t="shared" si="5"/>
        <v>9.545454545454545</v>
      </c>
      <c r="L18" s="30">
        <v>17.5</v>
      </c>
      <c r="N18" s="9">
        <f t="shared" si="6"/>
        <v>19.09090909090909</v>
      </c>
      <c r="O18" s="30">
        <v>35</v>
      </c>
      <c r="Q18" s="9">
        <f t="shared" si="7"/>
        <v>22.702991452991451</v>
      </c>
      <c r="R18" s="26">
        <f t="shared" si="8"/>
        <v>212.5</v>
      </c>
      <c r="S18" s="17">
        <v>7</v>
      </c>
      <c r="T18" s="17">
        <v>8</v>
      </c>
      <c r="U18" s="27">
        <v>11.5</v>
      </c>
      <c r="V18" s="27">
        <v>11.5</v>
      </c>
      <c r="W18" s="27">
        <v>15</v>
      </c>
      <c r="X18" s="17">
        <v>5</v>
      </c>
      <c r="Y18" s="17"/>
      <c r="Z18" s="27">
        <v>9.5</v>
      </c>
      <c r="AA18" s="27">
        <v>7.5</v>
      </c>
      <c r="AB18" s="27">
        <v>9.5</v>
      </c>
      <c r="AC18" s="27">
        <v>7</v>
      </c>
      <c r="AD18" s="27">
        <v>13</v>
      </c>
      <c r="AE18" s="27">
        <v>17</v>
      </c>
      <c r="AF18" s="27">
        <v>8</v>
      </c>
      <c r="AG18" s="27">
        <v>5</v>
      </c>
      <c r="AH18" s="27">
        <v>17.5</v>
      </c>
      <c r="AI18" s="27">
        <v>8</v>
      </c>
      <c r="AJ18" s="27"/>
      <c r="AK18" s="27">
        <v>12</v>
      </c>
      <c r="AL18" s="27">
        <v>12.5</v>
      </c>
      <c r="AM18" s="27">
        <v>21.5</v>
      </c>
      <c r="AN18" s="27">
        <v>6.5</v>
      </c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</row>
    <row r="19" spans="1:51" x14ac:dyDescent="0.25">
      <c r="A19" s="1">
        <v>3581</v>
      </c>
      <c r="B19" s="1" t="str">
        <f t="shared" si="0"/>
        <v>A</v>
      </c>
      <c r="C19" s="19">
        <f t="shared" si="1"/>
        <v>0.94298597577286103</v>
      </c>
      <c r="D19" s="9">
        <f t="shared" si="2"/>
        <v>57.522144522144522</v>
      </c>
      <c r="E19" s="9">
        <f t="shared" si="3"/>
        <v>0</v>
      </c>
      <c r="F19" s="13"/>
      <c r="H19" s="9">
        <f t="shared" si="4"/>
        <v>0</v>
      </c>
      <c r="I19" s="13"/>
      <c r="K19" s="9">
        <f t="shared" si="5"/>
        <v>18</v>
      </c>
      <c r="L19" s="30">
        <v>33</v>
      </c>
      <c r="N19" s="9">
        <f t="shared" si="6"/>
        <v>17.727272727272727</v>
      </c>
      <c r="O19" s="30">
        <v>32.5</v>
      </c>
      <c r="Q19" s="9">
        <f t="shared" si="7"/>
        <v>21.794871794871796</v>
      </c>
      <c r="R19" s="26">
        <f t="shared" si="8"/>
        <v>204</v>
      </c>
      <c r="S19" s="17">
        <v>6</v>
      </c>
      <c r="T19" s="17">
        <v>5.5</v>
      </c>
      <c r="U19" s="27">
        <v>8.5</v>
      </c>
      <c r="V19" s="27">
        <v>12</v>
      </c>
      <c r="W19" s="27">
        <v>7</v>
      </c>
      <c r="X19" s="17">
        <v>5</v>
      </c>
      <c r="Y19" s="17"/>
      <c r="Z19" s="27">
        <v>10</v>
      </c>
      <c r="AA19" s="27">
        <v>8</v>
      </c>
      <c r="AB19" s="27">
        <v>10</v>
      </c>
      <c r="AC19" s="27">
        <v>5.5</v>
      </c>
      <c r="AD19" s="27">
        <v>16</v>
      </c>
      <c r="AE19" s="27">
        <v>15</v>
      </c>
      <c r="AF19" s="27">
        <v>8</v>
      </c>
      <c r="AG19" s="27">
        <v>5</v>
      </c>
      <c r="AH19" s="27">
        <v>19</v>
      </c>
      <c r="AI19" s="27">
        <v>8</v>
      </c>
      <c r="AJ19" s="27">
        <v>4</v>
      </c>
      <c r="AK19" s="27">
        <v>13</v>
      </c>
      <c r="AL19" s="27">
        <v>15.5</v>
      </c>
      <c r="AM19" s="27">
        <v>18.5</v>
      </c>
      <c r="AN19" s="27">
        <v>4.5</v>
      </c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</row>
    <row r="20" spans="1:51" x14ac:dyDescent="0.25">
      <c r="A20" s="1">
        <v>3587</v>
      </c>
      <c r="B20" s="1" t="str">
        <f t="shared" si="0"/>
        <v>CB</v>
      </c>
      <c r="C20" s="19">
        <f t="shared" si="1"/>
        <v>0.76650171322302463</v>
      </c>
      <c r="D20" s="9">
        <f t="shared" si="2"/>
        <v>46.756604506604504</v>
      </c>
      <c r="E20" s="9">
        <f t="shared" si="3"/>
        <v>0</v>
      </c>
      <c r="F20" s="13"/>
      <c r="H20" s="9">
        <f t="shared" si="4"/>
        <v>0</v>
      </c>
      <c r="I20" s="13"/>
      <c r="K20" s="9">
        <f t="shared" si="5"/>
        <v>14.454545454545453</v>
      </c>
      <c r="L20" s="30">
        <v>26.5</v>
      </c>
      <c r="N20" s="9">
        <f t="shared" si="6"/>
        <v>14.727272727272728</v>
      </c>
      <c r="O20" s="30">
        <v>27</v>
      </c>
      <c r="Q20" s="9">
        <f t="shared" si="7"/>
        <v>17.574786324786324</v>
      </c>
      <c r="R20" s="26">
        <f t="shared" si="8"/>
        <v>164.5</v>
      </c>
      <c r="S20" s="17">
        <v>6.5</v>
      </c>
      <c r="T20" s="17">
        <v>8</v>
      </c>
      <c r="U20" s="27">
        <v>9</v>
      </c>
      <c r="V20" s="27">
        <v>16</v>
      </c>
      <c r="W20" s="27">
        <v>10.5</v>
      </c>
      <c r="X20" s="17">
        <v>5</v>
      </c>
      <c r="Y20" s="17"/>
      <c r="Z20" s="27">
        <v>4</v>
      </c>
      <c r="AA20" s="27"/>
      <c r="AB20" s="27">
        <v>9.5</v>
      </c>
      <c r="AC20" s="27">
        <v>1.5</v>
      </c>
      <c r="AD20" s="27">
        <v>14</v>
      </c>
      <c r="AE20" s="27">
        <v>12</v>
      </c>
      <c r="AF20" s="27">
        <v>6.5</v>
      </c>
      <c r="AG20" s="27"/>
      <c r="AH20" s="27">
        <v>14.5</v>
      </c>
      <c r="AI20" s="27">
        <v>4</v>
      </c>
      <c r="AJ20" s="27">
        <v>2</v>
      </c>
      <c r="AK20" s="27">
        <v>10</v>
      </c>
      <c r="AL20" s="27">
        <v>9.5</v>
      </c>
      <c r="AM20" s="27">
        <v>19</v>
      </c>
      <c r="AN20" s="27">
        <v>3</v>
      </c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</row>
    <row r="21" spans="1:51" x14ac:dyDescent="0.25">
      <c r="A21" s="1">
        <v>3968</v>
      </c>
      <c r="B21" s="1" t="str">
        <f t="shared" si="0"/>
        <v>D</v>
      </c>
      <c r="C21" s="19">
        <f t="shared" si="1"/>
        <v>0.64274841733858135</v>
      </c>
      <c r="D21" s="9">
        <f t="shared" si="2"/>
        <v>39.207653457653464</v>
      </c>
      <c r="E21" s="9">
        <f t="shared" si="3"/>
        <v>0</v>
      </c>
      <c r="F21" s="13"/>
      <c r="H21" s="9">
        <f t="shared" si="4"/>
        <v>0</v>
      </c>
      <c r="I21" s="13"/>
      <c r="K21" s="9">
        <f t="shared" si="5"/>
        <v>13.636363636363637</v>
      </c>
      <c r="L21" s="30">
        <v>25</v>
      </c>
      <c r="N21" s="9">
        <f t="shared" si="6"/>
        <v>14.727272727272728</v>
      </c>
      <c r="O21" s="30">
        <v>27</v>
      </c>
      <c r="Q21" s="9">
        <f t="shared" si="7"/>
        <v>10.844017094017094</v>
      </c>
      <c r="R21" s="26">
        <f t="shared" si="8"/>
        <v>101.5</v>
      </c>
      <c r="S21" s="17">
        <v>3</v>
      </c>
      <c r="T21" s="17">
        <v>3.5</v>
      </c>
      <c r="U21" s="27">
        <v>4</v>
      </c>
      <c r="V21" s="27">
        <v>4</v>
      </c>
      <c r="W21" s="27">
        <v>4</v>
      </c>
      <c r="X21" s="17">
        <v>5</v>
      </c>
      <c r="Y21" s="17"/>
      <c r="Z21" s="27">
        <v>3</v>
      </c>
      <c r="AA21" s="27">
        <v>4</v>
      </c>
      <c r="AB21" s="27">
        <v>4</v>
      </c>
      <c r="AC21" s="27">
        <v>4</v>
      </c>
      <c r="AD21" s="27">
        <v>8</v>
      </c>
      <c r="AE21" s="27">
        <v>8</v>
      </c>
      <c r="AF21" s="27">
        <v>4</v>
      </c>
      <c r="AG21" s="27">
        <v>3</v>
      </c>
      <c r="AH21" s="27">
        <v>8</v>
      </c>
      <c r="AI21" s="27">
        <v>4</v>
      </c>
      <c r="AJ21" s="27">
        <v>2</v>
      </c>
      <c r="AK21" s="27">
        <v>8</v>
      </c>
      <c r="AL21" s="27">
        <v>7</v>
      </c>
      <c r="AM21" s="27">
        <v>7</v>
      </c>
      <c r="AN21" s="27">
        <v>4</v>
      </c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</row>
    <row r="22" spans="1:51" x14ac:dyDescent="0.25">
      <c r="A22" s="1">
        <v>4052</v>
      </c>
      <c r="B22" s="1" t="str">
        <f t="shared" si="0"/>
        <v>C</v>
      </c>
      <c r="C22" s="19">
        <f t="shared" si="1"/>
        <v>0.69589017539837206</v>
      </c>
      <c r="D22" s="9">
        <f t="shared" si="2"/>
        <v>42.449300699300693</v>
      </c>
      <c r="E22" s="9">
        <f t="shared" si="3"/>
        <v>0</v>
      </c>
      <c r="F22" s="13"/>
      <c r="H22" s="9">
        <f t="shared" si="4"/>
        <v>0</v>
      </c>
      <c r="I22" s="13"/>
      <c r="K22" s="9">
        <f t="shared" si="5"/>
        <v>10.09090909090909</v>
      </c>
      <c r="L22" s="30">
        <v>18.5</v>
      </c>
      <c r="N22" s="9">
        <f t="shared" si="6"/>
        <v>17.454545454545453</v>
      </c>
      <c r="O22" s="30">
        <v>32</v>
      </c>
      <c r="Q22" s="9">
        <f t="shared" si="7"/>
        <v>14.903846153846153</v>
      </c>
      <c r="R22" s="26">
        <f t="shared" si="8"/>
        <v>139.5</v>
      </c>
      <c r="S22" s="17">
        <v>7</v>
      </c>
      <c r="T22" s="17">
        <v>8</v>
      </c>
      <c r="U22" s="27">
        <v>9.5</v>
      </c>
      <c r="V22" s="27">
        <v>16</v>
      </c>
      <c r="W22" s="27">
        <v>15</v>
      </c>
      <c r="X22" s="17"/>
      <c r="Y22" s="17"/>
      <c r="Z22" s="27">
        <v>8</v>
      </c>
      <c r="AA22" s="27">
        <v>7</v>
      </c>
      <c r="AB22" s="27">
        <v>9</v>
      </c>
      <c r="AC22" s="27">
        <v>5.5</v>
      </c>
      <c r="AD22" s="27">
        <v>10.5</v>
      </c>
      <c r="AE22" s="27"/>
      <c r="AF22" s="27"/>
      <c r="AG22" s="27"/>
      <c r="AH22" s="27">
        <v>12</v>
      </c>
      <c r="AI22" s="27">
        <v>0.5</v>
      </c>
      <c r="AJ22" s="27"/>
      <c r="AK22" s="27">
        <v>9.5</v>
      </c>
      <c r="AL22" s="27">
        <v>6.5</v>
      </c>
      <c r="AM22" s="27">
        <v>14</v>
      </c>
      <c r="AN22" s="27">
        <v>1.5</v>
      </c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</row>
    <row r="23" spans="1:51" x14ac:dyDescent="0.25">
      <c r="A23" s="1">
        <v>4235</v>
      </c>
      <c r="B23" s="1" t="str">
        <f t="shared" si="0"/>
        <v>A</v>
      </c>
      <c r="C23" s="19">
        <f t="shared" si="1"/>
        <v>0.94893130548868243</v>
      </c>
      <c r="D23" s="9">
        <f t="shared" si="2"/>
        <v>57.884809634809628</v>
      </c>
      <c r="E23" s="9">
        <f t="shared" si="3"/>
        <v>0</v>
      </c>
      <c r="F23" s="13"/>
      <c r="H23" s="9">
        <f t="shared" si="4"/>
        <v>0</v>
      </c>
      <c r="I23" s="13"/>
      <c r="K23" s="9">
        <f t="shared" si="5"/>
        <v>17.454545454545453</v>
      </c>
      <c r="L23" s="30">
        <v>32</v>
      </c>
      <c r="N23" s="9">
        <f t="shared" si="6"/>
        <v>17.727272727272727</v>
      </c>
      <c r="O23" s="30">
        <v>32.5</v>
      </c>
      <c r="Q23" s="9">
        <f t="shared" si="7"/>
        <v>22.702991452991451</v>
      </c>
      <c r="R23" s="26">
        <f t="shared" si="8"/>
        <v>212.5</v>
      </c>
      <c r="S23" s="17">
        <v>6.5</v>
      </c>
      <c r="T23" s="17">
        <v>7.5</v>
      </c>
      <c r="U23" s="27">
        <v>11</v>
      </c>
      <c r="V23" s="27">
        <v>7.5</v>
      </c>
      <c r="W23" s="27">
        <v>13.5</v>
      </c>
      <c r="X23" s="17">
        <v>5</v>
      </c>
      <c r="Y23" s="17"/>
      <c r="Z23" s="27"/>
      <c r="AA23" s="27">
        <v>7.5</v>
      </c>
      <c r="AB23" s="27">
        <v>11.5</v>
      </c>
      <c r="AC23" s="27">
        <v>3.5</v>
      </c>
      <c r="AD23" s="27">
        <v>18</v>
      </c>
      <c r="AE23" s="27">
        <v>16.5</v>
      </c>
      <c r="AF23" s="27">
        <v>8</v>
      </c>
      <c r="AG23" s="27">
        <v>5</v>
      </c>
      <c r="AH23" s="27">
        <v>19.5</v>
      </c>
      <c r="AI23" s="27">
        <v>8</v>
      </c>
      <c r="AJ23" s="27">
        <v>4</v>
      </c>
      <c r="AK23" s="27">
        <v>15</v>
      </c>
      <c r="AL23" s="27">
        <v>17.5</v>
      </c>
      <c r="AM23" s="27">
        <v>20</v>
      </c>
      <c r="AN23" s="27">
        <v>7.5</v>
      </c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</row>
    <row r="24" spans="1:51" x14ac:dyDescent="0.25">
      <c r="A24" s="1">
        <v>4614</v>
      </c>
      <c r="B24" s="1" t="str">
        <f t="shared" si="0"/>
        <v>CB</v>
      </c>
      <c r="C24" s="19">
        <f t="shared" si="1"/>
        <v>0.79572203752531623</v>
      </c>
      <c r="D24" s="9">
        <f t="shared" si="2"/>
        <v>48.539044289044291</v>
      </c>
      <c r="E24" s="9">
        <f t="shared" si="3"/>
        <v>0</v>
      </c>
      <c r="F24" s="13"/>
      <c r="H24" s="9">
        <f t="shared" si="4"/>
        <v>0</v>
      </c>
      <c r="I24" s="13"/>
      <c r="K24" s="9">
        <f t="shared" si="5"/>
        <v>12</v>
      </c>
      <c r="L24" s="30">
        <v>22</v>
      </c>
      <c r="N24" s="9">
        <f t="shared" si="6"/>
        <v>15.545454545454545</v>
      </c>
      <c r="O24" s="30">
        <v>28.5</v>
      </c>
      <c r="Q24" s="9">
        <f t="shared" si="7"/>
        <v>20.993589743589745</v>
      </c>
      <c r="R24" s="26">
        <f t="shared" si="8"/>
        <v>196.5</v>
      </c>
      <c r="S24" s="17">
        <v>6</v>
      </c>
      <c r="T24" s="17">
        <v>5.5</v>
      </c>
      <c r="U24" s="27">
        <v>10</v>
      </c>
      <c r="V24" s="27">
        <v>12.5</v>
      </c>
      <c r="W24" s="27">
        <v>13</v>
      </c>
      <c r="X24" s="17">
        <v>5</v>
      </c>
      <c r="Y24" s="17"/>
      <c r="Z24" s="27">
        <v>10</v>
      </c>
      <c r="AA24" s="27">
        <v>4</v>
      </c>
      <c r="AB24" s="27">
        <v>10.5</v>
      </c>
      <c r="AC24" s="27">
        <v>6</v>
      </c>
      <c r="AD24" s="27">
        <v>8.5</v>
      </c>
      <c r="AE24" s="27">
        <v>16</v>
      </c>
      <c r="AF24" s="27">
        <v>8</v>
      </c>
      <c r="AG24" s="27">
        <v>5</v>
      </c>
      <c r="AH24" s="27">
        <v>17</v>
      </c>
      <c r="AI24" s="27">
        <v>4</v>
      </c>
      <c r="AJ24" s="27">
        <v>2</v>
      </c>
      <c r="AK24" s="27">
        <v>12</v>
      </c>
      <c r="AL24" s="27">
        <v>10.5</v>
      </c>
      <c r="AM24" s="27">
        <v>22</v>
      </c>
      <c r="AN24" s="27">
        <v>9</v>
      </c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</row>
    <row r="25" spans="1:51" x14ac:dyDescent="0.25">
      <c r="A25" s="1">
        <v>4884</v>
      </c>
      <c r="B25" s="1" t="str">
        <f t="shared" si="0"/>
        <v>C</v>
      </c>
      <c r="C25" s="19">
        <f t="shared" si="1"/>
        <v>0.72681735386653423</v>
      </c>
      <c r="D25" s="9">
        <f t="shared" si="2"/>
        <v>44.335858585858588</v>
      </c>
      <c r="E25" s="9">
        <f t="shared" si="3"/>
        <v>0</v>
      </c>
      <c r="F25" s="13"/>
      <c r="H25" s="9">
        <f t="shared" si="4"/>
        <v>0</v>
      </c>
      <c r="I25" s="13"/>
      <c r="K25" s="9">
        <f t="shared" si="5"/>
        <v>11.454545454545455</v>
      </c>
      <c r="L25" s="30">
        <v>21</v>
      </c>
      <c r="N25" s="9">
        <f t="shared" si="6"/>
        <v>16.90909090909091</v>
      </c>
      <c r="O25" s="30">
        <v>31</v>
      </c>
      <c r="Q25" s="9">
        <f t="shared" si="7"/>
        <v>15.972222222222221</v>
      </c>
      <c r="R25" s="26">
        <f t="shared" si="8"/>
        <v>149.5</v>
      </c>
      <c r="S25" s="17">
        <v>6.5</v>
      </c>
      <c r="T25" s="17">
        <v>8</v>
      </c>
      <c r="U25" s="27">
        <v>6.5</v>
      </c>
      <c r="V25" s="27">
        <v>8.5</v>
      </c>
      <c r="W25" s="27">
        <v>13</v>
      </c>
      <c r="X25" s="17">
        <v>5</v>
      </c>
      <c r="Y25" s="17"/>
      <c r="Z25" s="27"/>
      <c r="AA25" s="27"/>
      <c r="AB25" s="27">
        <v>5.5</v>
      </c>
      <c r="AC25" s="27">
        <v>2</v>
      </c>
      <c r="AD25" s="27">
        <v>16.5</v>
      </c>
      <c r="AE25" s="27">
        <v>9.5</v>
      </c>
      <c r="AF25" s="27"/>
      <c r="AG25" s="27">
        <v>5</v>
      </c>
      <c r="AH25" s="27">
        <v>15</v>
      </c>
      <c r="AI25" s="27">
        <v>8</v>
      </c>
      <c r="AJ25" s="27">
        <v>4</v>
      </c>
      <c r="AK25" s="27"/>
      <c r="AL25" s="27">
        <v>17</v>
      </c>
      <c r="AM25" s="27">
        <v>19.5</v>
      </c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</row>
    <row r="26" spans="1:51" x14ac:dyDescent="0.25">
      <c r="A26" s="1">
        <v>5257</v>
      </c>
      <c r="B26" s="1" t="str">
        <f t="shared" si="0"/>
        <v>C</v>
      </c>
      <c r="C26" s="19">
        <f t="shared" si="1"/>
        <v>0.72183690626313579</v>
      </c>
      <c r="D26" s="9">
        <f t="shared" si="2"/>
        <v>44.032051282051285</v>
      </c>
      <c r="E26" s="9">
        <f t="shared" si="3"/>
        <v>0</v>
      </c>
      <c r="F26" s="13"/>
      <c r="H26" s="9">
        <f t="shared" si="4"/>
        <v>0</v>
      </c>
      <c r="I26" s="13"/>
      <c r="K26" s="9">
        <f t="shared" si="5"/>
        <v>13.090909090909092</v>
      </c>
      <c r="L26" s="30">
        <v>24</v>
      </c>
      <c r="N26" s="9">
        <f t="shared" si="6"/>
        <v>10.90909090909091</v>
      </c>
      <c r="O26" s="30">
        <v>20</v>
      </c>
      <c r="Q26" s="9">
        <f t="shared" si="7"/>
        <v>20.032051282051285</v>
      </c>
      <c r="R26" s="26">
        <f t="shared" si="8"/>
        <v>187.5</v>
      </c>
      <c r="S26" s="17">
        <v>7</v>
      </c>
      <c r="T26" s="17">
        <v>8</v>
      </c>
      <c r="U26" s="27">
        <v>5.5</v>
      </c>
      <c r="V26" s="27">
        <v>12</v>
      </c>
      <c r="W26" s="27">
        <v>11</v>
      </c>
      <c r="X26" s="17">
        <v>5</v>
      </c>
      <c r="Y26" s="17">
        <v>5</v>
      </c>
      <c r="Z26" s="27">
        <v>6</v>
      </c>
      <c r="AA26" s="27">
        <v>5</v>
      </c>
      <c r="AB26" s="27">
        <v>10</v>
      </c>
      <c r="AC26" s="27">
        <v>3</v>
      </c>
      <c r="AD26" s="27">
        <v>7.5</v>
      </c>
      <c r="AE26" s="27">
        <v>10.5</v>
      </c>
      <c r="AF26" s="27">
        <v>8</v>
      </c>
      <c r="AG26" s="27">
        <v>5</v>
      </c>
      <c r="AH26" s="27">
        <v>18</v>
      </c>
      <c r="AI26" s="27">
        <v>7</v>
      </c>
      <c r="AJ26" s="27">
        <v>4</v>
      </c>
      <c r="AK26" s="27">
        <v>12</v>
      </c>
      <c r="AL26" s="27">
        <v>15.5</v>
      </c>
      <c r="AM26" s="27">
        <v>19</v>
      </c>
      <c r="AN26" s="27">
        <v>3.5</v>
      </c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</row>
    <row r="27" spans="1:51" x14ac:dyDescent="0.25">
      <c r="A27" s="1">
        <v>5301</v>
      </c>
      <c r="B27" s="1" t="str">
        <f t="shared" si="0"/>
        <v>A</v>
      </c>
      <c r="C27" s="19">
        <f t="shared" si="1"/>
        <v>0.90744774351331725</v>
      </c>
      <c r="D27" s="9">
        <f t="shared" si="2"/>
        <v>55.354312354312356</v>
      </c>
      <c r="E27" s="9">
        <f t="shared" si="3"/>
        <v>0</v>
      </c>
      <c r="F27" s="13"/>
      <c r="H27" s="9">
        <f t="shared" si="4"/>
        <v>0</v>
      </c>
      <c r="I27" s="13"/>
      <c r="K27" s="9">
        <f t="shared" si="5"/>
        <v>16.636363636363637</v>
      </c>
      <c r="L27" s="30">
        <v>30.5</v>
      </c>
      <c r="N27" s="9">
        <f t="shared" si="6"/>
        <v>15</v>
      </c>
      <c r="O27" s="30">
        <v>27.5</v>
      </c>
      <c r="Q27" s="9">
        <f t="shared" si="7"/>
        <v>23.717948717948715</v>
      </c>
      <c r="R27" s="26">
        <f t="shared" si="8"/>
        <v>222</v>
      </c>
      <c r="S27" s="17">
        <v>6.5</v>
      </c>
      <c r="T27" s="17">
        <v>7.5</v>
      </c>
      <c r="U27" s="27">
        <v>11.5</v>
      </c>
      <c r="V27" s="27">
        <v>11.5</v>
      </c>
      <c r="W27" s="27">
        <v>14.5</v>
      </c>
      <c r="X27" s="17">
        <v>5</v>
      </c>
      <c r="Y27" s="17">
        <v>5</v>
      </c>
      <c r="Z27" s="27">
        <v>10</v>
      </c>
      <c r="AA27" s="27">
        <v>6.5</v>
      </c>
      <c r="AB27" s="27">
        <v>12</v>
      </c>
      <c r="AC27" s="27">
        <v>6</v>
      </c>
      <c r="AD27" s="27">
        <v>15</v>
      </c>
      <c r="AE27" s="27">
        <v>16</v>
      </c>
      <c r="AF27" s="27">
        <v>8</v>
      </c>
      <c r="AG27" s="27">
        <v>5</v>
      </c>
      <c r="AH27" s="27">
        <v>19</v>
      </c>
      <c r="AI27" s="27">
        <v>2</v>
      </c>
      <c r="AJ27" s="27">
        <v>6</v>
      </c>
      <c r="AK27" s="27">
        <v>13.5</v>
      </c>
      <c r="AL27" s="27">
        <v>15</v>
      </c>
      <c r="AM27" s="27">
        <v>18</v>
      </c>
      <c r="AN27" s="27">
        <v>8.5</v>
      </c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</row>
    <row r="28" spans="1:51" x14ac:dyDescent="0.25">
      <c r="A28" s="1">
        <v>5700</v>
      </c>
      <c r="B28" s="1" t="str">
        <f t="shared" si="0"/>
        <v>BA</v>
      </c>
      <c r="C28" s="19">
        <f t="shared" si="1"/>
        <v>0.88214426739016916</v>
      </c>
      <c r="D28" s="9">
        <f t="shared" si="2"/>
        <v>53.810800310800317</v>
      </c>
      <c r="E28" s="9">
        <f t="shared" si="3"/>
        <v>0</v>
      </c>
      <c r="F28" s="13"/>
      <c r="H28" s="9">
        <f t="shared" si="4"/>
        <v>0</v>
      </c>
      <c r="I28" s="13"/>
      <c r="K28" s="9">
        <f t="shared" si="5"/>
        <v>14.727272727272728</v>
      </c>
      <c r="L28" s="30">
        <v>27</v>
      </c>
      <c r="N28" s="9">
        <f t="shared" si="6"/>
        <v>17.181818181818183</v>
      </c>
      <c r="O28" s="30">
        <v>31.5</v>
      </c>
      <c r="Q28" s="9">
        <f t="shared" si="7"/>
        <v>21.9017094017094</v>
      </c>
      <c r="R28" s="26">
        <f t="shared" si="8"/>
        <v>205</v>
      </c>
      <c r="S28" s="17">
        <v>7</v>
      </c>
      <c r="T28" s="17">
        <v>7</v>
      </c>
      <c r="U28" s="27">
        <v>9</v>
      </c>
      <c r="V28" s="27">
        <v>8.5</v>
      </c>
      <c r="W28" s="27">
        <v>10.5</v>
      </c>
      <c r="X28" s="17">
        <v>5</v>
      </c>
      <c r="Y28" s="17"/>
      <c r="Z28" s="27">
        <v>10</v>
      </c>
      <c r="AA28" s="27">
        <v>8</v>
      </c>
      <c r="AB28" s="27">
        <v>11</v>
      </c>
      <c r="AC28" s="27">
        <v>7</v>
      </c>
      <c r="AD28" s="27">
        <v>15</v>
      </c>
      <c r="AE28" s="27">
        <v>15</v>
      </c>
      <c r="AF28" s="27">
        <v>8</v>
      </c>
      <c r="AG28" s="27">
        <v>5</v>
      </c>
      <c r="AH28" s="27">
        <v>18</v>
      </c>
      <c r="AI28" s="27">
        <v>8</v>
      </c>
      <c r="AJ28" s="27">
        <v>2</v>
      </c>
      <c r="AK28" s="27">
        <v>12</v>
      </c>
      <c r="AL28" s="27">
        <v>13.5</v>
      </c>
      <c r="AM28" s="27">
        <v>17.5</v>
      </c>
      <c r="AN28" s="27">
        <v>8</v>
      </c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</row>
    <row r="29" spans="1:51" x14ac:dyDescent="0.25">
      <c r="A29" s="1">
        <v>6093</v>
      </c>
      <c r="B29" s="1" t="str">
        <f t="shared" si="0"/>
        <v>E</v>
      </c>
      <c r="C29" s="19">
        <f t="shared" si="1"/>
        <v>0.52848790553708591</v>
      </c>
      <c r="D29" s="9">
        <f t="shared" si="2"/>
        <v>32.23776223776224</v>
      </c>
      <c r="E29" s="9">
        <f t="shared" si="3"/>
        <v>0</v>
      </c>
      <c r="F29" s="13"/>
      <c r="H29" s="9">
        <f t="shared" si="4"/>
        <v>0</v>
      </c>
      <c r="I29" s="13"/>
      <c r="K29" s="9">
        <f t="shared" si="5"/>
        <v>11.454545454545455</v>
      </c>
      <c r="L29" s="30">
        <v>21</v>
      </c>
      <c r="N29" s="9">
        <f t="shared" si="6"/>
        <v>13.090909090909092</v>
      </c>
      <c r="O29" s="30">
        <v>24</v>
      </c>
      <c r="Q29" s="9">
        <f t="shared" si="7"/>
        <v>7.6923076923076925</v>
      </c>
      <c r="R29" s="26">
        <f t="shared" si="8"/>
        <v>72</v>
      </c>
      <c r="S29" s="17">
        <v>2</v>
      </c>
      <c r="T29" s="17">
        <v>2.5</v>
      </c>
      <c r="U29" s="27">
        <v>3</v>
      </c>
      <c r="V29" s="27">
        <v>2</v>
      </c>
      <c r="W29" s="27">
        <v>3</v>
      </c>
      <c r="X29" s="17">
        <v>3</v>
      </c>
      <c r="Y29" s="17"/>
      <c r="Z29" s="27">
        <v>2</v>
      </c>
      <c r="AA29" s="27">
        <v>3</v>
      </c>
      <c r="AB29" s="27">
        <v>2.5</v>
      </c>
      <c r="AC29" s="27">
        <v>3</v>
      </c>
      <c r="AD29" s="27">
        <v>6</v>
      </c>
      <c r="AE29" s="27">
        <v>6</v>
      </c>
      <c r="AF29" s="27">
        <v>2</v>
      </c>
      <c r="AG29" s="27">
        <v>3</v>
      </c>
      <c r="AH29" s="27">
        <v>6</v>
      </c>
      <c r="AI29" s="27">
        <v>2</v>
      </c>
      <c r="AJ29" s="27">
        <v>2</v>
      </c>
      <c r="AK29" s="27">
        <v>6</v>
      </c>
      <c r="AL29" s="27">
        <v>5</v>
      </c>
      <c r="AM29" s="27">
        <v>5</v>
      </c>
      <c r="AN29" s="27">
        <v>3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</row>
    <row r="30" spans="1:51" x14ac:dyDescent="0.25">
      <c r="A30" s="1">
        <v>6339</v>
      </c>
      <c r="B30" s="1" t="str">
        <f t="shared" si="0"/>
        <v>CB</v>
      </c>
      <c r="C30" s="19">
        <f t="shared" si="1"/>
        <v>0.78784057472582059</v>
      </c>
      <c r="D30" s="9">
        <f t="shared" si="2"/>
        <v>48.058275058275058</v>
      </c>
      <c r="E30" s="9">
        <f t="shared" si="3"/>
        <v>0</v>
      </c>
      <c r="F30" s="13"/>
      <c r="H30" s="9">
        <f t="shared" si="4"/>
        <v>0</v>
      </c>
      <c r="I30" s="13"/>
      <c r="K30" s="9">
        <f t="shared" si="5"/>
        <v>11.181818181818182</v>
      </c>
      <c r="L30" s="30">
        <v>20.5</v>
      </c>
      <c r="N30" s="9">
        <f t="shared" si="6"/>
        <v>16.363636363636363</v>
      </c>
      <c r="O30" s="30">
        <v>30</v>
      </c>
      <c r="Q30" s="9">
        <f t="shared" si="7"/>
        <v>20.512820512820511</v>
      </c>
      <c r="R30" s="26">
        <f t="shared" si="8"/>
        <v>192</v>
      </c>
      <c r="S30" s="17">
        <v>4.5</v>
      </c>
      <c r="T30" s="17">
        <v>7</v>
      </c>
      <c r="U30" s="27">
        <v>8</v>
      </c>
      <c r="V30" s="27">
        <v>14</v>
      </c>
      <c r="W30" s="27">
        <v>11.5</v>
      </c>
      <c r="X30" s="17">
        <v>5</v>
      </c>
      <c r="Y30" s="17"/>
      <c r="Z30" s="27">
        <v>9</v>
      </c>
      <c r="AA30" s="27">
        <v>6.5</v>
      </c>
      <c r="AB30" s="27">
        <v>8.5</v>
      </c>
      <c r="AC30" s="27">
        <v>3.5</v>
      </c>
      <c r="AD30" s="27">
        <v>10</v>
      </c>
      <c r="AE30" s="27">
        <v>17</v>
      </c>
      <c r="AF30" s="27">
        <v>8</v>
      </c>
      <c r="AG30" s="27">
        <v>5</v>
      </c>
      <c r="AH30" s="27">
        <v>15</v>
      </c>
      <c r="AI30" s="27">
        <v>8</v>
      </c>
      <c r="AJ30" s="27">
        <v>2</v>
      </c>
      <c r="AK30" s="27">
        <v>10</v>
      </c>
      <c r="AL30" s="27">
        <v>13</v>
      </c>
      <c r="AM30" s="27">
        <v>17.5</v>
      </c>
      <c r="AN30" s="27">
        <v>9</v>
      </c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</row>
    <row r="31" spans="1:51" x14ac:dyDescent="0.25">
      <c r="A31" s="1">
        <v>6377</v>
      </c>
      <c r="B31" s="1" t="str">
        <f t="shared" si="0"/>
        <v>B</v>
      </c>
      <c r="C31" s="19">
        <f t="shared" si="1"/>
        <v>0.80507789114346484</v>
      </c>
      <c r="D31" s="9">
        <f t="shared" si="2"/>
        <v>49.109751359751357</v>
      </c>
      <c r="E31" s="9">
        <f t="shared" si="3"/>
        <v>0</v>
      </c>
      <c r="F31" s="13"/>
      <c r="H31" s="9">
        <f t="shared" si="4"/>
        <v>0</v>
      </c>
      <c r="I31" s="13"/>
      <c r="K31" s="9">
        <f t="shared" si="5"/>
        <v>12.272727272727272</v>
      </c>
      <c r="L31" s="30">
        <v>22.5</v>
      </c>
      <c r="N31" s="9">
        <f t="shared" si="6"/>
        <v>14.454545454545453</v>
      </c>
      <c r="O31" s="30">
        <v>26.5</v>
      </c>
      <c r="Q31" s="9">
        <f t="shared" si="7"/>
        <v>22.382478632478634</v>
      </c>
      <c r="R31" s="26">
        <f t="shared" si="8"/>
        <v>209.5</v>
      </c>
      <c r="S31" s="17">
        <v>7</v>
      </c>
      <c r="T31" s="17">
        <v>7.5</v>
      </c>
      <c r="U31" s="27">
        <v>10.5</v>
      </c>
      <c r="V31" s="27">
        <v>11.5</v>
      </c>
      <c r="W31" s="27">
        <v>12</v>
      </c>
      <c r="X31" s="17">
        <v>5</v>
      </c>
      <c r="Y31" s="17"/>
      <c r="Z31" s="27">
        <v>10</v>
      </c>
      <c r="AA31" s="27">
        <v>7.5</v>
      </c>
      <c r="AB31" s="27">
        <v>10.5</v>
      </c>
      <c r="AC31" s="27">
        <v>7</v>
      </c>
      <c r="AD31" s="27">
        <v>15</v>
      </c>
      <c r="AE31" s="27">
        <v>15</v>
      </c>
      <c r="AF31" s="27">
        <v>8</v>
      </c>
      <c r="AG31" s="27">
        <v>5</v>
      </c>
      <c r="AH31" s="27">
        <v>18</v>
      </c>
      <c r="AI31" s="27">
        <v>8</v>
      </c>
      <c r="AJ31" s="27">
        <v>2</v>
      </c>
      <c r="AK31" s="27">
        <v>10</v>
      </c>
      <c r="AL31" s="27">
        <v>13</v>
      </c>
      <c r="AM31" s="27">
        <v>19</v>
      </c>
      <c r="AN31" s="27">
        <v>8</v>
      </c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</row>
    <row r="32" spans="1:51" x14ac:dyDescent="0.25">
      <c r="A32" s="1">
        <v>6509</v>
      </c>
      <c r="B32" s="1" t="str">
        <f t="shared" si="0"/>
        <v>DC</v>
      </c>
      <c r="C32" s="19">
        <f t="shared" si="1"/>
        <v>0.66192186683989962</v>
      </c>
      <c r="D32" s="9">
        <f t="shared" si="2"/>
        <v>40.377233877233877</v>
      </c>
      <c r="E32" s="9">
        <f t="shared" si="3"/>
        <v>0</v>
      </c>
      <c r="F32" s="13"/>
      <c r="H32" s="9">
        <f t="shared" si="4"/>
        <v>0</v>
      </c>
      <c r="I32" s="13"/>
      <c r="K32" s="9">
        <f t="shared" si="5"/>
        <v>14.727272727272728</v>
      </c>
      <c r="L32" s="30">
        <v>27</v>
      </c>
      <c r="N32" s="9">
        <f t="shared" si="6"/>
        <v>13.363636363636363</v>
      </c>
      <c r="O32" s="30">
        <v>24.5</v>
      </c>
      <c r="Q32" s="9">
        <f t="shared" si="7"/>
        <v>12.286324786324785</v>
      </c>
      <c r="R32" s="26">
        <f t="shared" si="8"/>
        <v>115</v>
      </c>
      <c r="S32" s="17"/>
      <c r="T32" s="17">
        <v>7.5</v>
      </c>
      <c r="U32" s="27">
        <v>8</v>
      </c>
      <c r="V32" s="27"/>
      <c r="W32" s="27">
        <v>13.5</v>
      </c>
      <c r="X32" s="17">
        <v>5</v>
      </c>
      <c r="Y32" s="17">
        <v>5</v>
      </c>
      <c r="Z32" s="27">
        <v>8</v>
      </c>
      <c r="AA32" s="27">
        <v>7</v>
      </c>
      <c r="AB32" s="27">
        <v>10</v>
      </c>
      <c r="AC32" s="27"/>
      <c r="AD32" s="27">
        <v>6.5</v>
      </c>
      <c r="AE32" s="27">
        <v>7</v>
      </c>
      <c r="AF32" s="27"/>
      <c r="AG32" s="27"/>
      <c r="AH32" s="27">
        <v>10</v>
      </c>
      <c r="AI32" s="27">
        <v>8</v>
      </c>
      <c r="AJ32" s="27">
        <v>2</v>
      </c>
      <c r="AK32" s="27"/>
      <c r="AL32" s="27"/>
      <c r="AM32" s="27">
        <v>6.5</v>
      </c>
      <c r="AN32" s="27">
        <v>11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</row>
    <row r="33" spans="1:51" x14ac:dyDescent="0.25">
      <c r="A33" s="1">
        <v>6787</v>
      </c>
      <c r="B33" s="1" t="str">
        <f t="shared" si="0"/>
        <v>C</v>
      </c>
      <c r="C33" s="19">
        <f t="shared" si="1"/>
        <v>0.69764161157603788</v>
      </c>
      <c r="D33" s="9">
        <f t="shared" si="2"/>
        <v>42.556138306138308</v>
      </c>
      <c r="E33" s="9">
        <f t="shared" si="3"/>
        <v>0</v>
      </c>
      <c r="F33" s="13"/>
      <c r="H33" s="9">
        <f t="shared" si="4"/>
        <v>0</v>
      </c>
      <c r="I33" s="13"/>
      <c r="K33" s="9">
        <f t="shared" si="5"/>
        <v>9.2727272727272734</v>
      </c>
      <c r="L33" s="30">
        <v>17</v>
      </c>
      <c r="N33" s="9">
        <f t="shared" si="6"/>
        <v>18.272727272727273</v>
      </c>
      <c r="O33" s="30">
        <v>33.5</v>
      </c>
      <c r="Q33" s="9">
        <f t="shared" si="7"/>
        <v>15.01068376068376</v>
      </c>
      <c r="R33" s="26">
        <f t="shared" si="8"/>
        <v>140.5</v>
      </c>
      <c r="S33" s="17">
        <v>7</v>
      </c>
      <c r="T33" s="17">
        <v>7.5</v>
      </c>
      <c r="U33" s="27">
        <v>7.5</v>
      </c>
      <c r="V33" s="27">
        <v>14.5</v>
      </c>
      <c r="W33" s="27">
        <v>14</v>
      </c>
      <c r="X33" s="17">
        <v>3</v>
      </c>
      <c r="Y33" s="17">
        <v>5</v>
      </c>
      <c r="Z33" s="27">
        <v>7</v>
      </c>
      <c r="AA33" s="27">
        <v>4</v>
      </c>
      <c r="AB33" s="27">
        <v>7.5</v>
      </c>
      <c r="AC33" s="27">
        <v>6.5</v>
      </c>
      <c r="AD33" s="27">
        <v>12.5</v>
      </c>
      <c r="AE33" s="27">
        <v>11</v>
      </c>
      <c r="AF33" s="27"/>
      <c r="AG33" s="27">
        <v>5</v>
      </c>
      <c r="AH33" s="27">
        <v>17</v>
      </c>
      <c r="AI33" s="27"/>
      <c r="AJ33" s="27">
        <v>2</v>
      </c>
      <c r="AK33" s="27">
        <v>9.5</v>
      </c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</row>
    <row r="34" spans="1:51" x14ac:dyDescent="0.25">
      <c r="A34" s="1">
        <v>6801</v>
      </c>
      <c r="B34" s="1" t="str">
        <f>IF(C34&gt;=0.9,"A",IF($C34&gt;=0.86,"BA",IF($C34&gt;=0.8,"B",IF($C34&gt;=0.76,"CB",IF($C34&gt;=0.69,"C",IF($C34&gt;=0.65,"DC",IF($C34&gt;=0.59,"D",IF($C34&lt;0.05," -","E"))))))))</f>
        <v>E</v>
      </c>
      <c r="C34" s="19">
        <f t="shared" si="1"/>
        <v>0.22999859885105786</v>
      </c>
      <c r="D34" s="9">
        <f t="shared" si="2"/>
        <v>14.02991452991453</v>
      </c>
      <c r="E34" s="9">
        <f t="shared" si="3"/>
        <v>0</v>
      </c>
      <c r="F34" s="13"/>
      <c r="H34" s="9">
        <f t="shared" si="4"/>
        <v>0</v>
      </c>
      <c r="I34" s="13"/>
      <c r="K34" s="9">
        <f t="shared" si="5"/>
        <v>5.454545454545455</v>
      </c>
      <c r="L34" s="30">
        <v>10</v>
      </c>
      <c r="N34" s="9">
        <f t="shared" si="6"/>
        <v>6.5454545454545459</v>
      </c>
      <c r="O34" s="30">
        <v>12</v>
      </c>
      <c r="Q34" s="9">
        <f t="shared" si="7"/>
        <v>2.0299145299145298</v>
      </c>
      <c r="R34" s="26">
        <f t="shared" si="8"/>
        <v>19</v>
      </c>
      <c r="S34" s="17">
        <v>0</v>
      </c>
      <c r="T34" s="17">
        <v>0.5</v>
      </c>
      <c r="U34" s="27">
        <v>1</v>
      </c>
      <c r="V34" s="27">
        <v>0</v>
      </c>
      <c r="W34" s="27">
        <v>1</v>
      </c>
      <c r="X34" s="17"/>
      <c r="Y34" s="17"/>
      <c r="Z34" s="27">
        <v>0</v>
      </c>
      <c r="AA34" s="27">
        <v>1</v>
      </c>
      <c r="AB34" s="27">
        <v>1.5</v>
      </c>
      <c r="AC34" s="27">
        <v>1</v>
      </c>
      <c r="AD34" s="27">
        <v>2</v>
      </c>
      <c r="AE34" s="27">
        <v>2</v>
      </c>
      <c r="AF34" s="27"/>
      <c r="AG34" s="27"/>
      <c r="AH34" s="27">
        <v>2</v>
      </c>
      <c r="AI34" s="27"/>
      <c r="AJ34" s="27">
        <v>2</v>
      </c>
      <c r="AK34" s="27">
        <v>2</v>
      </c>
      <c r="AL34" s="27">
        <v>1</v>
      </c>
      <c r="AM34" s="27">
        <v>1</v>
      </c>
      <c r="AN34" s="27">
        <v>1</v>
      </c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</row>
    <row r="35" spans="1:51" x14ac:dyDescent="0.25">
      <c r="A35" s="1">
        <v>7020</v>
      </c>
      <c r="B35" s="1" t="str">
        <f t="shared" si="0"/>
        <v>C</v>
      </c>
      <c r="C35" s="19">
        <f t="shared" si="1"/>
        <v>0.73207803125835902</v>
      </c>
      <c r="D35" s="9">
        <f t="shared" si="2"/>
        <v>44.656759906759902</v>
      </c>
      <c r="E35" s="9">
        <f t="shared" si="3"/>
        <v>0</v>
      </c>
      <c r="F35" s="13"/>
      <c r="H35" s="9">
        <f t="shared" si="4"/>
        <v>0</v>
      </c>
      <c r="I35" s="13"/>
      <c r="K35" s="9">
        <f t="shared" si="5"/>
        <v>18.818181818181817</v>
      </c>
      <c r="L35" s="30">
        <v>34.5</v>
      </c>
      <c r="N35" s="9">
        <f t="shared" si="6"/>
        <v>19.909090909090907</v>
      </c>
      <c r="O35" s="30">
        <v>36.5</v>
      </c>
      <c r="Q35" s="9">
        <f t="shared" si="7"/>
        <v>5.9294871794871788</v>
      </c>
      <c r="R35" s="26">
        <f t="shared" si="8"/>
        <v>55.5</v>
      </c>
      <c r="S35" s="17">
        <v>3.5</v>
      </c>
      <c r="T35" s="17">
        <v>4.5</v>
      </c>
      <c r="U35" s="27">
        <v>8.5</v>
      </c>
      <c r="V35" s="27">
        <v>16</v>
      </c>
      <c r="W35" s="27"/>
      <c r="X35" s="17"/>
      <c r="Y35" s="17"/>
      <c r="Z35" s="27"/>
      <c r="AA35" s="27"/>
      <c r="AB35" s="27">
        <v>11</v>
      </c>
      <c r="AC35" s="27"/>
      <c r="AD35" s="27">
        <v>7</v>
      </c>
      <c r="AE35" s="27"/>
      <c r="AF35" s="27"/>
      <c r="AG35" s="27">
        <v>5</v>
      </c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</row>
    <row r="36" spans="1:51" x14ac:dyDescent="0.25">
      <c r="A36" s="1">
        <v>7669</v>
      </c>
      <c r="B36" s="1" t="str">
        <f t="shared" si="0"/>
        <v>BA</v>
      </c>
      <c r="C36" s="19">
        <f t="shared" si="1"/>
        <v>0.863709605512884</v>
      </c>
      <c r="D36" s="9">
        <f t="shared" si="2"/>
        <v>52.686285936285927</v>
      </c>
      <c r="E36" s="9">
        <f t="shared" si="3"/>
        <v>0</v>
      </c>
      <c r="F36" s="13"/>
      <c r="H36" s="9">
        <f t="shared" si="4"/>
        <v>0</v>
      </c>
      <c r="I36" s="13"/>
      <c r="K36" s="9">
        <f t="shared" si="5"/>
        <v>15.545454545454545</v>
      </c>
      <c r="L36" s="30">
        <v>28.5</v>
      </c>
      <c r="N36" s="9">
        <f t="shared" si="6"/>
        <v>18.818181818181817</v>
      </c>
      <c r="O36" s="30">
        <v>34.5</v>
      </c>
      <c r="Q36" s="9">
        <f t="shared" si="7"/>
        <v>18.322649572649571</v>
      </c>
      <c r="R36" s="26">
        <f t="shared" si="8"/>
        <v>171.5</v>
      </c>
      <c r="S36" s="17">
        <v>7.5</v>
      </c>
      <c r="T36" s="17">
        <v>6</v>
      </c>
      <c r="U36" s="27">
        <v>9.5</v>
      </c>
      <c r="V36" s="27">
        <v>13.5</v>
      </c>
      <c r="W36" s="27">
        <v>13.5</v>
      </c>
      <c r="X36" s="17">
        <v>3</v>
      </c>
      <c r="Y36" s="17"/>
      <c r="Z36" s="27">
        <v>8.5</v>
      </c>
      <c r="AA36" s="27">
        <v>8</v>
      </c>
      <c r="AB36" s="27">
        <v>10</v>
      </c>
      <c r="AC36" s="27">
        <v>5.5</v>
      </c>
      <c r="AD36" s="27">
        <v>12</v>
      </c>
      <c r="AE36" s="27">
        <v>16</v>
      </c>
      <c r="AF36" s="27"/>
      <c r="AG36" s="27">
        <v>3</v>
      </c>
      <c r="AH36" s="27">
        <v>16</v>
      </c>
      <c r="AI36" s="27"/>
      <c r="AJ36" s="27">
        <v>2</v>
      </c>
      <c r="AK36" s="27">
        <v>12</v>
      </c>
      <c r="AL36" s="27">
        <v>7.5</v>
      </c>
      <c r="AM36" s="27">
        <v>9</v>
      </c>
      <c r="AN36" s="27">
        <v>9</v>
      </c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</row>
    <row r="37" spans="1:51" x14ac:dyDescent="0.25">
      <c r="A37" s="1">
        <v>7824</v>
      </c>
      <c r="B37" s="1" t="str">
        <f t="shared" si="0"/>
        <v>A</v>
      </c>
      <c r="C37" s="19">
        <f t="shared" si="1"/>
        <v>0.95552307437553341</v>
      </c>
      <c r="D37" s="9">
        <f t="shared" si="2"/>
        <v>58.286907536907535</v>
      </c>
      <c r="E37" s="9">
        <f t="shared" si="3"/>
        <v>0</v>
      </c>
      <c r="F37" s="13"/>
      <c r="H37" s="9">
        <f t="shared" si="4"/>
        <v>0</v>
      </c>
      <c r="I37" s="13"/>
      <c r="K37" s="9">
        <f t="shared" si="5"/>
        <v>15.272727272727273</v>
      </c>
      <c r="L37" s="30">
        <v>28</v>
      </c>
      <c r="N37" s="9">
        <f t="shared" si="6"/>
        <v>21.272727272727273</v>
      </c>
      <c r="O37" s="30">
        <v>39</v>
      </c>
      <c r="Q37" s="9">
        <f t="shared" si="7"/>
        <v>21.741452991452991</v>
      </c>
      <c r="R37" s="26">
        <f t="shared" si="8"/>
        <v>203.5</v>
      </c>
      <c r="S37" s="17">
        <v>7</v>
      </c>
      <c r="T37" s="17">
        <v>7.5</v>
      </c>
      <c r="U37" s="27">
        <v>10</v>
      </c>
      <c r="V37" s="27">
        <v>12</v>
      </c>
      <c r="W37" s="27">
        <v>10</v>
      </c>
      <c r="X37" s="17">
        <v>5</v>
      </c>
      <c r="Y37" s="17"/>
      <c r="Z37" s="27">
        <v>7</v>
      </c>
      <c r="AA37" s="27">
        <v>7</v>
      </c>
      <c r="AB37" s="27">
        <v>7</v>
      </c>
      <c r="AC37" s="27">
        <v>6</v>
      </c>
      <c r="AD37" s="27">
        <v>16</v>
      </c>
      <c r="AE37" s="27">
        <v>17</v>
      </c>
      <c r="AF37" s="27">
        <v>8</v>
      </c>
      <c r="AG37" s="27">
        <v>5</v>
      </c>
      <c r="AH37" s="27">
        <v>16</v>
      </c>
      <c r="AI37" s="27">
        <v>8</v>
      </c>
      <c r="AJ37" s="27">
        <v>2</v>
      </c>
      <c r="AK37" s="27">
        <v>15</v>
      </c>
      <c r="AL37" s="27">
        <v>15</v>
      </c>
      <c r="AM37" s="27">
        <v>15</v>
      </c>
      <c r="AN37" s="27">
        <v>8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</row>
    <row r="38" spans="1:51" x14ac:dyDescent="0.25">
      <c r="A38" s="1">
        <v>8193</v>
      </c>
      <c r="B38" s="1" t="str">
        <f t="shared" si="0"/>
        <v>CB</v>
      </c>
      <c r="C38" s="19">
        <f t="shared" si="1"/>
        <v>0.78627383545416341</v>
      </c>
      <c r="D38" s="9">
        <f t="shared" si="2"/>
        <v>47.962703962703969</v>
      </c>
      <c r="E38" s="9">
        <f t="shared" si="3"/>
        <v>0</v>
      </c>
      <c r="F38" s="13"/>
      <c r="H38" s="9">
        <f t="shared" si="4"/>
        <v>0</v>
      </c>
      <c r="I38" s="13"/>
      <c r="K38" s="9">
        <f t="shared" si="5"/>
        <v>11.454545454545455</v>
      </c>
      <c r="L38" s="30">
        <v>21</v>
      </c>
      <c r="N38" s="9">
        <f t="shared" si="6"/>
        <v>16.636363636363637</v>
      </c>
      <c r="O38" s="30">
        <v>30.5</v>
      </c>
      <c r="Q38" s="9">
        <f t="shared" si="7"/>
        <v>19.871794871794872</v>
      </c>
      <c r="R38" s="26">
        <f t="shared" si="8"/>
        <v>186</v>
      </c>
      <c r="S38" s="17">
        <v>4.5</v>
      </c>
      <c r="T38" s="17">
        <v>8</v>
      </c>
      <c r="U38" s="27">
        <v>6</v>
      </c>
      <c r="V38" s="27">
        <v>14.5</v>
      </c>
      <c r="W38" s="27">
        <v>13.5</v>
      </c>
      <c r="X38" s="17">
        <v>5</v>
      </c>
      <c r="Y38" s="17"/>
      <c r="Z38" s="27">
        <v>9.5</v>
      </c>
      <c r="AA38" s="27">
        <v>6</v>
      </c>
      <c r="AB38" s="27">
        <v>9</v>
      </c>
      <c r="AC38" s="27">
        <v>2</v>
      </c>
      <c r="AD38" s="27">
        <v>6.5</v>
      </c>
      <c r="AE38" s="27">
        <v>16</v>
      </c>
      <c r="AF38" s="27">
        <v>7</v>
      </c>
      <c r="AG38" s="27">
        <v>5</v>
      </c>
      <c r="AH38" s="27">
        <v>15</v>
      </c>
      <c r="AI38" s="27">
        <v>8</v>
      </c>
      <c r="AJ38" s="27">
        <v>2</v>
      </c>
      <c r="AK38" s="27">
        <v>11.5</v>
      </c>
      <c r="AL38" s="27">
        <v>21</v>
      </c>
      <c r="AM38" s="27">
        <v>8.5</v>
      </c>
      <c r="AN38" s="27">
        <v>7.5</v>
      </c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spans="1:51" x14ac:dyDescent="0.25">
      <c r="A39" s="1">
        <v>8370</v>
      </c>
      <c r="B39" s="1" t="str">
        <f t="shared" si="0"/>
        <v>A</v>
      </c>
      <c r="C39" s="19">
        <f t="shared" si="1"/>
        <v>0.96179003146216258</v>
      </c>
      <c r="D39" s="9">
        <f t="shared" si="2"/>
        <v>58.669191919191917</v>
      </c>
      <c r="E39" s="9">
        <f t="shared" si="3"/>
        <v>0</v>
      </c>
      <c r="F39" s="13"/>
      <c r="H39" s="9">
        <f t="shared" si="4"/>
        <v>0</v>
      </c>
      <c r="I39" s="13"/>
      <c r="K39" s="9">
        <f t="shared" si="5"/>
        <v>15.818181818181818</v>
      </c>
      <c r="L39" s="30">
        <v>29</v>
      </c>
      <c r="N39" s="9">
        <f t="shared" si="6"/>
        <v>18.545454545454547</v>
      </c>
      <c r="O39" s="30">
        <v>34</v>
      </c>
      <c r="Q39" s="9">
        <f t="shared" si="7"/>
        <v>24.305555555555554</v>
      </c>
      <c r="R39" s="26">
        <f t="shared" si="8"/>
        <v>227.5</v>
      </c>
      <c r="S39" s="17">
        <v>8</v>
      </c>
      <c r="T39" s="17">
        <v>8</v>
      </c>
      <c r="U39" s="27">
        <v>11</v>
      </c>
      <c r="V39" s="27">
        <v>13</v>
      </c>
      <c r="W39" s="27">
        <v>13</v>
      </c>
      <c r="X39" s="17">
        <v>5</v>
      </c>
      <c r="Y39" s="17">
        <v>5</v>
      </c>
      <c r="Z39" s="27">
        <v>8</v>
      </c>
      <c r="AA39" s="27">
        <v>7.5</v>
      </c>
      <c r="AB39" s="27">
        <v>8</v>
      </c>
      <c r="AC39" s="27">
        <v>7</v>
      </c>
      <c r="AD39" s="27">
        <v>18</v>
      </c>
      <c r="AE39" s="27">
        <v>17</v>
      </c>
      <c r="AF39" s="27">
        <v>6.5</v>
      </c>
      <c r="AG39" s="27">
        <v>5</v>
      </c>
      <c r="AH39" s="27">
        <v>18</v>
      </c>
      <c r="AI39" s="27">
        <v>6.5</v>
      </c>
      <c r="AJ39" s="27">
        <v>4</v>
      </c>
      <c r="AK39" s="27">
        <v>14</v>
      </c>
      <c r="AL39" s="27">
        <v>17</v>
      </c>
      <c r="AM39" s="27">
        <v>19</v>
      </c>
      <c r="AN39" s="27">
        <v>9</v>
      </c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</row>
    <row r="40" spans="1:51" x14ac:dyDescent="0.25">
      <c r="A40" s="1">
        <v>8424</v>
      </c>
      <c r="B40" s="1" t="str">
        <f t="shared" si="0"/>
        <v>CB</v>
      </c>
      <c r="C40" s="19">
        <f t="shared" si="1"/>
        <v>0.77968525099672636</v>
      </c>
      <c r="D40" s="9">
        <f t="shared" si="2"/>
        <v>47.56080031080031</v>
      </c>
      <c r="E40" s="9">
        <f t="shared" si="3"/>
        <v>0</v>
      </c>
      <c r="F40" s="13"/>
      <c r="H40" s="9">
        <f t="shared" si="4"/>
        <v>0</v>
      </c>
      <c r="I40" s="13"/>
      <c r="K40" s="9">
        <f t="shared" si="5"/>
        <v>14.181818181818182</v>
      </c>
      <c r="L40" s="30">
        <v>26</v>
      </c>
      <c r="N40" s="9">
        <f t="shared" si="6"/>
        <v>17.727272727272727</v>
      </c>
      <c r="O40" s="30">
        <v>32.5</v>
      </c>
      <c r="Q40" s="9">
        <f t="shared" si="7"/>
        <v>15.651709401709402</v>
      </c>
      <c r="R40" s="26">
        <f t="shared" si="8"/>
        <v>146.5</v>
      </c>
      <c r="S40" s="17">
        <v>3.5</v>
      </c>
      <c r="T40" s="17">
        <v>7.5</v>
      </c>
      <c r="U40" s="27">
        <v>10.5</v>
      </c>
      <c r="V40" s="27">
        <v>16</v>
      </c>
      <c r="W40" s="27">
        <v>11</v>
      </c>
      <c r="X40" s="17">
        <v>5</v>
      </c>
      <c r="Y40" s="17"/>
      <c r="Z40" s="27">
        <v>4.5</v>
      </c>
      <c r="AA40" s="27">
        <v>5</v>
      </c>
      <c r="AB40" s="27">
        <v>1.5</v>
      </c>
      <c r="AC40" s="27">
        <v>0.5</v>
      </c>
      <c r="AD40" s="27">
        <v>10</v>
      </c>
      <c r="AE40" s="27">
        <v>10</v>
      </c>
      <c r="AF40" s="27">
        <v>8</v>
      </c>
      <c r="AG40" s="27">
        <v>5</v>
      </c>
      <c r="AH40" s="27">
        <v>13.5</v>
      </c>
      <c r="AI40" s="27">
        <v>2</v>
      </c>
      <c r="AJ40" s="27"/>
      <c r="AK40" s="27">
        <v>10.5</v>
      </c>
      <c r="AL40" s="27">
        <v>12</v>
      </c>
      <c r="AM40" s="27">
        <v>9</v>
      </c>
      <c r="AN40" s="27">
        <v>1.5</v>
      </c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 spans="1:51" x14ac:dyDescent="0.25">
      <c r="A41" s="1">
        <v>9083</v>
      </c>
      <c r="B41" s="1" t="str">
        <f t="shared" si="0"/>
        <v>E</v>
      </c>
      <c r="C41" s="19">
        <f t="shared" si="1"/>
        <v>0.40703695211891938</v>
      </c>
      <c r="D41" s="9">
        <f t="shared" si="2"/>
        <v>24.829254079254081</v>
      </c>
      <c r="E41" s="9">
        <f t="shared" si="3"/>
        <v>0</v>
      </c>
      <c r="F41" s="13"/>
      <c r="H41" s="9">
        <f t="shared" si="4"/>
        <v>0</v>
      </c>
      <c r="I41" s="13"/>
      <c r="K41" s="9">
        <f t="shared" si="5"/>
        <v>9.2727272727272734</v>
      </c>
      <c r="L41" s="30">
        <v>17</v>
      </c>
      <c r="N41" s="9">
        <f t="shared" si="6"/>
        <v>10.90909090909091</v>
      </c>
      <c r="O41" s="30">
        <v>20</v>
      </c>
      <c r="Q41" s="9">
        <f t="shared" si="7"/>
        <v>4.6474358974358978</v>
      </c>
      <c r="R41" s="26">
        <f t="shared" si="8"/>
        <v>43.5</v>
      </c>
      <c r="S41" s="17">
        <v>1</v>
      </c>
      <c r="T41" s="17">
        <v>1.5</v>
      </c>
      <c r="U41" s="27">
        <v>2</v>
      </c>
      <c r="V41" s="27">
        <v>1</v>
      </c>
      <c r="W41" s="27">
        <v>2</v>
      </c>
      <c r="X41" s="17">
        <v>3</v>
      </c>
      <c r="Y41" s="17"/>
      <c r="Z41" s="27">
        <v>1</v>
      </c>
      <c r="AA41" s="27">
        <v>2</v>
      </c>
      <c r="AB41" s="27">
        <v>2</v>
      </c>
      <c r="AC41" s="27">
        <v>2</v>
      </c>
      <c r="AD41" s="27">
        <v>4</v>
      </c>
      <c r="AE41" s="27">
        <v>4</v>
      </c>
      <c r="AF41" s="27"/>
      <c r="AG41" s="27"/>
      <c r="AH41" s="27">
        <v>4</v>
      </c>
      <c r="AI41" s="27"/>
      <c r="AJ41" s="27">
        <v>2</v>
      </c>
      <c r="AK41" s="27">
        <v>4</v>
      </c>
      <c r="AL41" s="27">
        <v>3</v>
      </c>
      <c r="AM41" s="27">
        <v>3</v>
      </c>
      <c r="AN41" s="27">
        <v>2</v>
      </c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</row>
    <row r="42" spans="1:51" x14ac:dyDescent="0.25">
      <c r="A42" s="1">
        <v>9288</v>
      </c>
      <c r="B42" s="1" t="str">
        <f t="shared" si="0"/>
        <v>E</v>
      </c>
      <c r="C42" s="19">
        <f t="shared" si="1"/>
        <v>0.53779280828461151</v>
      </c>
      <c r="D42" s="9">
        <f t="shared" si="2"/>
        <v>32.805361305361302</v>
      </c>
      <c r="E42" s="9">
        <f t="shared" si="3"/>
        <v>0</v>
      </c>
      <c r="F42" s="13"/>
      <c r="H42" s="9">
        <f t="shared" si="4"/>
        <v>0</v>
      </c>
      <c r="I42" s="13"/>
      <c r="K42" s="9">
        <f t="shared" si="5"/>
        <v>7.0909090909090908</v>
      </c>
      <c r="L42" s="30">
        <v>13</v>
      </c>
      <c r="N42" s="9">
        <f t="shared" si="6"/>
        <v>8.7272727272727266</v>
      </c>
      <c r="O42" s="30">
        <v>16</v>
      </c>
      <c r="Q42" s="9">
        <f t="shared" si="7"/>
        <v>16.987179487179489</v>
      </c>
      <c r="R42" s="26">
        <f t="shared" si="8"/>
        <v>159</v>
      </c>
      <c r="S42" s="17">
        <v>5</v>
      </c>
      <c r="T42" s="17">
        <v>4</v>
      </c>
      <c r="U42" s="27">
        <v>11</v>
      </c>
      <c r="V42" s="27">
        <v>11</v>
      </c>
      <c r="W42" s="27">
        <v>12</v>
      </c>
      <c r="X42" s="17">
        <v>5</v>
      </c>
      <c r="Y42" s="17"/>
      <c r="Z42" s="27">
        <v>9.5</v>
      </c>
      <c r="AA42" s="27">
        <v>7.5</v>
      </c>
      <c r="AB42" s="27"/>
      <c r="AC42" s="27"/>
      <c r="AD42" s="27">
        <v>10</v>
      </c>
      <c r="AE42" s="27">
        <v>12.5</v>
      </c>
      <c r="AF42" s="27">
        <v>8</v>
      </c>
      <c r="AG42" s="27">
        <v>5</v>
      </c>
      <c r="AH42" s="27">
        <v>11</v>
      </c>
      <c r="AI42" s="27">
        <v>2</v>
      </c>
      <c r="AJ42" s="27">
        <v>2</v>
      </c>
      <c r="AK42" s="27">
        <v>13</v>
      </c>
      <c r="AL42" s="27">
        <v>6</v>
      </c>
      <c r="AM42" s="27">
        <v>16.5</v>
      </c>
      <c r="AN42" s="27">
        <v>8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</row>
    <row r="43" spans="1:51" x14ac:dyDescent="0.25">
      <c r="A43" s="1">
        <v>9379</v>
      </c>
      <c r="B43" s="1" t="str">
        <f t="shared" si="0"/>
        <v>A</v>
      </c>
      <c r="C43" s="19">
        <f t="shared" si="1"/>
        <v>0.97589705376590608</v>
      </c>
      <c r="D43" s="9">
        <f t="shared" si="2"/>
        <v>59.529720279720273</v>
      </c>
      <c r="E43" s="9">
        <f t="shared" si="3"/>
        <v>0</v>
      </c>
      <c r="F43" s="13"/>
      <c r="H43" s="9">
        <f t="shared" si="4"/>
        <v>0</v>
      </c>
      <c r="I43" s="13"/>
      <c r="K43" s="9">
        <f t="shared" si="5"/>
        <v>20.18181818181818</v>
      </c>
      <c r="L43" s="30">
        <v>37</v>
      </c>
      <c r="N43" s="9">
        <f t="shared" si="6"/>
        <v>19.636363636363633</v>
      </c>
      <c r="O43" s="30">
        <v>36</v>
      </c>
      <c r="Q43" s="9">
        <f t="shared" si="7"/>
        <v>19.71153846153846</v>
      </c>
      <c r="R43" s="26">
        <f t="shared" si="8"/>
        <v>184.5</v>
      </c>
      <c r="S43" s="17">
        <v>6</v>
      </c>
      <c r="T43" s="17">
        <v>6.5</v>
      </c>
      <c r="U43" s="27">
        <v>8</v>
      </c>
      <c r="V43" s="27">
        <v>10</v>
      </c>
      <c r="W43" s="27">
        <v>9</v>
      </c>
      <c r="X43" s="17">
        <v>5</v>
      </c>
      <c r="Y43" s="17">
        <v>5</v>
      </c>
      <c r="Z43" s="27">
        <v>6</v>
      </c>
      <c r="AA43" s="27">
        <v>6.5</v>
      </c>
      <c r="AB43" s="27">
        <v>6.5</v>
      </c>
      <c r="AC43" s="27">
        <v>7</v>
      </c>
      <c r="AD43" s="27">
        <v>14</v>
      </c>
      <c r="AE43" s="27">
        <v>15</v>
      </c>
      <c r="AF43" s="27">
        <v>6</v>
      </c>
      <c r="AG43" s="27">
        <v>5</v>
      </c>
      <c r="AH43" s="27">
        <v>14</v>
      </c>
      <c r="AI43" s="27">
        <v>6</v>
      </c>
      <c r="AJ43" s="27">
        <v>2</v>
      </c>
      <c r="AK43" s="27">
        <v>14</v>
      </c>
      <c r="AL43" s="27">
        <v>13</v>
      </c>
      <c r="AM43" s="27">
        <v>13</v>
      </c>
      <c r="AN43" s="27">
        <v>7</v>
      </c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</row>
    <row r="44" spans="1:51" x14ac:dyDescent="0.25">
      <c r="A44" s="1">
        <v>9569</v>
      </c>
      <c r="B44" s="1" t="str">
        <f t="shared" si="0"/>
        <v>B</v>
      </c>
      <c r="C44" s="19">
        <f t="shared" si="1"/>
        <v>0.83443833033996961</v>
      </c>
      <c r="D44" s="9">
        <f t="shared" si="2"/>
        <v>50.90073815073815</v>
      </c>
      <c r="E44" s="9">
        <f t="shared" si="3"/>
        <v>0</v>
      </c>
      <c r="F44" s="13"/>
      <c r="H44" s="9">
        <f t="shared" si="4"/>
        <v>0</v>
      </c>
      <c r="I44" s="13"/>
      <c r="K44" s="9">
        <f t="shared" si="5"/>
        <v>11.454545454545455</v>
      </c>
      <c r="L44" s="30">
        <v>21</v>
      </c>
      <c r="N44" s="9">
        <f t="shared" si="6"/>
        <v>16.636363636363637</v>
      </c>
      <c r="O44" s="30">
        <v>30.5</v>
      </c>
      <c r="Q44" s="9">
        <f t="shared" si="7"/>
        <v>22.80982905982906</v>
      </c>
      <c r="R44" s="26">
        <f t="shared" si="8"/>
        <v>213.5</v>
      </c>
      <c r="S44" s="17">
        <v>7</v>
      </c>
      <c r="T44" s="17">
        <v>8</v>
      </c>
      <c r="U44" s="27">
        <v>11.5</v>
      </c>
      <c r="V44" s="27">
        <v>13.5</v>
      </c>
      <c r="W44" s="27">
        <v>15</v>
      </c>
      <c r="X44" s="17">
        <v>5</v>
      </c>
      <c r="Y44" s="17"/>
      <c r="Z44" s="27">
        <v>8</v>
      </c>
      <c r="AA44" s="27">
        <v>5</v>
      </c>
      <c r="AB44" s="27">
        <v>10</v>
      </c>
      <c r="AC44" s="27">
        <v>7</v>
      </c>
      <c r="AD44" s="27">
        <v>13</v>
      </c>
      <c r="AE44" s="27">
        <v>16.5</v>
      </c>
      <c r="AF44" s="27">
        <v>8</v>
      </c>
      <c r="AG44" s="27">
        <v>5</v>
      </c>
      <c r="AH44" s="27">
        <v>14.5</v>
      </c>
      <c r="AI44" s="27">
        <v>8</v>
      </c>
      <c r="AJ44" s="27">
        <v>2</v>
      </c>
      <c r="AK44" s="27">
        <v>12.5</v>
      </c>
      <c r="AL44" s="27">
        <v>16.5</v>
      </c>
      <c r="AM44" s="27">
        <v>21.5</v>
      </c>
      <c r="AN44" s="27">
        <v>6</v>
      </c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</row>
    <row r="45" spans="1:51" x14ac:dyDescent="0.25">
      <c r="A45" s="1">
        <v>9632</v>
      </c>
      <c r="B45" s="1" t="str">
        <f t="shared" si="0"/>
        <v>C</v>
      </c>
      <c r="C45" s="19">
        <f t="shared" si="1"/>
        <v>0.73695657712051155</v>
      </c>
      <c r="D45" s="9">
        <f t="shared" si="2"/>
        <v>44.954351204351205</v>
      </c>
      <c r="E45" s="9">
        <f t="shared" si="3"/>
        <v>0</v>
      </c>
      <c r="F45" s="13"/>
      <c r="H45" s="9">
        <f t="shared" si="4"/>
        <v>0</v>
      </c>
      <c r="I45" s="13"/>
      <c r="K45" s="9">
        <f t="shared" si="5"/>
        <v>12</v>
      </c>
      <c r="L45" s="30">
        <v>22</v>
      </c>
      <c r="N45" s="9">
        <f t="shared" si="6"/>
        <v>15.272727272727273</v>
      </c>
      <c r="O45" s="30">
        <v>28</v>
      </c>
      <c r="Q45" s="9">
        <f t="shared" si="7"/>
        <v>17.681623931623932</v>
      </c>
      <c r="R45" s="26">
        <f t="shared" si="8"/>
        <v>165.5</v>
      </c>
      <c r="S45" s="17">
        <v>7</v>
      </c>
      <c r="T45" s="17">
        <v>8</v>
      </c>
      <c r="U45" s="27">
        <v>11</v>
      </c>
      <c r="V45" s="27">
        <v>11</v>
      </c>
      <c r="W45" s="27">
        <v>11</v>
      </c>
      <c r="X45" s="17">
        <v>5</v>
      </c>
      <c r="Y45" s="17"/>
      <c r="Z45" s="27">
        <v>7.5</v>
      </c>
      <c r="AA45" s="27"/>
      <c r="AB45" s="27"/>
      <c r="AC45" s="27"/>
      <c r="AD45" s="27">
        <v>13.5</v>
      </c>
      <c r="AE45" s="27">
        <v>12.5</v>
      </c>
      <c r="AF45" s="27">
        <v>5</v>
      </c>
      <c r="AG45" s="27">
        <v>5</v>
      </c>
      <c r="AH45" s="27">
        <v>15.5</v>
      </c>
      <c r="AI45" s="27">
        <v>7.5</v>
      </c>
      <c r="AJ45" s="27">
        <v>2</v>
      </c>
      <c r="AK45" s="27">
        <v>10</v>
      </c>
      <c r="AL45" s="27">
        <v>15.5</v>
      </c>
      <c r="AM45" s="27">
        <v>15.5</v>
      </c>
      <c r="AN45" s="27">
        <v>3</v>
      </c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</row>
    <row r="46" spans="1:51" x14ac:dyDescent="0.25">
      <c r="A46" s="1">
        <v>9972</v>
      </c>
      <c r="B46" s="1" t="str">
        <f t="shared" si="0"/>
        <v>B</v>
      </c>
      <c r="C46" s="19">
        <f t="shared" si="1"/>
        <v>0.83089406040225722</v>
      </c>
      <c r="D46" s="9">
        <f t="shared" si="2"/>
        <v>50.684537684537688</v>
      </c>
      <c r="E46" s="9">
        <f t="shared" si="3"/>
        <v>0</v>
      </c>
      <c r="F46" s="13"/>
      <c r="H46" s="9">
        <f t="shared" si="4"/>
        <v>0</v>
      </c>
      <c r="I46" s="13"/>
      <c r="K46" s="9">
        <f t="shared" si="5"/>
        <v>16.90909090909091</v>
      </c>
      <c r="L46" s="30">
        <v>31</v>
      </c>
      <c r="N46" s="9">
        <f t="shared" si="6"/>
        <v>18.818181818181817</v>
      </c>
      <c r="O46" s="30">
        <v>34.5</v>
      </c>
      <c r="Q46" s="9">
        <f t="shared" si="7"/>
        <v>14.957264957264957</v>
      </c>
      <c r="R46" s="26">
        <f t="shared" si="8"/>
        <v>140</v>
      </c>
      <c r="S46" s="17"/>
      <c r="T46" s="17">
        <v>8</v>
      </c>
      <c r="U46" s="27">
        <v>7</v>
      </c>
      <c r="V46" s="27">
        <v>15</v>
      </c>
      <c r="W46" s="27">
        <v>10</v>
      </c>
      <c r="X46" s="17"/>
      <c r="Y46" s="17"/>
      <c r="Z46" s="27">
        <v>9</v>
      </c>
      <c r="AA46" s="27"/>
      <c r="AB46" s="27">
        <v>11</v>
      </c>
      <c r="AC46" s="27">
        <v>5.5</v>
      </c>
      <c r="AD46" s="27">
        <v>13.5</v>
      </c>
      <c r="AE46" s="27">
        <v>16</v>
      </c>
      <c r="AF46" s="27"/>
      <c r="AG46" s="27"/>
      <c r="AH46" s="27"/>
      <c r="AI46" s="27">
        <v>1.5</v>
      </c>
      <c r="AJ46" s="27"/>
      <c r="AK46" s="27">
        <v>10.5</v>
      </c>
      <c r="AL46" s="27">
        <v>15.5</v>
      </c>
      <c r="AM46" s="27">
        <v>17.5</v>
      </c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</row>
    <row r="47" spans="1:51" x14ac:dyDescent="0.25">
      <c r="A47" s="1"/>
      <c r="B47" s="1" t="str">
        <f t="shared" si="0"/>
        <v>CB</v>
      </c>
      <c r="C47" s="25">
        <f>AVERAGE(C11:C36)</f>
        <v>0.76090544596219245</v>
      </c>
      <c r="L47" s="23">
        <v>24.8</v>
      </c>
      <c r="O47" s="23">
        <v>30.2</v>
      </c>
      <c r="S47" s="23">
        <v>6.2</v>
      </c>
      <c r="T47" s="23">
        <v>7.2</v>
      </c>
      <c r="U47" s="23">
        <v>9.3000000000000007</v>
      </c>
      <c r="V47" s="23">
        <v>12.8</v>
      </c>
      <c r="W47" s="23">
        <v>12.4</v>
      </c>
      <c r="X47" s="23">
        <v>4.8</v>
      </c>
      <c r="Y47" s="23">
        <v>4.2</v>
      </c>
      <c r="Z47" s="23">
        <v>8.3000000000000007</v>
      </c>
      <c r="AA47" s="23">
        <v>6.6</v>
      </c>
      <c r="AB47" s="23">
        <v>9.6999999999999993</v>
      </c>
      <c r="AC47" s="23">
        <v>5</v>
      </c>
      <c r="AD47" s="23">
        <v>12.7</v>
      </c>
      <c r="AE47" s="23">
        <v>12.9</v>
      </c>
      <c r="AF47" s="23">
        <v>7.5</v>
      </c>
      <c r="AG47" s="23">
        <v>4.9000000000000004</v>
      </c>
      <c r="AH47" s="23">
        <v>15.7</v>
      </c>
      <c r="AI47" s="23">
        <v>6.2</v>
      </c>
      <c r="AJ47" s="23">
        <v>2.6</v>
      </c>
      <c r="AK47" s="23">
        <v>11.1</v>
      </c>
      <c r="AL47" s="23">
        <v>13.3</v>
      </c>
      <c r="AM47" s="23">
        <v>17.3</v>
      </c>
      <c r="AN47" s="23">
        <f>AVERAGE(AN11:AN36)</f>
        <v>5.9318181818181817</v>
      </c>
      <c r="AQ47"/>
    </row>
    <row r="48" spans="1:51" x14ac:dyDescent="0.25">
      <c r="A48" s="1"/>
      <c r="B48" s="1"/>
      <c r="AN48" s="3"/>
      <c r="AQ48"/>
    </row>
    <row r="49" spans="1:43" x14ac:dyDescent="0.25">
      <c r="A49" s="1"/>
      <c r="B49" s="1"/>
      <c r="AN49" s="3"/>
      <c r="AQ49"/>
    </row>
    <row r="50" spans="1:43" ht="15.6" x14ac:dyDescent="0.3">
      <c r="A50" s="1"/>
      <c r="B50" s="1"/>
      <c r="S50" s="29"/>
      <c r="AN50" s="3"/>
      <c r="AQ50"/>
    </row>
    <row r="51" spans="1:43" x14ac:dyDescent="0.25">
      <c r="A51" s="1"/>
      <c r="B51" s="1"/>
      <c r="AN51" s="3"/>
      <c r="AQ51"/>
    </row>
    <row r="52" spans="1:43" x14ac:dyDescent="0.25">
      <c r="A52" s="1"/>
      <c r="B52" s="1"/>
      <c r="AN52" s="3"/>
      <c r="AQ52"/>
    </row>
    <row r="53" spans="1:43" x14ac:dyDescent="0.25">
      <c r="A53" s="1"/>
      <c r="B53" s="1"/>
      <c r="AN53" s="3"/>
      <c r="AQ53"/>
    </row>
    <row r="54" spans="1:43" x14ac:dyDescent="0.25">
      <c r="A54" s="1"/>
      <c r="B54" s="1"/>
      <c r="AN54" s="3"/>
      <c r="AQ54"/>
    </row>
    <row r="55" spans="1:43" x14ac:dyDescent="0.25">
      <c r="A55" s="1"/>
      <c r="B55" s="1"/>
      <c r="AN55" s="3"/>
      <c r="AQ55"/>
    </row>
    <row r="56" spans="1:43" x14ac:dyDescent="0.25">
      <c r="A56" s="1"/>
      <c r="B56" s="1"/>
      <c r="AN56" s="3"/>
      <c r="AQ56"/>
    </row>
    <row r="57" spans="1:43" x14ac:dyDescent="0.25">
      <c r="A57" s="1"/>
      <c r="B57" s="1"/>
      <c r="AN57" s="3"/>
      <c r="AQ57"/>
    </row>
    <row r="58" spans="1:43" x14ac:dyDescent="0.25">
      <c r="A58" s="1"/>
      <c r="B58" s="1"/>
      <c r="AN58" s="3"/>
    </row>
    <row r="59" spans="1:43" x14ac:dyDescent="0.25">
      <c r="A59" s="1"/>
      <c r="B59" s="1"/>
      <c r="AN59" s="3"/>
    </row>
    <row r="60" spans="1:43" x14ac:dyDescent="0.25">
      <c r="A60" s="1"/>
      <c r="B60" s="1"/>
      <c r="AN60" s="3"/>
    </row>
    <row r="61" spans="1:43" x14ac:dyDescent="0.25">
      <c r="A61" s="1"/>
      <c r="B61" s="1"/>
      <c r="AN61" s="3"/>
    </row>
    <row r="62" spans="1:43" x14ac:dyDescent="0.25">
      <c r="A62" s="1"/>
      <c r="B62" s="1"/>
      <c r="AN62" s="3"/>
    </row>
    <row r="63" spans="1:43" x14ac:dyDescent="0.25">
      <c r="A63" s="1"/>
      <c r="B63" s="1"/>
      <c r="AN63" s="3"/>
    </row>
    <row r="64" spans="1:43" x14ac:dyDescent="0.25">
      <c r="A64" s="1"/>
      <c r="B64" s="1"/>
      <c r="AN64" s="3"/>
    </row>
    <row r="65" spans="1:40" x14ac:dyDescent="0.25">
      <c r="A65" s="1"/>
      <c r="B65" s="1"/>
      <c r="AN65" s="3"/>
    </row>
    <row r="66" spans="1:40" x14ac:dyDescent="0.25">
      <c r="A66" s="1"/>
      <c r="B66" s="1"/>
    </row>
    <row r="67" spans="1:40" x14ac:dyDescent="0.25">
      <c r="A67" s="1"/>
      <c r="B67" s="1"/>
    </row>
    <row r="68" spans="1:40" x14ac:dyDescent="0.25">
      <c r="A68" s="1"/>
      <c r="B68" s="1"/>
    </row>
    <row r="69" spans="1:40" x14ac:dyDescent="0.25">
      <c r="A69" s="1"/>
      <c r="B69" s="1"/>
    </row>
    <row r="70" spans="1:40" x14ac:dyDescent="0.25">
      <c r="A70" s="1"/>
      <c r="B70" s="1"/>
    </row>
    <row r="71" spans="1:40" x14ac:dyDescent="0.25">
      <c r="A71" s="1"/>
      <c r="B71" s="1"/>
    </row>
    <row r="72" spans="1:40" x14ac:dyDescent="0.25">
      <c r="A72" s="1"/>
      <c r="B72" s="1"/>
    </row>
    <row r="73" spans="1:40" x14ac:dyDescent="0.25">
      <c r="A73" s="1"/>
      <c r="B73" s="1"/>
    </row>
    <row r="74" spans="1:40" x14ac:dyDescent="0.25">
      <c r="A74" s="1"/>
      <c r="B74" s="1"/>
    </row>
    <row r="75" spans="1:40" x14ac:dyDescent="0.25">
      <c r="A75" s="1"/>
      <c r="B75" s="1"/>
    </row>
    <row r="76" spans="1:40" x14ac:dyDescent="0.25">
      <c r="A76" s="1"/>
      <c r="B76" s="1"/>
    </row>
    <row r="77" spans="1:40" x14ac:dyDescent="0.25">
      <c r="A77" s="1"/>
      <c r="B77" s="1"/>
    </row>
    <row r="78" spans="1:40" x14ac:dyDescent="0.25">
      <c r="A78" s="1"/>
      <c r="B78" s="1"/>
    </row>
    <row r="79" spans="1:40" x14ac:dyDescent="0.25">
      <c r="A79" s="1"/>
      <c r="B79" s="1"/>
    </row>
    <row r="80" spans="1:40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</sheetData>
  <phoneticPr fontId="0" type="noConversion"/>
  <printOptions verticalCentered="1"/>
  <pageMargins left="0.75" right="0.75" top="1" bottom="0.5" header="0.5" footer="0.5"/>
  <pageSetup scale="65" orientation="landscape" r:id="rId1"/>
  <headerFooter alignWithMargins="0">
    <oddHeader>&amp;L&amp;D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Math 116</vt:lpstr>
    </vt:vector>
  </TitlesOfParts>
  <Company>Western Michigan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Math 116 Grades 2pm - SP 2004</dc:title>
  <dc:subject>Math 116</dc:subject>
  <dc:creator>Scott Patrick</dc:creator>
  <cp:lastModifiedBy>Aniket Gupta</cp:lastModifiedBy>
  <cp:lastPrinted>2004-01-14T04:29:28Z</cp:lastPrinted>
  <dcterms:created xsi:type="dcterms:W3CDTF">2000-08-28T16:42:09Z</dcterms:created>
  <dcterms:modified xsi:type="dcterms:W3CDTF">2024-02-03T22:18:12Z</dcterms:modified>
</cp:coreProperties>
</file>