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D06E4161-39B9-4215-A4A4-8EED4652994E}" xr6:coauthVersionLast="47" xr6:coauthVersionMax="47" xr10:uidLastSave="{00000000-0000-0000-0000-000000000000}"/>
  <bookViews>
    <workbookView xWindow="3348" yWindow="3348" windowWidth="17280" windowHeight="8880"/>
  </bookViews>
  <sheets>
    <sheet name="MasterMethod_Checks" sheetId="1" r:id="rId1"/>
    <sheet name="SubstitutionMethod_Chec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11" i="1" s="1"/>
  <c r="E11" i="1" s="1"/>
  <c r="B11" i="1"/>
  <c r="H11" i="1"/>
  <c r="B12" i="1"/>
  <c r="D12" i="1" s="1"/>
  <c r="C12" i="1"/>
  <c r="E12" i="1" s="1"/>
  <c r="G12" i="1" s="1"/>
  <c r="H12" i="1"/>
  <c r="B13" i="1"/>
  <c r="C13" i="1"/>
  <c r="E13" i="1" s="1"/>
  <c r="G13" i="1" s="1"/>
  <c r="D13" i="1"/>
  <c r="H13" i="1"/>
  <c r="B14" i="1"/>
  <c r="D14" i="1" s="1"/>
  <c r="C14" i="1"/>
  <c r="E14" i="1"/>
  <c r="G14" i="1" s="1"/>
  <c r="H14" i="1"/>
  <c r="B15" i="1"/>
  <c r="D15" i="1" s="1"/>
  <c r="C15" i="1"/>
  <c r="E15" i="1" s="1"/>
  <c r="H15" i="1"/>
  <c r="B16" i="1"/>
  <c r="C16" i="1"/>
  <c r="D16" i="1" s="1"/>
  <c r="H16" i="1"/>
  <c r="B17" i="1"/>
  <c r="C17" i="1"/>
  <c r="D17" i="1"/>
  <c r="E17" i="1"/>
  <c r="G17" i="1" s="1"/>
  <c r="F17" i="1"/>
  <c r="H17" i="1"/>
  <c r="B18" i="1"/>
  <c r="D18" i="1" s="1"/>
  <c r="C18" i="1"/>
  <c r="E18" i="1"/>
  <c r="F18" i="1" s="1"/>
  <c r="G18" i="1"/>
  <c r="H18" i="1"/>
  <c r="B19" i="1"/>
  <c r="C19" i="1"/>
  <c r="E19" i="1" s="1"/>
  <c r="G19" i="1" s="1"/>
  <c r="H19" i="1"/>
  <c r="B20" i="1"/>
  <c r="D20" i="1" s="1"/>
  <c r="C20" i="1"/>
  <c r="E20" i="1" s="1"/>
  <c r="G20" i="1" s="1"/>
  <c r="H20" i="1"/>
  <c r="B21" i="1"/>
  <c r="F21" i="1" s="1"/>
  <c r="C21" i="1"/>
  <c r="E21" i="1" s="1"/>
  <c r="G21" i="1" s="1"/>
  <c r="D21" i="1"/>
  <c r="H21" i="1"/>
  <c r="B22" i="1"/>
  <c r="D22" i="1" s="1"/>
  <c r="C22" i="1"/>
  <c r="E22" i="1"/>
  <c r="G22" i="1" s="1"/>
  <c r="H22" i="1"/>
  <c r="B23" i="1"/>
  <c r="C23" i="1"/>
  <c r="E23" i="1" s="1"/>
  <c r="D23" i="1"/>
  <c r="H23" i="1"/>
  <c r="B24" i="1"/>
  <c r="C24" i="1"/>
  <c r="D24" i="1" s="1"/>
  <c r="E24" i="1"/>
  <c r="F24" i="1" s="1"/>
  <c r="H24" i="1"/>
  <c r="B25" i="1"/>
  <c r="C25" i="1"/>
  <c r="D25" i="1"/>
  <c r="E25" i="1"/>
  <c r="G25" i="1" s="1"/>
  <c r="F25" i="1"/>
  <c r="H25" i="1"/>
  <c r="B26" i="1"/>
  <c r="D26" i="1" s="1"/>
  <c r="C26" i="1"/>
  <c r="E26" i="1"/>
  <c r="F26" i="1" s="1"/>
  <c r="G26" i="1"/>
  <c r="H26" i="1"/>
  <c r="B27" i="1"/>
  <c r="D27" i="1" s="1"/>
  <c r="C27" i="1"/>
  <c r="E27" i="1" s="1"/>
  <c r="G27" i="1" s="1"/>
  <c r="H27" i="1"/>
  <c r="B28" i="1"/>
  <c r="D28" i="1" s="1"/>
  <c r="C28" i="1"/>
  <c r="E28" i="1" s="1"/>
  <c r="G28" i="1" s="1"/>
  <c r="H28" i="1"/>
  <c r="B29" i="1"/>
  <c r="D29" i="1" s="1"/>
  <c r="C29" i="1"/>
  <c r="E29" i="1" s="1"/>
  <c r="G29" i="1" s="1"/>
  <c r="H29" i="1"/>
  <c r="B30" i="1"/>
  <c r="D30" i="1" s="1"/>
  <c r="C30" i="1"/>
  <c r="E30" i="1" s="1"/>
  <c r="G30" i="1" s="1"/>
  <c r="H30" i="1"/>
  <c r="B31" i="1"/>
  <c r="C31" i="1"/>
  <c r="E31" i="1" s="1"/>
  <c r="D31" i="1"/>
  <c r="H31" i="1"/>
  <c r="B32" i="1"/>
  <c r="C32" i="1"/>
  <c r="D32" i="1" s="1"/>
  <c r="E32" i="1"/>
  <c r="F32" i="1" s="1"/>
  <c r="H32" i="1"/>
  <c r="B33" i="1"/>
  <c r="C33" i="1"/>
  <c r="D33" i="1"/>
  <c r="E33" i="1"/>
  <c r="G33" i="1" s="1"/>
  <c r="F33" i="1"/>
  <c r="H33" i="1"/>
  <c r="B34" i="1"/>
  <c r="D34" i="1" s="1"/>
  <c r="C34" i="1"/>
  <c r="E34" i="1"/>
  <c r="F34" i="1" s="1"/>
  <c r="G34" i="1"/>
  <c r="H34" i="1"/>
  <c r="B35" i="1"/>
  <c r="C35" i="1"/>
  <c r="E35" i="1" s="1"/>
  <c r="G35" i="1" s="1"/>
  <c r="H35" i="1"/>
  <c r="B36" i="1"/>
  <c r="D36" i="1" s="1"/>
  <c r="C36" i="1"/>
  <c r="E36" i="1" s="1"/>
  <c r="G36" i="1" s="1"/>
  <c r="H36" i="1"/>
  <c r="B37" i="1"/>
  <c r="D37" i="1" s="1"/>
  <c r="C37" i="1"/>
  <c r="E37" i="1" s="1"/>
  <c r="G37" i="1" s="1"/>
  <c r="H37" i="1"/>
  <c r="B38" i="1"/>
  <c r="D38" i="1" s="1"/>
  <c r="C38" i="1"/>
  <c r="E38" i="1" s="1"/>
  <c r="G38" i="1" s="1"/>
  <c r="H38" i="1"/>
  <c r="B39" i="1"/>
  <c r="C39" i="1"/>
  <c r="E39" i="1" s="1"/>
  <c r="D39" i="1"/>
  <c r="H39" i="1"/>
  <c r="B40" i="1"/>
  <c r="C40" i="1"/>
  <c r="D40" i="1" s="1"/>
  <c r="E40" i="1"/>
  <c r="F40" i="1" s="1"/>
  <c r="H40" i="1"/>
  <c r="B41" i="1"/>
  <c r="C41" i="1"/>
  <c r="D41" i="1"/>
  <c r="E41" i="1"/>
  <c r="G41" i="1" s="1"/>
  <c r="F41" i="1"/>
  <c r="H41" i="1"/>
  <c r="B10" i="2"/>
  <c r="C10" i="2"/>
  <c r="D10" i="2"/>
  <c r="F10" i="2" s="1"/>
  <c r="E10" i="2"/>
  <c r="G10" i="2"/>
  <c r="B11" i="2"/>
  <c r="E11" i="2" s="1"/>
  <c r="C11" i="2"/>
  <c r="D11" i="2"/>
  <c r="F11" i="2" s="1"/>
  <c r="B12" i="2"/>
  <c r="C12" i="2"/>
  <c r="D12" i="2"/>
  <c r="F12" i="2" s="1"/>
  <c r="E12" i="2"/>
  <c r="G12" i="2" s="1"/>
  <c r="B13" i="2"/>
  <c r="C13" i="2"/>
  <c r="F13" i="2" s="1"/>
  <c r="D13" i="2"/>
  <c r="E13" i="2"/>
  <c r="G13" i="2" s="1"/>
  <c r="B14" i="2"/>
  <c r="C14" i="2"/>
  <c r="D14" i="2"/>
  <c r="F14" i="2" s="1"/>
  <c r="G14" i="2" s="1"/>
  <c r="E14" i="2"/>
  <c r="B15" i="2"/>
  <c r="E15" i="2" s="1"/>
  <c r="C15" i="2"/>
  <c r="D15" i="2"/>
  <c r="F15" i="2" s="1"/>
  <c r="B16" i="2"/>
  <c r="C16" i="2"/>
  <c r="D16" i="2"/>
  <c r="F16" i="2" s="1"/>
  <c r="E16" i="2"/>
  <c r="B17" i="2"/>
  <c r="C17" i="2"/>
  <c r="F17" i="2" s="1"/>
  <c r="D17" i="2"/>
  <c r="E17" i="2"/>
  <c r="G17" i="2" s="1"/>
  <c r="B18" i="2"/>
  <c r="C18" i="2"/>
  <c r="D18" i="2"/>
  <c r="F18" i="2" s="1"/>
  <c r="G18" i="2" s="1"/>
  <c r="E18" i="2"/>
  <c r="B19" i="2"/>
  <c r="E19" i="2" s="1"/>
  <c r="G19" i="2" s="1"/>
  <c r="C19" i="2"/>
  <c r="D19" i="2"/>
  <c r="F19" i="2" s="1"/>
  <c r="B20" i="2"/>
  <c r="C20" i="2"/>
  <c r="D20" i="2"/>
  <c r="F20" i="2" s="1"/>
  <c r="E20" i="2"/>
  <c r="G20" i="2" s="1"/>
  <c r="B21" i="2"/>
  <c r="C21" i="2"/>
  <c r="F21" i="2" s="1"/>
  <c r="D21" i="2"/>
  <c r="E21" i="2"/>
  <c r="B22" i="2"/>
  <c r="C22" i="2"/>
  <c r="D22" i="2"/>
  <c r="F22" i="2" s="1"/>
  <c r="G22" i="2" s="1"/>
  <c r="E22" i="2"/>
  <c r="B23" i="2"/>
  <c r="E23" i="2" s="1"/>
  <c r="C23" i="2"/>
  <c r="D23" i="2"/>
  <c r="F23" i="2" s="1"/>
  <c r="B24" i="2"/>
  <c r="C24" i="2"/>
  <c r="D24" i="2"/>
  <c r="F24" i="2" s="1"/>
  <c r="E24" i="2"/>
  <c r="B25" i="2"/>
  <c r="C25" i="2"/>
  <c r="F25" i="2" s="1"/>
  <c r="D25" i="2"/>
  <c r="E25" i="2"/>
  <c r="G25" i="2" s="1"/>
  <c r="B26" i="2"/>
  <c r="C26" i="2"/>
  <c r="D26" i="2"/>
  <c r="F26" i="2" s="1"/>
  <c r="E26" i="2"/>
  <c r="B27" i="2"/>
  <c r="E27" i="2" s="1"/>
  <c r="G27" i="2" s="1"/>
  <c r="C27" i="2"/>
  <c r="D27" i="2"/>
  <c r="F27" i="2" s="1"/>
  <c r="B28" i="2"/>
  <c r="C28" i="2"/>
  <c r="D28" i="2"/>
  <c r="F28" i="2" s="1"/>
  <c r="E28" i="2"/>
  <c r="G28" i="2" s="1"/>
  <c r="B29" i="2"/>
  <c r="C29" i="2"/>
  <c r="F29" i="2" s="1"/>
  <c r="D29" i="2"/>
  <c r="E29" i="2"/>
  <c r="B30" i="2"/>
  <c r="C30" i="2"/>
  <c r="D30" i="2"/>
  <c r="F30" i="2" s="1"/>
  <c r="G30" i="2" s="1"/>
  <c r="E30" i="2"/>
  <c r="B31" i="2"/>
  <c r="E31" i="2" s="1"/>
  <c r="C31" i="2"/>
  <c r="D31" i="2"/>
  <c r="F31" i="2" s="1"/>
  <c r="B32" i="2"/>
  <c r="C32" i="2"/>
  <c r="D32" i="2"/>
  <c r="F32" i="2" s="1"/>
  <c r="E32" i="2"/>
  <c r="G32" i="2" s="1"/>
  <c r="B33" i="2"/>
  <c r="C33" i="2"/>
  <c r="F33" i="2" s="1"/>
  <c r="G33" i="2" s="1"/>
  <c r="D33" i="2"/>
  <c r="E33" i="2"/>
  <c r="B34" i="2"/>
  <c r="C34" i="2"/>
  <c r="D34" i="2"/>
  <c r="F34" i="2" s="1"/>
  <c r="G34" i="2" s="1"/>
  <c r="E34" i="2"/>
  <c r="B35" i="2"/>
  <c r="E35" i="2" s="1"/>
  <c r="G35" i="2" s="1"/>
  <c r="C35" i="2"/>
  <c r="D35" i="2"/>
  <c r="F35" i="2" s="1"/>
  <c r="B36" i="2"/>
  <c r="C36" i="2"/>
  <c r="D36" i="2"/>
  <c r="F36" i="2" s="1"/>
  <c r="E36" i="2"/>
  <c r="B37" i="2"/>
  <c r="C37" i="2"/>
  <c r="F37" i="2" s="1"/>
  <c r="G37" i="2" s="1"/>
  <c r="D37" i="2"/>
  <c r="E37" i="2"/>
  <c r="B38" i="2"/>
  <c r="C38" i="2"/>
  <c r="D38" i="2"/>
  <c r="F38" i="2" s="1"/>
  <c r="G38" i="2" s="1"/>
  <c r="E38" i="2"/>
  <c r="B39" i="2"/>
  <c r="E39" i="2" s="1"/>
  <c r="G39" i="2" s="1"/>
  <c r="C39" i="2"/>
  <c r="D39" i="2"/>
  <c r="F39" i="2" s="1"/>
  <c r="F35" i="1" l="1"/>
  <c r="F19" i="1"/>
  <c r="F15" i="1"/>
  <c r="G15" i="1"/>
  <c r="G36" i="2"/>
  <c r="G21" i="2"/>
  <c r="G11" i="2"/>
  <c r="F23" i="1"/>
  <c r="G23" i="1"/>
  <c r="F13" i="1"/>
  <c r="F11" i="1"/>
  <c r="G11" i="1"/>
  <c r="G29" i="2"/>
  <c r="F39" i="1"/>
  <c r="G39" i="1"/>
  <c r="G15" i="2"/>
  <c r="F31" i="1"/>
  <c r="G31" i="1"/>
  <c r="G23" i="2"/>
  <c r="G16" i="2"/>
  <c r="G31" i="2"/>
  <c r="G26" i="2"/>
  <c r="G24" i="2"/>
  <c r="D11" i="1"/>
  <c r="E16" i="1"/>
  <c r="F36" i="1"/>
  <c r="F28" i="1"/>
  <c r="F20" i="1"/>
  <c r="F12" i="1"/>
  <c r="F27" i="1"/>
  <c r="F37" i="1"/>
  <c r="D35" i="1"/>
  <c r="F29" i="1"/>
  <c r="D19" i="1"/>
  <c r="F38" i="1"/>
  <c r="F30" i="1"/>
  <c r="F22" i="1"/>
  <c r="F14" i="1"/>
  <c r="G40" i="1"/>
  <c r="G32" i="1"/>
  <c r="G24" i="1"/>
  <c r="F16" i="1" l="1"/>
  <c r="G16" i="1"/>
</calcChain>
</file>

<file path=xl/sharedStrings.xml><?xml version="1.0" encoding="utf-8"?>
<sst xmlns="http://schemas.openxmlformats.org/spreadsheetml/2006/main" count="33" uniqueCount="27">
  <si>
    <t>n</t>
  </si>
  <si>
    <t>f(n)</t>
  </si>
  <si>
    <t>n^CE</t>
  </si>
  <si>
    <t>a=</t>
  </si>
  <si>
    <t>b=</t>
  </si>
  <si>
    <t>c * n^CE</t>
  </si>
  <si>
    <t>f(n) &lt;= c * n^CE</t>
  </si>
  <si>
    <t>Big-Oh Test</t>
  </si>
  <si>
    <t>Big-Omega Test</t>
  </si>
  <si>
    <t>Theta Term</t>
  </si>
  <si>
    <t>c * n^CE &lt;= f(n)</t>
  </si>
  <si>
    <t>Critical Exponent (CE) =</t>
  </si>
  <si>
    <t>constant c</t>
  </si>
  <si>
    <t>Master Method</t>
  </si>
  <si>
    <t>f(n)/n^CE</t>
  </si>
  <si>
    <t>T(n) fcn</t>
  </si>
  <si>
    <t>constant c1</t>
  </si>
  <si>
    <t>constant c2</t>
  </si>
  <si>
    <t>c1 * asymptotic_fcn</t>
  </si>
  <si>
    <t>c2 * asymptotic_fcn</t>
  </si>
  <si>
    <t>Theta()?</t>
  </si>
  <si>
    <t>T(n) &lt;= c2 * asymptotic_fcn</t>
  </si>
  <si>
    <t>c1 * asymptotic_fcn &lt;= T(n)</t>
  </si>
  <si>
    <t>Homework Problem:</t>
  </si>
  <si>
    <t>Master Method Case:</t>
  </si>
  <si>
    <t xml:space="preserve">n0 &gt;= </t>
  </si>
  <si>
    <t>If CASE 3, Remember to check regularity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</si>
</sst>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0"/>
      <name val="Arial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4" borderId="1" xfId="0" applyFill="1" applyBorder="1"/>
    <xf numFmtId="4" fontId="0" fillId="0" borderId="1" xfId="0" applyNumberFormat="1" applyBorder="1"/>
    <xf numFmtId="0" fontId="0" fillId="0" borderId="0" xfId="0" applyBorder="1"/>
    <xf numFmtId="4" fontId="0" fillId="4" borderId="1" xfId="0" applyNumberFormat="1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tabSelected="1" zoomScale="95" workbookViewId="0">
      <selection activeCell="G6" sqref="G6"/>
    </sheetView>
  </sheetViews>
  <sheetFormatPr defaultRowHeight="13.2" x14ac:dyDescent="0.25"/>
  <cols>
    <col min="6" max="6" width="13.6640625" customWidth="1"/>
    <col min="7" max="7" width="14.33203125" customWidth="1"/>
    <col min="8" max="8" width="14" customWidth="1"/>
  </cols>
  <sheetData>
    <row r="1" spans="1:8" x14ac:dyDescent="0.25">
      <c r="A1" t="s">
        <v>23</v>
      </c>
      <c r="C1" s="19"/>
      <c r="D1" s="19"/>
      <c r="E1" s="19"/>
    </row>
    <row r="2" spans="1:8" x14ac:dyDescent="0.25">
      <c r="A2" t="s">
        <v>24</v>
      </c>
      <c r="C2" s="19"/>
      <c r="D2" s="19"/>
      <c r="E2" s="19"/>
    </row>
    <row r="4" spans="1:8" x14ac:dyDescent="0.25">
      <c r="A4" s="11" t="s">
        <v>3</v>
      </c>
      <c r="B4" s="5">
        <v>3</v>
      </c>
    </row>
    <row r="5" spans="1:8" x14ac:dyDescent="0.25">
      <c r="A5" s="11" t="s">
        <v>4</v>
      </c>
      <c r="B5" s="5">
        <v>3</v>
      </c>
    </row>
    <row r="6" spans="1:8" ht="39.6" x14ac:dyDescent="0.25">
      <c r="A6" s="11" t="s">
        <v>11</v>
      </c>
      <c r="B6" s="5">
        <f>LOG(B4,B5)</f>
        <v>1</v>
      </c>
      <c r="D6" s="20" t="s">
        <v>26</v>
      </c>
    </row>
    <row r="7" spans="1:8" ht="26.4" x14ac:dyDescent="0.25">
      <c r="A7" s="11" t="s">
        <v>12</v>
      </c>
      <c r="B7" s="5">
        <v>0.5</v>
      </c>
    </row>
    <row r="8" spans="1:8" x14ac:dyDescent="0.25">
      <c r="A8" s="7" t="s">
        <v>25</v>
      </c>
      <c r="B8" s="5"/>
    </row>
    <row r="9" spans="1:8" x14ac:dyDescent="0.25">
      <c r="F9" s="14" t="s">
        <v>7</v>
      </c>
      <c r="G9" s="1" t="s">
        <v>8</v>
      </c>
      <c r="H9" s="18" t="s">
        <v>13</v>
      </c>
    </row>
    <row r="10" spans="1:8" x14ac:dyDescent="0.25">
      <c r="A10" s="7" t="s">
        <v>0</v>
      </c>
      <c r="B10" s="7" t="s">
        <v>1</v>
      </c>
      <c r="C10" s="7" t="s">
        <v>2</v>
      </c>
      <c r="D10" s="7" t="s">
        <v>14</v>
      </c>
      <c r="E10" s="7" t="s">
        <v>5</v>
      </c>
      <c r="F10" s="14" t="s">
        <v>6</v>
      </c>
      <c r="G10" s="1" t="s">
        <v>10</v>
      </c>
      <c r="H10" s="18" t="s">
        <v>9</v>
      </c>
    </row>
    <row r="11" spans="1:8" x14ac:dyDescent="0.25">
      <c r="A11" s="1">
        <v>0</v>
      </c>
      <c r="B11" s="2">
        <f>A11/2</f>
        <v>0</v>
      </c>
      <c r="C11" s="2">
        <f>A11^$B$6</f>
        <v>0</v>
      </c>
      <c r="D11" s="2" t="e">
        <f>B11/C11</f>
        <v>#DIV/0!</v>
      </c>
      <c r="E11" s="2">
        <f>$B$7*C11</f>
        <v>0</v>
      </c>
      <c r="F11" s="3" t="str">
        <f>IF(B11&lt;=E11,"TRUE","FALSE")</f>
        <v>TRUE</v>
      </c>
      <c r="G11" s="4" t="str">
        <f>IF(E11 &lt;=B11,"TRUE", "FALSE")</f>
        <v>TRUE</v>
      </c>
      <c r="H11" s="13" t="e">
        <f>LOG(A11,2)</f>
        <v>#NUM!</v>
      </c>
    </row>
    <row r="12" spans="1:8" x14ac:dyDescent="0.25">
      <c r="A12" s="1">
        <v>1</v>
      </c>
      <c r="B12" s="2">
        <f t="shared" ref="B12:B41" si="0">A12/2</f>
        <v>0.5</v>
      </c>
      <c r="C12" s="2">
        <f t="shared" ref="C12:C41" si="1">A12^$B$6</f>
        <v>1</v>
      </c>
      <c r="D12" s="2">
        <f t="shared" ref="D12:D41" si="2">B12/C12</f>
        <v>0.5</v>
      </c>
      <c r="E12" s="2">
        <f t="shared" ref="E12:E41" si="3">$B$7*C12</f>
        <v>0.5</v>
      </c>
      <c r="F12" s="3" t="str">
        <f>IF(B12&lt;=E12,"TRUE","FALSE")</f>
        <v>TRUE</v>
      </c>
      <c r="G12" s="4" t="str">
        <f t="shared" ref="G12:G41" si="4">IF(E12 &lt;=B12,"TRUE", "FALSE")</f>
        <v>TRUE</v>
      </c>
      <c r="H12" s="13">
        <f t="shared" ref="H12:H41" si="5">LOG(A12,2)</f>
        <v>0</v>
      </c>
    </row>
    <row r="13" spans="1:8" x14ac:dyDescent="0.25">
      <c r="A13" s="5">
        <v>2</v>
      </c>
      <c r="B13" s="2">
        <f t="shared" si="0"/>
        <v>1</v>
      </c>
      <c r="C13" s="6">
        <f t="shared" si="1"/>
        <v>2</v>
      </c>
      <c r="D13" s="2">
        <f t="shared" si="2"/>
        <v>0.5</v>
      </c>
      <c r="E13" s="6">
        <f t="shared" si="3"/>
        <v>1</v>
      </c>
      <c r="F13" s="3" t="str">
        <f t="shared" ref="F13:F41" si="6">IF(B13&lt;=E13,"TRUE","FALSE")</f>
        <v>TRUE</v>
      </c>
      <c r="G13" s="4" t="str">
        <f t="shared" si="4"/>
        <v>TRUE</v>
      </c>
      <c r="H13" s="13">
        <f t="shared" si="5"/>
        <v>1</v>
      </c>
    </row>
    <row r="14" spans="1:8" x14ac:dyDescent="0.25">
      <c r="A14" s="5">
        <v>3</v>
      </c>
      <c r="B14" s="2">
        <f t="shared" si="0"/>
        <v>1.5</v>
      </c>
      <c r="C14" s="6">
        <f t="shared" si="1"/>
        <v>3</v>
      </c>
      <c r="D14" s="2">
        <f t="shared" si="2"/>
        <v>0.5</v>
      </c>
      <c r="E14" s="6">
        <f t="shared" si="3"/>
        <v>1.5</v>
      </c>
      <c r="F14" s="3" t="str">
        <f t="shared" si="6"/>
        <v>TRUE</v>
      </c>
      <c r="G14" s="4" t="str">
        <f t="shared" si="4"/>
        <v>TRUE</v>
      </c>
      <c r="H14" s="13">
        <f t="shared" si="5"/>
        <v>1.5849625007211563</v>
      </c>
    </row>
    <row r="15" spans="1:8" x14ac:dyDescent="0.25">
      <c r="A15" s="5">
        <v>4</v>
      </c>
      <c r="B15" s="2">
        <f t="shared" si="0"/>
        <v>2</v>
      </c>
      <c r="C15" s="6">
        <f t="shared" si="1"/>
        <v>4</v>
      </c>
      <c r="D15" s="2">
        <f t="shared" si="2"/>
        <v>0.5</v>
      </c>
      <c r="E15" s="6">
        <f t="shared" si="3"/>
        <v>2</v>
      </c>
      <c r="F15" s="3" t="str">
        <f t="shared" si="6"/>
        <v>TRUE</v>
      </c>
      <c r="G15" s="4" t="str">
        <f t="shared" si="4"/>
        <v>TRUE</v>
      </c>
      <c r="H15" s="13">
        <f t="shared" si="5"/>
        <v>2</v>
      </c>
    </row>
    <row r="16" spans="1:8" x14ac:dyDescent="0.25">
      <c r="A16" s="5">
        <v>5</v>
      </c>
      <c r="B16" s="2">
        <f t="shared" si="0"/>
        <v>2.5</v>
      </c>
      <c r="C16" s="6">
        <f t="shared" si="1"/>
        <v>5</v>
      </c>
      <c r="D16" s="2">
        <f t="shared" si="2"/>
        <v>0.5</v>
      </c>
      <c r="E16" s="6">
        <f t="shared" si="3"/>
        <v>2.5</v>
      </c>
      <c r="F16" s="3" t="str">
        <f t="shared" si="6"/>
        <v>TRUE</v>
      </c>
      <c r="G16" s="4" t="str">
        <f t="shared" si="4"/>
        <v>TRUE</v>
      </c>
      <c r="H16" s="13">
        <f t="shared" si="5"/>
        <v>2.3219280948873622</v>
      </c>
    </row>
    <row r="17" spans="1:8" x14ac:dyDescent="0.25">
      <c r="A17" s="5">
        <v>6</v>
      </c>
      <c r="B17" s="2">
        <f t="shared" si="0"/>
        <v>3</v>
      </c>
      <c r="C17" s="6">
        <f t="shared" si="1"/>
        <v>6</v>
      </c>
      <c r="D17" s="2">
        <f t="shared" si="2"/>
        <v>0.5</v>
      </c>
      <c r="E17" s="6">
        <f t="shared" si="3"/>
        <v>3</v>
      </c>
      <c r="F17" s="3" t="str">
        <f t="shared" si="6"/>
        <v>TRUE</v>
      </c>
      <c r="G17" s="4" t="str">
        <f t="shared" si="4"/>
        <v>TRUE</v>
      </c>
      <c r="H17" s="13">
        <f t="shared" si="5"/>
        <v>2.5849625007211561</v>
      </c>
    </row>
    <row r="18" spans="1:8" x14ac:dyDescent="0.25">
      <c r="A18" s="5">
        <v>7</v>
      </c>
      <c r="B18" s="2">
        <f t="shared" si="0"/>
        <v>3.5</v>
      </c>
      <c r="C18" s="6">
        <f t="shared" si="1"/>
        <v>7</v>
      </c>
      <c r="D18" s="2">
        <f t="shared" si="2"/>
        <v>0.5</v>
      </c>
      <c r="E18" s="6">
        <f t="shared" si="3"/>
        <v>3.5</v>
      </c>
      <c r="F18" s="3" t="str">
        <f t="shared" si="6"/>
        <v>TRUE</v>
      </c>
      <c r="G18" s="4" t="str">
        <f t="shared" si="4"/>
        <v>TRUE</v>
      </c>
      <c r="H18" s="13">
        <f t="shared" si="5"/>
        <v>2.8073549220576042</v>
      </c>
    </row>
    <row r="19" spans="1:8" x14ac:dyDescent="0.25">
      <c r="A19" s="5">
        <v>8</v>
      </c>
      <c r="B19" s="2">
        <f t="shared" si="0"/>
        <v>4</v>
      </c>
      <c r="C19" s="6">
        <f t="shared" si="1"/>
        <v>8</v>
      </c>
      <c r="D19" s="2">
        <f t="shared" si="2"/>
        <v>0.5</v>
      </c>
      <c r="E19" s="6">
        <f t="shared" si="3"/>
        <v>4</v>
      </c>
      <c r="F19" s="3" t="str">
        <f t="shared" si="6"/>
        <v>TRUE</v>
      </c>
      <c r="G19" s="4" t="str">
        <f t="shared" si="4"/>
        <v>TRUE</v>
      </c>
      <c r="H19" s="13">
        <f t="shared" si="5"/>
        <v>3</v>
      </c>
    </row>
    <row r="20" spans="1:8" x14ac:dyDescent="0.25">
      <c r="A20" s="5">
        <v>9</v>
      </c>
      <c r="B20" s="2">
        <f t="shared" si="0"/>
        <v>4.5</v>
      </c>
      <c r="C20" s="6">
        <f t="shared" si="1"/>
        <v>9</v>
      </c>
      <c r="D20" s="2">
        <f t="shared" si="2"/>
        <v>0.5</v>
      </c>
      <c r="E20" s="6">
        <f t="shared" si="3"/>
        <v>4.5</v>
      </c>
      <c r="F20" s="3" t="str">
        <f t="shared" si="6"/>
        <v>TRUE</v>
      </c>
      <c r="G20" s="4" t="str">
        <f t="shared" si="4"/>
        <v>TRUE</v>
      </c>
      <c r="H20" s="13">
        <f t="shared" si="5"/>
        <v>3.1699250014423126</v>
      </c>
    </row>
    <row r="21" spans="1:8" x14ac:dyDescent="0.25">
      <c r="A21" s="5">
        <v>10</v>
      </c>
      <c r="B21" s="2">
        <f t="shared" si="0"/>
        <v>5</v>
      </c>
      <c r="C21" s="6">
        <f t="shared" si="1"/>
        <v>10</v>
      </c>
      <c r="D21" s="2">
        <f t="shared" si="2"/>
        <v>0.5</v>
      </c>
      <c r="E21" s="6">
        <f t="shared" si="3"/>
        <v>5</v>
      </c>
      <c r="F21" s="3" t="str">
        <f t="shared" si="6"/>
        <v>TRUE</v>
      </c>
      <c r="G21" s="4" t="str">
        <f t="shared" si="4"/>
        <v>TRUE</v>
      </c>
      <c r="H21" s="13">
        <f t="shared" si="5"/>
        <v>3.3219280948873626</v>
      </c>
    </row>
    <row r="22" spans="1:8" x14ac:dyDescent="0.25">
      <c r="A22" s="5">
        <v>11</v>
      </c>
      <c r="B22" s="2">
        <f t="shared" si="0"/>
        <v>5.5</v>
      </c>
      <c r="C22" s="6">
        <f t="shared" si="1"/>
        <v>11</v>
      </c>
      <c r="D22" s="2">
        <f t="shared" si="2"/>
        <v>0.5</v>
      </c>
      <c r="E22" s="6">
        <f t="shared" si="3"/>
        <v>5.5</v>
      </c>
      <c r="F22" s="3" t="str">
        <f t="shared" si="6"/>
        <v>TRUE</v>
      </c>
      <c r="G22" s="4" t="str">
        <f t="shared" si="4"/>
        <v>TRUE</v>
      </c>
      <c r="H22" s="13">
        <f t="shared" si="5"/>
        <v>3.4594316186372978</v>
      </c>
    </row>
    <row r="23" spans="1:8" x14ac:dyDescent="0.25">
      <c r="A23" s="5">
        <v>12</v>
      </c>
      <c r="B23" s="2">
        <f t="shared" si="0"/>
        <v>6</v>
      </c>
      <c r="C23" s="6">
        <f t="shared" si="1"/>
        <v>12</v>
      </c>
      <c r="D23" s="2">
        <f t="shared" si="2"/>
        <v>0.5</v>
      </c>
      <c r="E23" s="6">
        <f t="shared" si="3"/>
        <v>6</v>
      </c>
      <c r="F23" s="3" t="str">
        <f t="shared" si="6"/>
        <v>TRUE</v>
      </c>
      <c r="G23" s="4" t="str">
        <f t="shared" si="4"/>
        <v>TRUE</v>
      </c>
      <c r="H23" s="13">
        <f t="shared" si="5"/>
        <v>3.5849625007211565</v>
      </c>
    </row>
    <row r="24" spans="1:8" x14ac:dyDescent="0.25">
      <c r="A24" s="5">
        <v>13</v>
      </c>
      <c r="B24" s="2">
        <f t="shared" si="0"/>
        <v>6.5</v>
      </c>
      <c r="C24" s="6">
        <f t="shared" si="1"/>
        <v>13</v>
      </c>
      <c r="D24" s="2">
        <f t="shared" si="2"/>
        <v>0.5</v>
      </c>
      <c r="E24" s="6">
        <f t="shared" si="3"/>
        <v>6.5</v>
      </c>
      <c r="F24" s="3" t="str">
        <f t="shared" si="6"/>
        <v>TRUE</v>
      </c>
      <c r="G24" s="4" t="str">
        <f t="shared" si="4"/>
        <v>TRUE</v>
      </c>
      <c r="H24" s="13">
        <f t="shared" si="5"/>
        <v>3.7004397181410922</v>
      </c>
    </row>
    <row r="25" spans="1:8" x14ac:dyDescent="0.25">
      <c r="A25" s="5">
        <v>14</v>
      </c>
      <c r="B25" s="2">
        <f t="shared" si="0"/>
        <v>7</v>
      </c>
      <c r="C25" s="6">
        <f t="shared" si="1"/>
        <v>14</v>
      </c>
      <c r="D25" s="2">
        <f t="shared" si="2"/>
        <v>0.5</v>
      </c>
      <c r="E25" s="6">
        <f t="shared" si="3"/>
        <v>7</v>
      </c>
      <c r="F25" s="3" t="str">
        <f t="shared" si="6"/>
        <v>TRUE</v>
      </c>
      <c r="G25" s="4" t="str">
        <f t="shared" si="4"/>
        <v>TRUE</v>
      </c>
      <c r="H25" s="13">
        <f t="shared" si="5"/>
        <v>3.8073549220576037</v>
      </c>
    </row>
    <row r="26" spans="1:8" x14ac:dyDescent="0.25">
      <c r="A26" s="5">
        <v>15</v>
      </c>
      <c r="B26" s="2">
        <f t="shared" si="0"/>
        <v>7.5</v>
      </c>
      <c r="C26" s="6">
        <f t="shared" si="1"/>
        <v>15</v>
      </c>
      <c r="D26" s="2">
        <f t="shared" si="2"/>
        <v>0.5</v>
      </c>
      <c r="E26" s="6">
        <f t="shared" si="3"/>
        <v>7.5</v>
      </c>
      <c r="F26" s="3" t="str">
        <f t="shared" si="6"/>
        <v>TRUE</v>
      </c>
      <c r="G26" s="4" t="str">
        <f t="shared" si="4"/>
        <v>TRUE</v>
      </c>
      <c r="H26" s="13">
        <f t="shared" si="5"/>
        <v>3.9068905956085187</v>
      </c>
    </row>
    <row r="27" spans="1:8" x14ac:dyDescent="0.25">
      <c r="A27" s="5">
        <v>16</v>
      </c>
      <c r="B27" s="2">
        <f t="shared" si="0"/>
        <v>8</v>
      </c>
      <c r="C27" s="6">
        <f t="shared" si="1"/>
        <v>16</v>
      </c>
      <c r="D27" s="2">
        <f t="shared" si="2"/>
        <v>0.5</v>
      </c>
      <c r="E27" s="6">
        <f t="shared" si="3"/>
        <v>8</v>
      </c>
      <c r="F27" s="3" t="str">
        <f t="shared" si="6"/>
        <v>TRUE</v>
      </c>
      <c r="G27" s="4" t="str">
        <f t="shared" si="4"/>
        <v>TRUE</v>
      </c>
      <c r="H27" s="13">
        <f t="shared" si="5"/>
        <v>4</v>
      </c>
    </row>
    <row r="28" spans="1:8" x14ac:dyDescent="0.25">
      <c r="A28" s="5">
        <v>17</v>
      </c>
      <c r="B28" s="2">
        <f t="shared" si="0"/>
        <v>8.5</v>
      </c>
      <c r="C28" s="6">
        <f t="shared" si="1"/>
        <v>17</v>
      </c>
      <c r="D28" s="2">
        <f t="shared" si="2"/>
        <v>0.5</v>
      </c>
      <c r="E28" s="6">
        <f t="shared" si="3"/>
        <v>8.5</v>
      </c>
      <c r="F28" s="3" t="str">
        <f t="shared" si="6"/>
        <v>TRUE</v>
      </c>
      <c r="G28" s="4" t="str">
        <f t="shared" si="4"/>
        <v>TRUE</v>
      </c>
      <c r="H28" s="13">
        <f t="shared" si="5"/>
        <v>4.08746284125034</v>
      </c>
    </row>
    <row r="29" spans="1:8" x14ac:dyDescent="0.25">
      <c r="A29" s="5">
        <v>18</v>
      </c>
      <c r="B29" s="2">
        <f t="shared" si="0"/>
        <v>9</v>
      </c>
      <c r="C29" s="6">
        <f t="shared" si="1"/>
        <v>18</v>
      </c>
      <c r="D29" s="2">
        <f t="shared" si="2"/>
        <v>0.5</v>
      </c>
      <c r="E29" s="6">
        <f t="shared" si="3"/>
        <v>9</v>
      </c>
      <c r="F29" s="3" t="str">
        <f t="shared" si="6"/>
        <v>TRUE</v>
      </c>
      <c r="G29" s="4" t="str">
        <f t="shared" si="4"/>
        <v>TRUE</v>
      </c>
      <c r="H29" s="13">
        <f t="shared" si="5"/>
        <v>4.1699250014423122</v>
      </c>
    </row>
    <row r="30" spans="1:8" x14ac:dyDescent="0.25">
      <c r="A30" s="5">
        <v>19</v>
      </c>
      <c r="B30" s="2">
        <f t="shared" si="0"/>
        <v>9.5</v>
      </c>
      <c r="C30" s="6">
        <f t="shared" si="1"/>
        <v>19</v>
      </c>
      <c r="D30" s="2">
        <f t="shared" si="2"/>
        <v>0.5</v>
      </c>
      <c r="E30" s="6">
        <f t="shared" si="3"/>
        <v>9.5</v>
      </c>
      <c r="F30" s="3" t="str">
        <f t="shared" si="6"/>
        <v>TRUE</v>
      </c>
      <c r="G30" s="4" t="str">
        <f t="shared" si="4"/>
        <v>TRUE</v>
      </c>
      <c r="H30" s="13">
        <f t="shared" si="5"/>
        <v>4.2479275134435852</v>
      </c>
    </row>
    <row r="31" spans="1:8" x14ac:dyDescent="0.25">
      <c r="A31" s="5">
        <v>20</v>
      </c>
      <c r="B31" s="2">
        <f t="shared" si="0"/>
        <v>10</v>
      </c>
      <c r="C31" s="6">
        <f t="shared" si="1"/>
        <v>20</v>
      </c>
      <c r="D31" s="2">
        <f t="shared" si="2"/>
        <v>0.5</v>
      </c>
      <c r="E31" s="6">
        <f t="shared" si="3"/>
        <v>10</v>
      </c>
      <c r="F31" s="3" t="str">
        <f t="shared" si="6"/>
        <v>TRUE</v>
      </c>
      <c r="G31" s="4" t="str">
        <f t="shared" si="4"/>
        <v>TRUE</v>
      </c>
      <c r="H31" s="13">
        <f t="shared" si="5"/>
        <v>4.3219280948873626</v>
      </c>
    </row>
    <row r="32" spans="1:8" x14ac:dyDescent="0.25">
      <c r="A32" s="5">
        <v>21</v>
      </c>
      <c r="B32" s="2">
        <f t="shared" si="0"/>
        <v>10.5</v>
      </c>
      <c r="C32" s="6">
        <f t="shared" si="1"/>
        <v>21</v>
      </c>
      <c r="D32" s="2">
        <f t="shared" si="2"/>
        <v>0.5</v>
      </c>
      <c r="E32" s="6">
        <f t="shared" si="3"/>
        <v>10.5</v>
      </c>
      <c r="F32" s="3" t="str">
        <f t="shared" si="6"/>
        <v>TRUE</v>
      </c>
      <c r="G32" s="4" t="str">
        <f t="shared" si="4"/>
        <v>TRUE</v>
      </c>
      <c r="H32" s="13">
        <f t="shared" si="5"/>
        <v>4.3923174227787607</v>
      </c>
    </row>
    <row r="33" spans="1:8" x14ac:dyDescent="0.25">
      <c r="A33" s="5">
        <v>22</v>
      </c>
      <c r="B33" s="2">
        <f t="shared" si="0"/>
        <v>11</v>
      </c>
      <c r="C33" s="6">
        <f t="shared" si="1"/>
        <v>22</v>
      </c>
      <c r="D33" s="2">
        <f t="shared" si="2"/>
        <v>0.5</v>
      </c>
      <c r="E33" s="6">
        <f t="shared" si="3"/>
        <v>11</v>
      </c>
      <c r="F33" s="3" t="str">
        <f t="shared" si="6"/>
        <v>TRUE</v>
      </c>
      <c r="G33" s="4" t="str">
        <f t="shared" si="4"/>
        <v>TRUE</v>
      </c>
      <c r="H33" s="13">
        <f t="shared" si="5"/>
        <v>4.4594316186372973</v>
      </c>
    </row>
    <row r="34" spans="1:8" x14ac:dyDescent="0.25">
      <c r="A34" s="5">
        <v>23</v>
      </c>
      <c r="B34" s="2">
        <f t="shared" si="0"/>
        <v>11.5</v>
      </c>
      <c r="C34" s="6">
        <f t="shared" si="1"/>
        <v>23</v>
      </c>
      <c r="D34" s="2">
        <f t="shared" si="2"/>
        <v>0.5</v>
      </c>
      <c r="E34" s="6">
        <f t="shared" si="3"/>
        <v>11.5</v>
      </c>
      <c r="F34" s="3" t="str">
        <f t="shared" si="6"/>
        <v>TRUE</v>
      </c>
      <c r="G34" s="4" t="str">
        <f t="shared" si="4"/>
        <v>TRUE</v>
      </c>
      <c r="H34" s="13">
        <f t="shared" si="5"/>
        <v>4.5235619560570131</v>
      </c>
    </row>
    <row r="35" spans="1:8" x14ac:dyDescent="0.25">
      <c r="A35" s="5">
        <v>24</v>
      </c>
      <c r="B35" s="2">
        <f t="shared" si="0"/>
        <v>12</v>
      </c>
      <c r="C35" s="6">
        <f t="shared" si="1"/>
        <v>24</v>
      </c>
      <c r="D35" s="2">
        <f t="shared" si="2"/>
        <v>0.5</v>
      </c>
      <c r="E35" s="6">
        <f t="shared" si="3"/>
        <v>12</v>
      </c>
      <c r="F35" s="3" t="str">
        <f t="shared" si="6"/>
        <v>TRUE</v>
      </c>
      <c r="G35" s="4" t="str">
        <f t="shared" si="4"/>
        <v>TRUE</v>
      </c>
      <c r="H35" s="13">
        <f t="shared" si="5"/>
        <v>4.584962500721157</v>
      </c>
    </row>
    <row r="36" spans="1:8" x14ac:dyDescent="0.25">
      <c r="A36" s="5">
        <v>25</v>
      </c>
      <c r="B36" s="2">
        <f t="shared" si="0"/>
        <v>12.5</v>
      </c>
      <c r="C36" s="6">
        <f t="shared" si="1"/>
        <v>25</v>
      </c>
      <c r="D36" s="2">
        <f t="shared" si="2"/>
        <v>0.5</v>
      </c>
      <c r="E36" s="6">
        <f t="shared" si="3"/>
        <v>12.5</v>
      </c>
      <c r="F36" s="3" t="str">
        <f t="shared" si="6"/>
        <v>TRUE</v>
      </c>
      <c r="G36" s="4" t="str">
        <f t="shared" si="4"/>
        <v>TRUE</v>
      </c>
      <c r="H36" s="13">
        <f t="shared" si="5"/>
        <v>4.6438561897747244</v>
      </c>
    </row>
    <row r="37" spans="1:8" x14ac:dyDescent="0.25">
      <c r="A37" s="5">
        <v>26</v>
      </c>
      <c r="B37" s="2">
        <f t="shared" si="0"/>
        <v>13</v>
      </c>
      <c r="C37" s="6">
        <f t="shared" si="1"/>
        <v>26</v>
      </c>
      <c r="D37" s="2">
        <f t="shared" si="2"/>
        <v>0.5</v>
      </c>
      <c r="E37" s="6">
        <f t="shared" si="3"/>
        <v>13</v>
      </c>
      <c r="F37" s="3" t="str">
        <f t="shared" si="6"/>
        <v>TRUE</v>
      </c>
      <c r="G37" s="4" t="str">
        <f t="shared" si="4"/>
        <v>TRUE</v>
      </c>
      <c r="H37" s="13">
        <f t="shared" si="5"/>
        <v>4.7004397181410926</v>
      </c>
    </row>
    <row r="38" spans="1:8" x14ac:dyDescent="0.25">
      <c r="A38" s="5">
        <v>27</v>
      </c>
      <c r="B38" s="2">
        <f t="shared" si="0"/>
        <v>13.5</v>
      </c>
      <c r="C38" s="6">
        <f t="shared" si="1"/>
        <v>27</v>
      </c>
      <c r="D38" s="2">
        <f t="shared" si="2"/>
        <v>0.5</v>
      </c>
      <c r="E38" s="6">
        <f t="shared" si="3"/>
        <v>13.5</v>
      </c>
      <c r="F38" s="3" t="str">
        <f t="shared" si="6"/>
        <v>TRUE</v>
      </c>
      <c r="G38" s="4" t="str">
        <f t="shared" si="4"/>
        <v>TRUE</v>
      </c>
      <c r="H38" s="13">
        <f t="shared" si="5"/>
        <v>4.7548875021634691</v>
      </c>
    </row>
    <row r="39" spans="1:8" x14ac:dyDescent="0.25">
      <c r="A39" s="5">
        <v>28</v>
      </c>
      <c r="B39" s="2">
        <f t="shared" si="0"/>
        <v>14</v>
      </c>
      <c r="C39" s="6">
        <f t="shared" si="1"/>
        <v>28</v>
      </c>
      <c r="D39" s="2">
        <f t="shared" si="2"/>
        <v>0.5</v>
      </c>
      <c r="E39" s="6">
        <f t="shared" si="3"/>
        <v>14</v>
      </c>
      <c r="F39" s="3" t="str">
        <f t="shared" si="6"/>
        <v>TRUE</v>
      </c>
      <c r="G39" s="4" t="str">
        <f t="shared" si="4"/>
        <v>TRUE</v>
      </c>
      <c r="H39" s="13">
        <f t="shared" si="5"/>
        <v>4.8073549220576037</v>
      </c>
    </row>
    <row r="40" spans="1:8" x14ac:dyDescent="0.25">
      <c r="A40" s="5">
        <v>29</v>
      </c>
      <c r="B40" s="2">
        <f t="shared" si="0"/>
        <v>14.5</v>
      </c>
      <c r="C40" s="6">
        <f t="shared" si="1"/>
        <v>29</v>
      </c>
      <c r="D40" s="2">
        <f t="shared" si="2"/>
        <v>0.5</v>
      </c>
      <c r="E40" s="6">
        <f t="shared" si="3"/>
        <v>14.5</v>
      </c>
      <c r="F40" s="3" t="str">
        <f t="shared" si="6"/>
        <v>TRUE</v>
      </c>
      <c r="G40" s="4" t="str">
        <f t="shared" si="4"/>
        <v>TRUE</v>
      </c>
      <c r="H40" s="13">
        <f t="shared" si="5"/>
        <v>4.8579809951275728</v>
      </c>
    </row>
    <row r="41" spans="1:8" x14ac:dyDescent="0.25">
      <c r="A41" s="5">
        <v>30</v>
      </c>
      <c r="B41" s="2">
        <f t="shared" si="0"/>
        <v>15</v>
      </c>
      <c r="C41" s="6">
        <f t="shared" si="1"/>
        <v>30</v>
      </c>
      <c r="D41" s="2">
        <f t="shared" si="2"/>
        <v>0.5</v>
      </c>
      <c r="E41" s="6">
        <f t="shared" si="3"/>
        <v>15</v>
      </c>
      <c r="F41" s="3" t="str">
        <f t="shared" si="6"/>
        <v>TRUE</v>
      </c>
      <c r="G41" s="4" t="str">
        <f t="shared" si="4"/>
        <v>TRUE</v>
      </c>
      <c r="H41" s="13">
        <f t="shared" si="5"/>
        <v>4.9068905956085187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&amp;LAnalysis Spreadsheet (Boon)
&amp;F&amp;C&amp;D&amp;R&amp;A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9"/>
  <sheetViews>
    <sheetView zoomScale="95" workbookViewId="0">
      <selection activeCell="C7" sqref="C7"/>
    </sheetView>
  </sheetViews>
  <sheetFormatPr defaultRowHeight="13.2" x14ac:dyDescent="0.25"/>
  <cols>
    <col min="2" max="3" width="13.5546875" customWidth="1"/>
    <col min="5" max="5" width="17.109375" customWidth="1"/>
    <col min="6" max="6" width="14.44140625" customWidth="1"/>
  </cols>
  <sheetData>
    <row r="1" spans="1:7" x14ac:dyDescent="0.25">
      <c r="A1" t="s">
        <v>23</v>
      </c>
      <c r="C1" s="19"/>
      <c r="D1" s="19"/>
      <c r="E1" s="19"/>
    </row>
    <row r="2" spans="1:7" x14ac:dyDescent="0.25">
      <c r="A2" t="s">
        <v>24</v>
      </c>
      <c r="C2" s="19"/>
      <c r="D2" s="19"/>
      <c r="E2" s="19"/>
    </row>
    <row r="4" spans="1:7" ht="26.4" x14ac:dyDescent="0.25">
      <c r="A4" s="11" t="s">
        <v>16</v>
      </c>
      <c r="B4" s="1">
        <v>0.5</v>
      </c>
      <c r="C4" s="9"/>
    </row>
    <row r="5" spans="1:7" ht="26.4" x14ac:dyDescent="0.25">
      <c r="A5" s="11" t="s">
        <v>17</v>
      </c>
      <c r="B5" s="14">
        <v>3</v>
      </c>
      <c r="C5" s="9"/>
    </row>
    <row r="6" spans="1:7" x14ac:dyDescent="0.25">
      <c r="A6" s="7" t="s">
        <v>25</v>
      </c>
      <c r="B6" s="5"/>
      <c r="C6" s="9"/>
    </row>
    <row r="7" spans="1:7" x14ac:dyDescent="0.25">
      <c r="C7" s="9"/>
    </row>
    <row r="8" spans="1:7" x14ac:dyDescent="0.25">
      <c r="B8" s="9"/>
      <c r="C8" s="9"/>
      <c r="E8" s="1" t="s">
        <v>8</v>
      </c>
      <c r="F8" s="14" t="s">
        <v>7</v>
      </c>
    </row>
    <row r="9" spans="1:7" ht="39.6" x14ac:dyDescent="0.25">
      <c r="A9" s="7" t="s">
        <v>0</v>
      </c>
      <c r="B9" s="15" t="s">
        <v>18</v>
      </c>
      <c r="C9" s="16" t="s">
        <v>19</v>
      </c>
      <c r="D9" s="11" t="s">
        <v>15</v>
      </c>
      <c r="E9" s="15" t="s">
        <v>22</v>
      </c>
      <c r="F9" s="16" t="s">
        <v>21</v>
      </c>
      <c r="G9" s="17" t="s">
        <v>20</v>
      </c>
    </row>
    <row r="10" spans="1:7" x14ac:dyDescent="0.25">
      <c r="A10" s="5">
        <v>1</v>
      </c>
      <c r="B10" s="8" t="e">
        <f t="shared" ref="B10:B39" si="0">$B$4*A10*LOG(LOG(A10,2),2)</f>
        <v>#NUM!</v>
      </c>
      <c r="C10" s="8" t="e">
        <f>$B$5*LOG(LOG(A10,2),2)</f>
        <v>#NUM!</v>
      </c>
      <c r="D10" s="10" t="e">
        <f t="shared" ref="D10:D18" si="1">5*1+A10/LOG(A10,2)</f>
        <v>#DIV/0!</v>
      </c>
      <c r="E10" s="4" t="e">
        <f t="shared" ref="E10:E19" si="2">IF(B10&lt;=D10,"TRUE", "FALSE")</f>
        <v>#NUM!</v>
      </c>
      <c r="F10" s="3" t="e">
        <f>IF(D10&lt;=C10,"TRUE","FALSE")</f>
        <v>#DIV/0!</v>
      </c>
      <c r="G10" s="12" t="e">
        <f>IF(E10="TRUE",IF(F10="TRUE","True","False"),"False")</f>
        <v>#NUM!</v>
      </c>
    </row>
    <row r="11" spans="1:7" x14ac:dyDescent="0.25">
      <c r="A11" s="5">
        <v>2</v>
      </c>
      <c r="B11" s="8">
        <f t="shared" si="0"/>
        <v>0</v>
      </c>
      <c r="C11" s="8">
        <f>$B$5*A11*LOG(LOG(A11,2),2)</f>
        <v>0</v>
      </c>
      <c r="D11" s="10">
        <f t="shared" si="1"/>
        <v>7</v>
      </c>
      <c r="E11" s="4" t="str">
        <f t="shared" si="2"/>
        <v>TRUE</v>
      </c>
      <c r="F11" s="3" t="str">
        <f t="shared" ref="F11:F19" si="3">IF(D11&lt;=C11,"TRUE","FALSE")</f>
        <v>FALSE</v>
      </c>
      <c r="G11" s="12" t="str">
        <f t="shared" ref="G11:G19" si="4">IF(E11="TRUE",IF(F11="TRUE","True","False"),"False")</f>
        <v>False</v>
      </c>
    </row>
    <row r="12" spans="1:7" x14ac:dyDescent="0.25">
      <c r="A12" s="5">
        <v>3</v>
      </c>
      <c r="B12" s="8">
        <f t="shared" si="0"/>
        <v>0.99667306118083432</v>
      </c>
      <c r="C12" s="8">
        <f t="shared" ref="C12:C39" si="5">$B$5*A12*LOG(LOG(A12,2),2)</f>
        <v>5.9800383670850055</v>
      </c>
      <c r="D12" s="10">
        <f t="shared" si="1"/>
        <v>6.8927892607143724</v>
      </c>
      <c r="E12" s="4" t="str">
        <f t="shared" si="2"/>
        <v>TRUE</v>
      </c>
      <c r="F12" s="3" t="str">
        <f t="shared" si="3"/>
        <v>FALSE</v>
      </c>
      <c r="G12" s="12" t="str">
        <f t="shared" si="4"/>
        <v>False</v>
      </c>
    </row>
    <row r="13" spans="1:7" x14ac:dyDescent="0.25">
      <c r="A13" s="5">
        <v>4</v>
      </c>
      <c r="B13" s="8">
        <f t="shared" si="0"/>
        <v>2</v>
      </c>
      <c r="C13" s="8">
        <f t="shared" si="5"/>
        <v>12</v>
      </c>
      <c r="D13" s="10">
        <f t="shared" si="1"/>
        <v>7</v>
      </c>
      <c r="E13" s="4" t="str">
        <f t="shared" si="2"/>
        <v>TRUE</v>
      </c>
      <c r="F13" s="3" t="str">
        <f t="shared" si="3"/>
        <v>TRUE</v>
      </c>
      <c r="G13" s="12" t="str">
        <f t="shared" si="4"/>
        <v>True</v>
      </c>
    </row>
    <row r="14" spans="1:7" x14ac:dyDescent="0.25">
      <c r="A14" s="5">
        <v>5</v>
      </c>
      <c r="B14" s="8">
        <f t="shared" si="0"/>
        <v>3.0383082393419691</v>
      </c>
      <c r="C14" s="8">
        <f t="shared" si="5"/>
        <v>18.229849436051815</v>
      </c>
      <c r="D14" s="10">
        <f t="shared" si="1"/>
        <v>7.1533827903669653</v>
      </c>
      <c r="E14" s="4" t="str">
        <f t="shared" si="2"/>
        <v>TRUE</v>
      </c>
      <c r="F14" s="3" t="str">
        <f t="shared" si="3"/>
        <v>TRUE</v>
      </c>
      <c r="G14" s="12" t="str">
        <f t="shared" si="4"/>
        <v>True</v>
      </c>
    </row>
    <row r="15" spans="1:7" x14ac:dyDescent="0.25">
      <c r="A15" s="5">
        <v>6</v>
      </c>
      <c r="B15" s="8">
        <f t="shared" si="0"/>
        <v>4.1104300558380036</v>
      </c>
      <c r="C15" s="8">
        <f t="shared" si="5"/>
        <v>24.662580335028025</v>
      </c>
      <c r="D15" s="10">
        <f t="shared" si="1"/>
        <v>7.3211168434072498</v>
      </c>
      <c r="E15" s="4" t="str">
        <f t="shared" si="2"/>
        <v>TRUE</v>
      </c>
      <c r="F15" s="3" t="str">
        <f t="shared" si="3"/>
        <v>TRUE</v>
      </c>
      <c r="G15" s="12" t="str">
        <f t="shared" si="4"/>
        <v>True</v>
      </c>
    </row>
    <row r="16" spans="1:7" x14ac:dyDescent="0.25">
      <c r="A16" s="5">
        <v>7</v>
      </c>
      <c r="B16" s="8">
        <f t="shared" si="0"/>
        <v>5.2122401423334406</v>
      </c>
      <c r="C16" s="8">
        <f t="shared" si="5"/>
        <v>31.273440854000647</v>
      </c>
      <c r="D16" s="10">
        <f t="shared" si="1"/>
        <v>7.4934503097561551</v>
      </c>
      <c r="E16" s="4" t="str">
        <f t="shared" si="2"/>
        <v>TRUE</v>
      </c>
      <c r="F16" s="3" t="str">
        <f t="shared" si="3"/>
        <v>TRUE</v>
      </c>
      <c r="G16" s="12" t="str">
        <f t="shared" si="4"/>
        <v>True</v>
      </c>
    </row>
    <row r="17" spans="1:7" x14ac:dyDescent="0.25">
      <c r="A17" s="5">
        <v>8</v>
      </c>
      <c r="B17" s="8">
        <f t="shared" si="0"/>
        <v>6.3398500028846252</v>
      </c>
      <c r="C17" s="8">
        <f t="shared" si="5"/>
        <v>38.039100017307753</v>
      </c>
      <c r="D17" s="10">
        <f t="shared" si="1"/>
        <v>7.6666666666666661</v>
      </c>
      <c r="E17" s="4" t="str">
        <f t="shared" si="2"/>
        <v>TRUE</v>
      </c>
      <c r="F17" s="3" t="str">
        <f t="shared" si="3"/>
        <v>TRUE</v>
      </c>
      <c r="G17" s="12" t="str">
        <f t="shared" si="4"/>
        <v>True</v>
      </c>
    </row>
    <row r="18" spans="1:7" x14ac:dyDescent="0.25">
      <c r="A18" s="5">
        <v>9</v>
      </c>
      <c r="B18" s="8">
        <f t="shared" si="0"/>
        <v>7.4900191835425032</v>
      </c>
      <c r="C18" s="8">
        <f t="shared" si="5"/>
        <v>44.940115101255017</v>
      </c>
      <c r="D18" s="10">
        <f t="shared" si="1"/>
        <v>7.8391838910715581</v>
      </c>
      <c r="E18" s="4" t="str">
        <f t="shared" si="2"/>
        <v>TRUE</v>
      </c>
      <c r="F18" s="3" t="str">
        <f t="shared" si="3"/>
        <v>TRUE</v>
      </c>
      <c r="G18" s="12" t="str">
        <f t="shared" si="4"/>
        <v>True</v>
      </c>
    </row>
    <row r="19" spans="1:7" x14ac:dyDescent="0.25">
      <c r="A19" s="5">
        <v>10</v>
      </c>
      <c r="B19" s="8">
        <f t="shared" si="0"/>
        <v>8.660104228223096</v>
      </c>
      <c r="C19" s="8">
        <f t="shared" si="5"/>
        <v>51.96062536933858</v>
      </c>
      <c r="D19" s="10">
        <f>5*$D$11+A19/LOG(A19,2)</f>
        <v>38.010299956639813</v>
      </c>
      <c r="E19" s="4" t="str">
        <f t="shared" si="2"/>
        <v>TRUE</v>
      </c>
      <c r="F19" s="3" t="str">
        <f t="shared" si="3"/>
        <v>TRUE</v>
      </c>
      <c r="G19" s="12" t="str">
        <f t="shared" si="4"/>
        <v>True</v>
      </c>
    </row>
    <row r="20" spans="1:7" x14ac:dyDescent="0.25">
      <c r="A20" s="5">
        <v>11</v>
      </c>
      <c r="B20" s="8">
        <f t="shared" si="0"/>
        <v>9.8479426314121827</v>
      </c>
      <c r="C20" s="8">
        <f t="shared" si="5"/>
        <v>59.0876557884731</v>
      </c>
      <c r="D20" s="10">
        <f>5*$D$11+A20/LOG(A20,2)</f>
        <v>38.179713089496765</v>
      </c>
      <c r="E20" s="4" t="str">
        <f t="shared" ref="E20:E39" si="6">IF(B20&lt;=D20,"TRUE", "FALSE")</f>
        <v>TRUE</v>
      </c>
      <c r="F20" s="3" t="str">
        <f t="shared" ref="F20:F39" si="7">IF(D20&lt;=C20,"TRUE","FALSE")</f>
        <v>TRUE</v>
      </c>
      <c r="G20" s="12" t="str">
        <f t="shared" ref="G20:G39" si="8">IF(E20="TRUE",IF(F20="TRUE","True","False"),"False")</f>
        <v>True</v>
      </c>
    </row>
    <row r="21" spans="1:7" x14ac:dyDescent="0.25">
      <c r="A21" s="5">
        <v>12</v>
      </c>
      <c r="B21" s="8">
        <f t="shared" si="0"/>
        <v>11.051748169116937</v>
      </c>
      <c r="C21" s="8">
        <f t="shared" si="5"/>
        <v>66.310489014701631</v>
      </c>
      <c r="D21" s="10">
        <f>5*$D$11+A21/LOG(A21,2)</f>
        <v>38.347315347813556</v>
      </c>
      <c r="E21" s="4" t="str">
        <f t="shared" si="6"/>
        <v>TRUE</v>
      </c>
      <c r="F21" s="3" t="str">
        <f t="shared" si="7"/>
        <v>TRUE</v>
      </c>
      <c r="G21" s="12" t="str">
        <f t="shared" si="8"/>
        <v>True</v>
      </c>
    </row>
    <row r="22" spans="1:7" x14ac:dyDescent="0.25">
      <c r="A22" s="5">
        <v>13</v>
      </c>
      <c r="B22" s="8">
        <f t="shared" si="0"/>
        <v>12.270028643516943</v>
      </c>
      <c r="C22" s="8">
        <f t="shared" si="5"/>
        <v>73.620171861101667</v>
      </c>
      <c r="D22" s="10">
        <f>5*$D$11+A22/LOG(A22,2)</f>
        <v>38.513096007555156</v>
      </c>
      <c r="E22" s="4" t="str">
        <f t="shared" si="6"/>
        <v>TRUE</v>
      </c>
      <c r="F22" s="3" t="str">
        <f t="shared" si="7"/>
        <v>TRUE</v>
      </c>
      <c r="G22" s="12" t="str">
        <f t="shared" si="8"/>
        <v>True</v>
      </c>
    </row>
    <row r="23" spans="1:7" x14ac:dyDescent="0.25">
      <c r="A23" s="5">
        <v>14</v>
      </c>
      <c r="B23" s="8">
        <f t="shared" si="0"/>
        <v>13.501523450550705</v>
      </c>
      <c r="C23" s="8">
        <f t="shared" si="5"/>
        <v>81.009140703304226</v>
      </c>
      <c r="D23" s="10">
        <f>5*$D$11+A23/LOG(A23,2)</f>
        <v>38.677093490520711</v>
      </c>
      <c r="E23" s="4" t="str">
        <f t="shared" si="6"/>
        <v>TRUE</v>
      </c>
      <c r="F23" s="3" t="str">
        <f t="shared" si="7"/>
        <v>TRUE</v>
      </c>
      <c r="G23" s="12" t="str">
        <f t="shared" si="8"/>
        <v>True</v>
      </c>
    </row>
    <row r="24" spans="1:7" x14ac:dyDescent="0.25">
      <c r="A24" s="5">
        <v>15</v>
      </c>
      <c r="B24" s="8">
        <f t="shared" si="0"/>
        <v>14.745156422971329</v>
      </c>
      <c r="C24" s="8">
        <f t="shared" si="5"/>
        <v>88.470938537827976</v>
      </c>
      <c r="D24" s="10">
        <f>5*$D$12+A24/LOG(A24,2)</f>
        <v>38.303316675719088</v>
      </c>
      <c r="E24" s="4" t="str">
        <f t="shared" si="6"/>
        <v>TRUE</v>
      </c>
      <c r="F24" s="3" t="str">
        <f t="shared" si="7"/>
        <v>TRUE</v>
      </c>
      <c r="G24" s="12" t="str">
        <f t="shared" si="8"/>
        <v>True</v>
      </c>
    </row>
    <row r="25" spans="1:7" x14ac:dyDescent="0.25">
      <c r="A25" s="5">
        <v>16</v>
      </c>
      <c r="B25" s="8">
        <f t="shared" si="0"/>
        <v>16</v>
      </c>
      <c r="C25" s="8">
        <f t="shared" si="5"/>
        <v>96</v>
      </c>
      <c r="D25" s="10">
        <f>5*$D$12+A25/LOG(A25,2)</f>
        <v>38.463946303571859</v>
      </c>
      <c r="E25" s="4" t="str">
        <f t="shared" si="6"/>
        <v>TRUE</v>
      </c>
      <c r="F25" s="3" t="str">
        <f t="shared" si="7"/>
        <v>TRUE</v>
      </c>
      <c r="G25" s="12" t="str">
        <f t="shared" si="8"/>
        <v>True</v>
      </c>
    </row>
    <row r="26" spans="1:7" x14ac:dyDescent="0.25">
      <c r="A26" s="5">
        <v>17</v>
      </c>
      <c r="B26" s="8">
        <f t="shared" si="0"/>
        <v>17.265247729727744</v>
      </c>
      <c r="C26" s="8">
        <f t="shared" si="5"/>
        <v>103.59148637836645</v>
      </c>
      <c r="D26" s="10">
        <f>5*$D$12+A26/LOG(A26,2)</f>
        <v>38.623005519581703</v>
      </c>
      <c r="E26" s="4" t="str">
        <f t="shared" si="6"/>
        <v>TRUE</v>
      </c>
      <c r="F26" s="3" t="str">
        <f t="shared" si="7"/>
        <v>TRUE</v>
      </c>
      <c r="G26" s="12" t="str">
        <f t="shared" si="8"/>
        <v>True</v>
      </c>
    </row>
    <row r="27" spans="1:7" x14ac:dyDescent="0.25">
      <c r="A27" s="5">
        <v>18</v>
      </c>
      <c r="B27" s="8">
        <f t="shared" si="0"/>
        <v>18.540192925647585</v>
      </c>
      <c r="C27" s="8">
        <f t="shared" si="5"/>
        <v>111.24115755388551</v>
      </c>
      <c r="D27" s="10">
        <f>5*$D$12+A27/LOG(A27,2)</f>
        <v>38.780570701798226</v>
      </c>
      <c r="E27" s="4" t="str">
        <f t="shared" si="6"/>
        <v>TRUE</v>
      </c>
      <c r="F27" s="3" t="str">
        <f t="shared" si="7"/>
        <v>TRUE</v>
      </c>
      <c r="G27" s="12" t="str">
        <f t="shared" si="8"/>
        <v>True</v>
      </c>
    </row>
    <row r="28" spans="1:7" x14ac:dyDescent="0.25">
      <c r="A28" s="5">
        <v>19</v>
      </c>
      <c r="B28" s="8">
        <f t="shared" si="0"/>
        <v>19.824211908191156</v>
      </c>
      <c r="C28" s="8">
        <f t="shared" si="5"/>
        <v>118.94527144914693</v>
      </c>
      <c r="D28" s="10">
        <f>5*$D$12+A28/LOG(A28,2)</f>
        <v>38.936715657537988</v>
      </c>
      <c r="E28" s="4" t="str">
        <f t="shared" si="6"/>
        <v>TRUE</v>
      </c>
      <c r="F28" s="3" t="str">
        <f t="shared" si="7"/>
        <v>TRUE</v>
      </c>
      <c r="G28" s="12" t="str">
        <f t="shared" si="8"/>
        <v>True</v>
      </c>
    </row>
    <row r="29" spans="1:7" x14ac:dyDescent="0.25">
      <c r="A29" s="5">
        <v>20</v>
      </c>
      <c r="B29" s="8">
        <f t="shared" si="0"/>
        <v>21.116750698808161</v>
      </c>
      <c r="C29" s="8">
        <f t="shared" si="5"/>
        <v>126.70050419284897</v>
      </c>
      <c r="D29" s="10">
        <f>5*$D$13+A29/LOG(A29,2)</f>
        <v>39.627564263195183</v>
      </c>
      <c r="E29" s="4" t="str">
        <f t="shared" si="6"/>
        <v>TRUE</v>
      </c>
      <c r="F29" s="3" t="str">
        <f t="shared" si="7"/>
        <v>TRUE</v>
      </c>
      <c r="G29" s="12" t="str">
        <f t="shared" si="8"/>
        <v>True</v>
      </c>
    </row>
    <row r="30" spans="1:7" x14ac:dyDescent="0.25">
      <c r="A30" s="5">
        <v>21</v>
      </c>
      <c r="B30" s="8">
        <f t="shared" si="0"/>
        <v>22.417314343159923</v>
      </c>
      <c r="C30" s="8">
        <f t="shared" si="5"/>
        <v>134.50388605895955</v>
      </c>
      <c r="D30" s="10">
        <f>5*$D$13+A30/LOG(A30,2)</f>
        <v>39.781075222636012</v>
      </c>
      <c r="E30" s="4" t="str">
        <f t="shared" si="6"/>
        <v>TRUE</v>
      </c>
      <c r="F30" s="3" t="str">
        <f t="shared" si="7"/>
        <v>TRUE</v>
      </c>
      <c r="G30" s="12" t="str">
        <f t="shared" si="8"/>
        <v>True</v>
      </c>
    </row>
    <row r="31" spans="1:7" x14ac:dyDescent="0.25">
      <c r="A31" s="5">
        <v>22</v>
      </c>
      <c r="B31" s="8">
        <f t="shared" si="0"/>
        <v>23.725458258796621</v>
      </c>
      <c r="C31" s="8">
        <f t="shared" si="5"/>
        <v>142.35274955277973</v>
      </c>
      <c r="D31" s="10">
        <f>5*$D$13+A31/LOG(A31,2)</f>
        <v>39.933364132786657</v>
      </c>
      <c r="E31" s="4" t="str">
        <f t="shared" si="6"/>
        <v>TRUE</v>
      </c>
      <c r="F31" s="3" t="str">
        <f t="shared" si="7"/>
        <v>TRUE</v>
      </c>
      <c r="G31" s="12" t="str">
        <f t="shared" si="8"/>
        <v>True</v>
      </c>
    </row>
    <row r="32" spans="1:7" x14ac:dyDescent="0.25">
      <c r="A32" s="5">
        <v>23</v>
      </c>
      <c r="B32" s="8">
        <f t="shared" si="0"/>
        <v>25.04078115856657</v>
      </c>
      <c r="C32" s="8">
        <f t="shared" si="5"/>
        <v>150.24468695139942</v>
      </c>
      <c r="D32" s="10">
        <f>5*$D$13+A32/LOG(A32,2)</f>
        <v>40.084488777522587</v>
      </c>
      <c r="E32" s="4" t="str">
        <f t="shared" si="6"/>
        <v>TRUE</v>
      </c>
      <c r="F32" s="3" t="str">
        <f t="shared" si="7"/>
        <v>TRUE</v>
      </c>
      <c r="G32" s="12" t="str">
        <f t="shared" si="8"/>
        <v>True</v>
      </c>
    </row>
    <row r="33" spans="1:7" x14ac:dyDescent="0.25">
      <c r="A33" s="5">
        <v>24</v>
      </c>
      <c r="B33" s="8">
        <f t="shared" si="0"/>
        <v>26.362919213054795</v>
      </c>
      <c r="C33" s="8">
        <f t="shared" si="5"/>
        <v>158.17751527832877</v>
      </c>
      <c r="D33" s="10">
        <f>5*$D$13+A33/LOG(A33,2)</f>
        <v>40.234503007652755</v>
      </c>
      <c r="E33" s="4" t="str">
        <f t="shared" si="6"/>
        <v>TRUE</v>
      </c>
      <c r="F33" s="3" t="str">
        <f t="shared" si="7"/>
        <v>TRUE</v>
      </c>
      <c r="G33" s="12" t="str">
        <f t="shared" si="8"/>
        <v>True</v>
      </c>
    </row>
    <row r="34" spans="1:7" x14ac:dyDescent="0.25">
      <c r="A34" s="5">
        <v>25</v>
      </c>
      <c r="B34" s="8">
        <f t="shared" si="0"/>
        <v>27.691541196709846</v>
      </c>
      <c r="C34" s="8">
        <f t="shared" si="5"/>
        <v>166.14924718025907</v>
      </c>
      <c r="D34" s="10">
        <f>5*$D$14+A34/LOG(A34,2)</f>
        <v>41.150370927752235</v>
      </c>
      <c r="E34" s="4" t="str">
        <f t="shared" si="6"/>
        <v>TRUE</v>
      </c>
      <c r="F34" s="3" t="str">
        <f t="shared" si="7"/>
        <v>TRUE</v>
      </c>
      <c r="G34" s="12" t="str">
        <f t="shared" si="8"/>
        <v>True</v>
      </c>
    </row>
    <row r="35" spans="1:7" x14ac:dyDescent="0.25">
      <c r="A35" s="5">
        <v>26</v>
      </c>
      <c r="B35" s="8">
        <f t="shared" si="0"/>
        <v>29.026344422019307</v>
      </c>
      <c r="C35" s="8">
        <f t="shared" si="5"/>
        <v>174.15806653211584</v>
      </c>
      <c r="D35" s="10">
        <f>5*$D$14+A35/LOG(A35,2)</f>
        <v>41.298311344222263</v>
      </c>
      <c r="E35" s="4" t="str">
        <f t="shared" si="6"/>
        <v>TRUE</v>
      </c>
      <c r="F35" s="3" t="str">
        <f t="shared" si="7"/>
        <v>TRUE</v>
      </c>
      <c r="G35" s="12" t="str">
        <f t="shared" si="8"/>
        <v>True</v>
      </c>
    </row>
    <row r="36" spans="1:7" x14ac:dyDescent="0.25">
      <c r="A36" s="5">
        <v>27</v>
      </c>
      <c r="B36" s="8">
        <f t="shared" si="0"/>
        <v>30.36705131036312</v>
      </c>
      <c r="C36" s="8">
        <f t="shared" si="5"/>
        <v>182.20230786217871</v>
      </c>
      <c r="D36" s="10">
        <f>5*$D$14+A36/LOG(A36,2)</f>
        <v>41.445281733977936</v>
      </c>
      <c r="E36" s="4" t="str">
        <f t="shared" si="6"/>
        <v>TRUE</v>
      </c>
      <c r="F36" s="3" t="str">
        <f t="shared" si="7"/>
        <v>TRUE</v>
      </c>
      <c r="G36" s="12" t="str">
        <f t="shared" si="8"/>
        <v>True</v>
      </c>
    </row>
    <row r="37" spans="1:7" x14ac:dyDescent="0.25">
      <c r="A37" s="5">
        <v>28</v>
      </c>
      <c r="B37" s="8">
        <f t="shared" si="0"/>
        <v>31.713406481334772</v>
      </c>
      <c r="C37" s="8">
        <f t="shared" si="5"/>
        <v>190.28043888800863</v>
      </c>
      <c r="D37" s="10">
        <f>5*$D$14+A37/LOG(A37,2)</f>
        <v>41.59132268677709</v>
      </c>
      <c r="E37" s="4" t="str">
        <f t="shared" si="6"/>
        <v>TRUE</v>
      </c>
      <c r="F37" s="3" t="str">
        <f t="shared" si="7"/>
        <v>TRUE</v>
      </c>
      <c r="G37" s="12" t="str">
        <f t="shared" si="8"/>
        <v>True</v>
      </c>
    </row>
    <row r="38" spans="1:7" x14ac:dyDescent="0.25">
      <c r="A38" s="5">
        <v>29</v>
      </c>
      <c r="B38" s="8">
        <f t="shared" si="0"/>
        <v>33.065174267405268</v>
      </c>
      <c r="C38" s="8">
        <f t="shared" si="5"/>
        <v>198.39104560443164</v>
      </c>
      <c r="D38" s="10">
        <f>5*$D$14+A38/LOG(A38,2)</f>
        <v>41.736472093187423</v>
      </c>
      <c r="E38" s="4" t="str">
        <f t="shared" si="6"/>
        <v>TRUE</v>
      </c>
      <c r="F38" s="3" t="str">
        <f t="shared" si="7"/>
        <v>TRUE</v>
      </c>
      <c r="G38" s="12" t="str">
        <f t="shared" si="8"/>
        <v>True</v>
      </c>
    </row>
    <row r="39" spans="1:7" x14ac:dyDescent="0.25">
      <c r="A39" s="5">
        <v>30</v>
      </c>
      <c r="B39" s="8">
        <f t="shared" si="0"/>
        <v>34.422136579959229</v>
      </c>
      <c r="C39" s="8">
        <f t="shared" si="5"/>
        <v>206.53281947975537</v>
      </c>
      <c r="D39" s="10">
        <f>5*$D$15+A39/LOG(A39,2)</f>
        <v>42.719435629751437</v>
      </c>
      <c r="E39" s="4" t="str">
        <f t="shared" si="6"/>
        <v>TRUE</v>
      </c>
      <c r="F39" s="3" t="str">
        <f t="shared" si="7"/>
        <v>TRUE</v>
      </c>
      <c r="G39" s="12" t="str">
        <f t="shared" si="8"/>
        <v>True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&amp;LAnalysis Spreadsheet (Boon)
&amp;F&amp;C&amp;D&amp;R&amp;A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MasterMethod_Checks</vt:lpstr>
      <vt:lpstr>SubstitutionMethod_Checks</vt:lpstr>
    </vt:vector>
  </TitlesOfParts>
  <Company>Intelligent Information Analysis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E. Boon, Jr.</dc:creator>
  <cp:lastModifiedBy>Aniket Gupta</cp:lastModifiedBy>
  <cp:lastPrinted>2003-10-26T21:04:25Z</cp:lastPrinted>
  <dcterms:created xsi:type="dcterms:W3CDTF">2003-10-25T20:34:06Z</dcterms:created>
  <dcterms:modified xsi:type="dcterms:W3CDTF">2024-02-03T22:20:29Z</dcterms:modified>
</cp:coreProperties>
</file>