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B5E56B41-E423-4281-BF3E-C934880D6042}" xr6:coauthVersionLast="47" xr6:coauthVersionMax="47" xr10:uidLastSave="{00000000-0000-0000-0000-000000000000}"/>
  <bookViews>
    <workbookView xWindow="3348" yWindow="3348" windowWidth="17280" windowHeight="8880"/>
  </bookViews>
  <sheets>
    <sheet name="Title Block" sheetId="4" r:id="rId1"/>
    <sheet name="Bond Value" sheetId="1" r:id="rId2"/>
  </sheets>
  <definedNames>
    <definedName name="inflList" hidden="1">"00000000000000000000000000000000000000000000000000000000000000000000000000000000000000000000000000000000000000000000000000000000000000000000000000000000000000000000000000000000000000000000000000000000"</definedName>
    <definedName name="_xlnm.Print_Area" localSheetId="1">'Bond Value'!$A$1:$M$40</definedName>
    <definedName name="_xlnm.Print_Area" localSheetId="0">'Title Block'!$A$1:$P$20</definedName>
    <definedName name="solver_adj" localSheetId="1" hidden="1">'Bond Value'!$D$36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'Bond Value'!$C$19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'Bond Value'!$D$35</definedName>
    <definedName name="solver_pre" localSheetId="1" hidden="1">0.000001</definedName>
    <definedName name="solver_rel1" localSheetId="1" hidden="1">2</definedName>
    <definedName name="solver_rhs1" localSheetId="1" hidden="1">'Bond Value'!$D$35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treeList" hidden="1">"11111100000000000000000000000000000000000000000000000000000000000000000000000000000000000000000000000000000000000000000000000000000000000000000000000000000000000000000000000000000000000000000000000000"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D31" i="1" s="1"/>
  <c r="C17" i="1"/>
  <c r="C18" i="1"/>
  <c r="C19" i="1"/>
  <c r="D32" i="1" s="1"/>
  <c r="L19" i="1"/>
  <c r="D29" i="1"/>
  <c r="D30" i="1"/>
  <c r="D37" i="1"/>
  <c r="D35" i="1" l="1"/>
</calcChain>
</file>

<file path=xl/sharedStrings.xml><?xml version="1.0" encoding="utf-8"?>
<sst xmlns="http://schemas.openxmlformats.org/spreadsheetml/2006/main" count="60" uniqueCount="53">
  <si>
    <t>V =</t>
  </si>
  <si>
    <t>n =</t>
  </si>
  <si>
    <t>f =</t>
  </si>
  <si>
    <t>P =</t>
  </si>
  <si>
    <t>=Annual frequency of payments (usually 2, for semiannual); and</t>
  </si>
  <si>
    <t>=Par (face) value of bond to be received at maturity.</t>
  </si>
  <si>
    <t>=Number "n" of years remaining to maturity</t>
  </si>
  <si>
    <t>fn =</t>
  </si>
  <si>
    <t>=Number payment periods remaining to maturity</t>
  </si>
  <si>
    <t>where  V =</t>
  </si>
  <si>
    <t>or —</t>
  </si>
  <si>
    <t>Valuing a Bond</t>
  </si>
  <si>
    <t>Present Value of the bond;</t>
  </si>
  <si>
    <r>
      <t>= Coupon value</t>
    </r>
    <r>
      <rPr>
        <sz val="14"/>
        <rFont val="Times New Roman"/>
        <family val="1"/>
      </rPr>
      <t>, value of periodic (usually semiannual) interest paid at rate i</t>
    </r>
    <r>
      <rPr>
        <vertAlign val="subscript"/>
        <sz val="14"/>
        <rFont val="Times New Roman"/>
        <family val="1"/>
      </rPr>
      <t>1</t>
    </r>
    <r>
      <rPr>
        <sz val="14"/>
        <rFont val="Times New Roman"/>
        <family val="1"/>
      </rPr>
      <t>;</t>
    </r>
  </si>
  <si>
    <r>
      <t xml:space="preserve">= Total current value </t>
    </r>
    <r>
      <rPr>
        <sz val="14"/>
        <rFont val="Symbol"/>
        <family val="1"/>
        <charset val="2"/>
      </rPr>
      <t>Þ</t>
    </r>
    <r>
      <rPr>
        <sz val="14"/>
        <rFont val="Times New Roman"/>
        <family val="1"/>
      </rPr>
      <t xml:space="preserve"> Value difference (Current value – Face value) =</t>
    </r>
  </si>
  <si>
    <t>*</t>
  </si>
  <si>
    <r>
      <t xml:space="preserve">=Annual </t>
    </r>
    <r>
      <rPr>
        <u/>
        <sz val="14"/>
        <rFont val="Times New Roman"/>
        <family val="1"/>
      </rPr>
      <t>d</t>
    </r>
    <r>
      <rPr>
        <sz val="14"/>
        <rFont val="Times New Roman"/>
        <family val="1"/>
      </rPr>
      <t>iscount or capitalization rate, compounded periodically (usually semiannually);</t>
    </r>
  </si>
  <si>
    <r>
      <t>d</t>
    </r>
    <r>
      <rPr>
        <sz val="14"/>
        <rFont val="Times New Roman"/>
        <family val="1"/>
      </rPr>
      <t xml:space="preserve"> =</t>
    </r>
  </si>
  <si>
    <r>
      <t>i</t>
    </r>
    <r>
      <rPr>
        <vertAlign val="subscript"/>
        <sz val="14"/>
        <rFont val="Times New Roman"/>
        <family val="1"/>
      </rPr>
      <t>O</t>
    </r>
    <r>
      <rPr>
        <sz val="14"/>
        <rFont val="Times New Roman"/>
        <family val="1"/>
      </rPr>
      <t xml:space="preserve"> =</t>
    </r>
  </si>
  <si>
    <r>
      <t xml:space="preserve">= Coupon interest rate on bond, </t>
    </r>
    <r>
      <rPr>
        <u/>
        <sz val="14"/>
        <rFont val="Times New Roman"/>
        <family val="1"/>
      </rPr>
      <t>i</t>
    </r>
    <r>
      <rPr>
        <sz val="14"/>
        <rFont val="Times New Roman"/>
        <family val="1"/>
      </rPr>
      <t>nterest rate "i</t>
    </r>
    <r>
      <rPr>
        <vertAlign val="subscript"/>
        <sz val="14"/>
        <rFont val="Times New Roman"/>
        <family val="1"/>
      </rPr>
      <t>O</t>
    </r>
    <r>
      <rPr>
        <sz val="14"/>
        <rFont val="Times New Roman"/>
        <family val="1"/>
      </rPr>
      <t>" at original bond auction;</t>
    </r>
  </si>
  <si>
    <t>In the common alternative, we know the current price of a bond (V), the future Par value (P), the number of</t>
  </si>
  <si>
    <t>Now, to check the effective interest rate of the bond we may buy, substitute those values in the formula</t>
  </si>
  <si>
    <t>The bond value equation is P =</t>
  </si>
  <si>
    <r>
      <t>C = P(i</t>
    </r>
    <r>
      <rPr>
        <vertAlign val="subscript"/>
        <sz val="14"/>
        <rFont val="Times New Roman"/>
        <family val="1"/>
      </rPr>
      <t>O</t>
    </r>
    <r>
      <rPr>
        <sz val="14"/>
        <rFont val="Times New Roman"/>
        <family val="1"/>
      </rPr>
      <t>/f) =</t>
    </r>
  </si>
  <si>
    <t>= Target cell for finding Effective Interest with "Goal Seek."</t>
  </si>
  <si>
    <t>= Assumed number of payment periods per annum</t>
  </si>
  <si>
    <r>
      <t>= Nominal discount rate "</t>
    </r>
    <r>
      <rPr>
        <u/>
        <sz val="14"/>
        <rFont val="Times New Roman"/>
        <family val="1"/>
      </rPr>
      <t>d</t>
    </r>
    <r>
      <rPr>
        <sz val="14"/>
        <rFont val="Times New Roman"/>
        <family val="1"/>
      </rPr>
      <t>"</t>
    </r>
  </si>
  <si>
    <r>
      <t>See also</t>
    </r>
    <r>
      <rPr>
        <sz val="14"/>
        <rFont val="Times New Roman"/>
        <family val="1"/>
      </rPr>
      <t xml:space="preserve"> Droms, p. 214-216, 231-234.</t>
    </r>
  </si>
  <si>
    <t xml:space="preserve">     of coupons yet to be paid.</t>
  </si>
  <si>
    <t xml:space="preserve">     years remaining on the bond, the number of coupons per year, and the constant value (C) of the stream</t>
  </si>
  <si>
    <t xml:space="preserve">     above and find the value of the resulting discount (d) or capitalization rate.</t>
  </si>
  <si>
    <t>Known values — P =</t>
  </si>
  <si>
    <r>
      <t xml:space="preserve">= Effective </t>
    </r>
    <r>
      <rPr>
        <i/>
        <sz val="14"/>
        <rFont val="Times New Roman"/>
        <family val="1"/>
      </rPr>
      <t>Current Yield</t>
    </r>
    <r>
      <rPr>
        <sz val="14"/>
        <rFont val="Times New Roman"/>
        <family val="1"/>
      </rPr>
      <t xml:space="preserve">(annual interest paid </t>
    </r>
    <r>
      <rPr>
        <u/>
        <sz val="14"/>
        <rFont val="Times New Roman"/>
        <family val="1"/>
      </rPr>
      <t>with</t>
    </r>
    <r>
      <rPr>
        <sz val="14"/>
        <rFont val="Times New Roman"/>
        <family val="1"/>
      </rPr>
      <t xml:space="preserve"> periodic compounding)</t>
    </r>
  </si>
  <si>
    <r>
      <t xml:space="preserve">= </t>
    </r>
    <r>
      <rPr>
        <u/>
        <sz val="14"/>
        <rFont val="Times New Roman"/>
        <family val="1"/>
      </rPr>
      <t>PV of Par value</t>
    </r>
  </si>
  <si>
    <t>= PV of Coupon value</t>
  </si>
  <si>
    <t>Use "Tools,"  "Goal Seek," to set target cell C35 to zero by iteratively changing Effective Interest rate in cell C36.</t>
  </si>
  <si>
    <t>Solution Workbook</t>
  </si>
  <si>
    <t>This Workbook contains the following tabs:</t>
  </si>
  <si>
    <t>© John Joseph Crump, 2001</t>
  </si>
  <si>
    <t>Title Block</t>
  </si>
  <si>
    <t>This workbook has been prepared for use in class discussion and in</t>
  </si>
  <si>
    <t>grading for a course in Risk Analysis given in the Chemical Engineering</t>
  </si>
  <si>
    <t>Warning:</t>
  </si>
  <si>
    <t>This workbook is only to be distributed among students who</t>
  </si>
  <si>
    <t xml:space="preserve">have already seen this case in class or in homework. </t>
  </si>
  <si>
    <t xml:space="preserve">Distribution to others is strictly forbidden.  </t>
  </si>
  <si>
    <t>Violation of this prohibition is a violation of the honor code</t>
  </si>
  <si>
    <t>and will be prosecuted to the maximum possible extent.</t>
  </si>
  <si>
    <t>Bond Value</t>
  </si>
  <si>
    <t>Department of the University of Houston.  All rights in this workbook,</t>
  </si>
  <si>
    <t>beyond those already reserved under the original copyrights, reserved to</t>
  </si>
  <si>
    <t>John Joseph Crump.</t>
  </si>
  <si>
    <t>Bond Value — Example of how to value a bond.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</si>
</sst>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"/>
    <numFmt numFmtId="166" formatCode="0.0%"/>
    <numFmt numFmtId="168" formatCode="0.000%"/>
  </numFmts>
  <fonts count="19" x14ac:knownFonts="1">
    <font>
      <sz val="10"/>
      <name val="Arial"/>
    </font>
    <font>
      <sz val="10"/>
      <name val="Arial"/>
    </font>
    <font>
      <sz val="14"/>
      <name val="Times New Roman"/>
      <family val="1"/>
    </font>
    <font>
      <vertAlign val="subscript"/>
      <sz val="14"/>
      <name val="Times New Roman"/>
      <family val="1"/>
    </font>
    <font>
      <u/>
      <sz val="14"/>
      <name val="Times New Roman"/>
      <family val="1"/>
    </font>
    <font>
      <sz val="14"/>
      <name val="Symbol"/>
      <family val="1"/>
      <charset val="2"/>
    </font>
    <font>
      <b/>
      <sz val="14"/>
      <color indexed="10"/>
      <name val="Times New Roman"/>
      <family val="1"/>
    </font>
    <font>
      <b/>
      <u/>
      <sz val="22"/>
      <name val="Times New Roman"/>
      <family val="1"/>
    </font>
    <font>
      <sz val="14"/>
      <color indexed="8"/>
      <name val="Times New Roman"/>
      <family val="1"/>
    </font>
    <font>
      <i/>
      <sz val="14"/>
      <name val="Times New Roman"/>
      <family val="1"/>
    </font>
    <font>
      <b/>
      <i/>
      <u/>
      <sz val="2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6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quotePrefix="1" applyFont="1" applyBorder="1"/>
    <xf numFmtId="164" fontId="2" fillId="0" borderId="3" xfId="0" applyNumberFormat="1" applyFont="1" applyBorder="1"/>
    <xf numFmtId="0" fontId="2" fillId="0" borderId="0" xfId="0" quotePrefix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8" xfId="0" applyFont="1" applyBorder="1"/>
    <xf numFmtId="0" fontId="2" fillId="0" borderId="0" xfId="0" quotePrefix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9" fillId="0" borderId="0" xfId="0" applyFont="1"/>
    <xf numFmtId="164" fontId="6" fillId="0" borderId="0" xfId="0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right"/>
    </xf>
    <xf numFmtId="8" fontId="4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0" fontId="10" fillId="0" borderId="8" xfId="0" applyFont="1" applyBorder="1"/>
    <xf numFmtId="0" fontId="0" fillId="0" borderId="1" xfId="0" applyBorder="1"/>
    <xf numFmtId="0" fontId="11" fillId="0" borderId="1" xfId="0" applyFont="1" applyBorder="1"/>
    <xf numFmtId="0" fontId="0" fillId="0" borderId="9" xfId="0" applyBorder="1"/>
    <xf numFmtId="0" fontId="12" fillId="0" borderId="10" xfId="0" applyFont="1" applyBorder="1"/>
    <xf numFmtId="0" fontId="12" fillId="0" borderId="11" xfId="0" applyFont="1" applyBorder="1"/>
    <xf numFmtId="0" fontId="12" fillId="0" borderId="1" xfId="0" applyFont="1" applyBorder="1"/>
    <xf numFmtId="0" fontId="12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 applyBorder="1"/>
    <xf numFmtId="0" fontId="12" fillId="0" borderId="4" xfId="0" applyFont="1" applyBorder="1"/>
    <xf numFmtId="0" fontId="13" fillId="0" borderId="3" xfId="0" applyFont="1" applyBorder="1"/>
    <xf numFmtId="0" fontId="14" fillId="0" borderId="14" xfId="0" applyFont="1" applyBorder="1"/>
    <xf numFmtId="0" fontId="12" fillId="0" borderId="3" xfId="0" applyFont="1" applyBorder="1"/>
    <xf numFmtId="0" fontId="12" fillId="0" borderId="12" xfId="0" applyFont="1" applyBorder="1"/>
    <xf numFmtId="0" fontId="15" fillId="0" borderId="3" xfId="0" applyFont="1" applyBorder="1"/>
    <xf numFmtId="0" fontId="16" fillId="0" borderId="3" xfId="0" applyFont="1" applyBorder="1"/>
    <xf numFmtId="0" fontId="17" fillId="0" borderId="3" xfId="0" applyFont="1" applyBorder="1"/>
    <xf numFmtId="0" fontId="17" fillId="0" borderId="0" xfId="0" applyFont="1" applyBorder="1"/>
    <xf numFmtId="0" fontId="1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8" fillId="0" borderId="3" xfId="0" applyFont="1" applyBorder="1"/>
    <xf numFmtId="0" fontId="0" fillId="0" borderId="5" xfId="0" applyBorder="1"/>
    <xf numFmtId="0" fontId="17" fillId="0" borderId="6" xfId="0" applyFont="1" applyBorder="1"/>
    <xf numFmtId="0" fontId="17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1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2</xdr:row>
          <xdr:rowOff>7620</xdr:rowOff>
        </xdr:from>
        <xdr:to>
          <xdr:col>9</xdr:col>
          <xdr:colOff>548640</xdr:colOff>
          <xdr:row>5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A9494D4-71A4-DD94-43AB-ECF427510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tabSelected="1" workbookViewId="0">
      <selection activeCell="A2" sqref="A2"/>
    </sheetView>
  </sheetViews>
  <sheetFormatPr defaultRowHeight="13.2" x14ac:dyDescent="0.25"/>
  <cols>
    <col min="9" max="9" width="2.5546875" customWidth="1"/>
  </cols>
  <sheetData>
    <row r="1" spans="1:16" ht="33" thickTop="1" x14ac:dyDescent="0.55000000000000004">
      <c r="A1" s="34" t="s">
        <v>48</v>
      </c>
      <c r="B1" s="35"/>
      <c r="C1" s="35"/>
      <c r="D1" s="36"/>
      <c r="E1" s="35"/>
      <c r="F1" s="35"/>
      <c r="G1" s="35"/>
      <c r="H1" s="37"/>
      <c r="I1" s="38"/>
      <c r="J1" s="39"/>
      <c r="K1" s="40"/>
      <c r="L1" s="40"/>
      <c r="M1" s="40"/>
      <c r="N1" s="40"/>
      <c r="O1" s="40"/>
      <c r="P1" s="41"/>
    </row>
    <row r="2" spans="1:16" ht="15" x14ac:dyDescent="0.25">
      <c r="A2" s="42"/>
      <c r="B2" s="43"/>
      <c r="C2" s="43"/>
      <c r="D2" s="43"/>
      <c r="E2" s="43"/>
      <c r="F2" s="43"/>
      <c r="G2" s="43"/>
      <c r="H2" s="44"/>
      <c r="I2" s="45"/>
      <c r="J2" s="46"/>
      <c r="K2" s="47"/>
      <c r="L2" s="47"/>
      <c r="M2" s="47"/>
      <c r="N2" s="47"/>
      <c r="O2" s="47"/>
      <c r="P2" s="48"/>
    </row>
    <row r="3" spans="1:16" ht="30" x14ac:dyDescent="0.5">
      <c r="A3" s="49" t="s">
        <v>36</v>
      </c>
      <c r="B3" s="43"/>
      <c r="C3" s="43"/>
      <c r="D3" s="43"/>
      <c r="E3" s="43"/>
      <c r="F3" s="43"/>
      <c r="G3" s="43"/>
      <c r="H3" s="44"/>
      <c r="I3" s="45"/>
      <c r="J3" s="50" t="s">
        <v>37</v>
      </c>
      <c r="K3" s="47"/>
      <c r="L3" s="47"/>
      <c r="M3" s="47"/>
      <c r="N3" s="47"/>
      <c r="O3" s="47"/>
      <c r="P3" s="48"/>
    </row>
    <row r="4" spans="1:16" ht="15" x14ac:dyDescent="0.25">
      <c r="A4" s="42"/>
      <c r="B4" s="43"/>
      <c r="C4" s="43"/>
      <c r="D4" s="43"/>
      <c r="E4" s="43"/>
      <c r="F4" s="43"/>
      <c r="G4" s="43"/>
      <c r="H4" s="44"/>
      <c r="I4" s="45"/>
      <c r="J4" s="46"/>
      <c r="K4" s="47"/>
      <c r="L4" s="47"/>
      <c r="M4" s="47"/>
      <c r="N4" s="47"/>
      <c r="O4" s="47"/>
      <c r="P4" s="48"/>
    </row>
    <row r="5" spans="1:16" ht="15" x14ac:dyDescent="0.25">
      <c r="A5" s="51" t="s">
        <v>38</v>
      </c>
      <c r="B5" s="43"/>
      <c r="C5" s="43"/>
      <c r="D5" s="43"/>
      <c r="E5" s="43"/>
      <c r="F5" s="43"/>
      <c r="G5" s="43"/>
      <c r="H5" s="44"/>
      <c r="I5" s="45"/>
      <c r="J5" s="46" t="s">
        <v>39</v>
      </c>
      <c r="K5" s="47"/>
      <c r="L5" s="47"/>
      <c r="M5" s="47"/>
      <c r="N5" s="47"/>
      <c r="O5" s="47"/>
      <c r="P5" s="48"/>
    </row>
    <row r="6" spans="1:16" ht="15" x14ac:dyDescent="0.25">
      <c r="A6" s="51"/>
      <c r="B6" s="43"/>
      <c r="C6" s="43"/>
      <c r="D6" s="43"/>
      <c r="E6" s="43"/>
      <c r="F6" s="43"/>
      <c r="G6" s="43"/>
      <c r="H6" s="44"/>
      <c r="I6" s="45"/>
      <c r="J6" s="46" t="s">
        <v>52</v>
      </c>
      <c r="K6" s="47"/>
      <c r="L6" s="47"/>
      <c r="M6" s="47"/>
      <c r="N6" s="47"/>
      <c r="O6" s="47"/>
      <c r="P6" s="48"/>
    </row>
    <row r="7" spans="1:16" ht="15" x14ac:dyDescent="0.25">
      <c r="A7" s="51" t="s">
        <v>40</v>
      </c>
      <c r="B7" s="47"/>
      <c r="C7" s="47"/>
      <c r="D7" s="47"/>
      <c r="E7" s="47"/>
      <c r="F7" s="47"/>
      <c r="G7" s="47"/>
      <c r="H7" s="52"/>
      <c r="I7" s="45"/>
      <c r="J7" s="46"/>
      <c r="K7" s="47"/>
      <c r="L7" s="47"/>
      <c r="M7" s="47"/>
      <c r="N7" s="47"/>
      <c r="O7" s="47"/>
      <c r="P7" s="48"/>
    </row>
    <row r="8" spans="1:16" ht="15" x14ac:dyDescent="0.25">
      <c r="A8" s="51" t="s">
        <v>41</v>
      </c>
      <c r="B8" s="47"/>
      <c r="C8" s="47"/>
      <c r="D8" s="47"/>
      <c r="E8" s="47"/>
      <c r="F8" s="47"/>
      <c r="G8" s="47"/>
      <c r="H8" s="52"/>
      <c r="I8" s="45"/>
      <c r="J8" s="46"/>
      <c r="K8" s="47"/>
      <c r="L8" s="47"/>
      <c r="M8" s="47"/>
      <c r="N8" s="47"/>
      <c r="O8" s="47"/>
      <c r="P8" s="48"/>
    </row>
    <row r="9" spans="1:16" ht="15" x14ac:dyDescent="0.25">
      <c r="A9" s="51" t="s">
        <v>49</v>
      </c>
      <c r="B9" s="47"/>
      <c r="C9" s="47"/>
      <c r="D9" s="47"/>
      <c r="E9" s="47"/>
      <c r="F9" s="47"/>
      <c r="G9" s="47"/>
      <c r="H9" s="52"/>
      <c r="I9" s="45"/>
      <c r="J9" s="46"/>
      <c r="K9" s="47"/>
      <c r="L9" s="47"/>
      <c r="M9" s="47"/>
      <c r="N9" s="47"/>
      <c r="O9" s="47"/>
      <c r="P9" s="48"/>
    </row>
    <row r="10" spans="1:16" ht="15" x14ac:dyDescent="0.25">
      <c r="A10" s="51" t="s">
        <v>50</v>
      </c>
      <c r="B10" s="47"/>
      <c r="C10" s="47"/>
      <c r="D10" s="47"/>
      <c r="E10" s="47"/>
      <c r="F10" s="47"/>
      <c r="G10" s="47"/>
      <c r="H10" s="52"/>
      <c r="I10" s="45"/>
      <c r="J10" s="46"/>
      <c r="K10" s="47"/>
      <c r="L10" s="47"/>
      <c r="M10" s="47"/>
      <c r="N10" s="47"/>
      <c r="O10" s="47"/>
      <c r="P10" s="48"/>
    </row>
    <row r="11" spans="1:16" ht="15" x14ac:dyDescent="0.25">
      <c r="A11" s="51" t="s">
        <v>51</v>
      </c>
      <c r="B11" s="47"/>
      <c r="C11" s="47"/>
      <c r="D11" s="47"/>
      <c r="E11" s="47"/>
      <c r="F11" s="47"/>
      <c r="G11" s="47"/>
      <c r="H11" s="52"/>
      <c r="I11" s="45"/>
      <c r="J11" s="46"/>
      <c r="K11" s="47"/>
      <c r="L11" s="47"/>
      <c r="M11" s="47"/>
      <c r="N11" s="47"/>
      <c r="O11" s="47"/>
      <c r="P11" s="48"/>
    </row>
    <row r="12" spans="1:16" ht="15.6" x14ac:dyDescent="0.3">
      <c r="A12" s="53"/>
      <c r="B12" s="43"/>
      <c r="C12" s="43"/>
      <c r="D12" s="43"/>
      <c r="E12" s="43"/>
      <c r="F12" s="43"/>
      <c r="G12" s="43"/>
      <c r="H12" s="52"/>
      <c r="I12" s="45"/>
      <c r="J12" s="46"/>
      <c r="K12" s="47"/>
      <c r="L12" s="47"/>
      <c r="M12" s="47"/>
      <c r="N12" s="47"/>
      <c r="O12" s="47"/>
      <c r="P12" s="48"/>
    </row>
    <row r="13" spans="1:16" ht="15" x14ac:dyDescent="0.25">
      <c r="A13" s="51"/>
      <c r="B13" s="47"/>
      <c r="C13" s="47"/>
      <c r="D13" s="47"/>
      <c r="E13" s="47"/>
      <c r="F13" s="47"/>
      <c r="G13" s="47"/>
      <c r="H13" s="52"/>
      <c r="I13" s="45"/>
      <c r="J13" s="46"/>
      <c r="K13" s="47"/>
      <c r="L13" s="47"/>
      <c r="M13" s="47"/>
      <c r="N13" s="47"/>
      <c r="O13" s="47"/>
      <c r="P13" s="48"/>
    </row>
    <row r="14" spans="1:16" ht="20.399999999999999" x14ac:dyDescent="0.35">
      <c r="A14" s="54" t="s">
        <v>42</v>
      </c>
      <c r="B14" s="43"/>
      <c r="C14" s="43"/>
      <c r="D14" s="43"/>
      <c r="E14" s="43"/>
      <c r="F14" s="43"/>
      <c r="G14" s="43"/>
      <c r="H14" s="44"/>
      <c r="I14" s="45"/>
      <c r="J14" s="46"/>
      <c r="K14" s="47"/>
      <c r="L14" s="47"/>
      <c r="M14" s="47"/>
      <c r="N14" s="47"/>
      <c r="O14" s="47"/>
      <c r="P14" s="48"/>
    </row>
    <row r="15" spans="1:16" ht="17.399999999999999" x14ac:dyDescent="0.3">
      <c r="A15" s="55" t="s">
        <v>43</v>
      </c>
      <c r="B15" s="43"/>
      <c r="C15" s="43"/>
      <c r="D15" s="43"/>
      <c r="E15" s="43"/>
      <c r="F15" s="43"/>
      <c r="G15" s="43"/>
      <c r="H15" s="44"/>
      <c r="I15" s="45"/>
      <c r="J15" s="46"/>
      <c r="K15" s="47"/>
      <c r="L15" s="47"/>
      <c r="M15" s="47"/>
      <c r="N15" s="47"/>
      <c r="O15" s="47"/>
      <c r="P15" s="48"/>
    </row>
    <row r="16" spans="1:16" ht="17.399999999999999" x14ac:dyDescent="0.3">
      <c r="A16" s="55" t="s">
        <v>44</v>
      </c>
      <c r="B16" s="56"/>
      <c r="C16" s="56"/>
      <c r="D16" s="56"/>
      <c r="E16" s="56"/>
      <c r="F16" s="56"/>
      <c r="G16" s="56"/>
      <c r="H16" s="57"/>
      <c r="I16" s="45"/>
      <c r="J16" s="46"/>
      <c r="K16" s="47"/>
      <c r="L16" s="47"/>
      <c r="M16" s="47"/>
      <c r="N16" s="47"/>
      <c r="O16" s="47"/>
      <c r="P16" s="48"/>
    </row>
    <row r="17" spans="1:16" ht="17.399999999999999" x14ac:dyDescent="0.3">
      <c r="A17" s="55" t="s">
        <v>45</v>
      </c>
      <c r="B17" s="56"/>
      <c r="C17" s="56"/>
      <c r="D17" s="56"/>
      <c r="E17" s="56"/>
      <c r="F17" s="56"/>
      <c r="G17" s="56"/>
      <c r="H17" s="57"/>
      <c r="I17" s="58"/>
      <c r="J17" s="59"/>
      <c r="K17" s="43"/>
      <c r="L17" s="43"/>
      <c r="M17" s="43"/>
      <c r="N17" s="43"/>
      <c r="O17" s="43"/>
      <c r="P17" s="60"/>
    </row>
    <row r="18" spans="1:16" ht="17.399999999999999" x14ac:dyDescent="0.3">
      <c r="A18" s="61" t="s">
        <v>46</v>
      </c>
      <c r="B18" s="56"/>
      <c r="C18" s="56"/>
      <c r="D18" s="56"/>
      <c r="E18" s="56"/>
      <c r="F18" s="56"/>
      <c r="G18" s="56"/>
      <c r="H18" s="57"/>
      <c r="I18" s="58"/>
      <c r="J18" s="59"/>
      <c r="K18" s="43"/>
      <c r="L18" s="43"/>
      <c r="M18" s="43"/>
      <c r="N18" s="43"/>
      <c r="O18" s="43"/>
      <c r="P18" s="60"/>
    </row>
    <row r="19" spans="1:16" ht="17.399999999999999" x14ac:dyDescent="0.3">
      <c r="A19" s="61" t="s">
        <v>47</v>
      </c>
      <c r="B19" s="56"/>
      <c r="C19" s="56"/>
      <c r="D19" s="56"/>
      <c r="E19" s="56"/>
      <c r="F19" s="56"/>
      <c r="G19" s="56"/>
      <c r="H19" s="57"/>
      <c r="I19" s="58"/>
      <c r="J19" s="59"/>
      <c r="K19" s="43"/>
      <c r="L19" s="43"/>
      <c r="M19" s="43"/>
      <c r="N19" s="43"/>
      <c r="O19" s="43"/>
      <c r="P19" s="60"/>
    </row>
    <row r="20" spans="1:16" ht="18" thickBot="1" x14ac:dyDescent="0.35">
      <c r="A20" s="62"/>
      <c r="B20" s="63"/>
      <c r="C20" s="63"/>
      <c r="D20" s="63"/>
      <c r="E20" s="63"/>
      <c r="F20" s="63"/>
      <c r="G20" s="63"/>
      <c r="H20" s="64"/>
      <c r="I20" s="65"/>
      <c r="J20" s="66"/>
      <c r="K20" s="67"/>
      <c r="L20" s="67"/>
      <c r="M20" s="67"/>
      <c r="N20" s="67"/>
      <c r="O20" s="67"/>
      <c r="P20" s="68"/>
    </row>
    <row r="21" spans="1:16" ht="18" thickTop="1" x14ac:dyDescent="0.3">
      <c r="A21" s="69"/>
      <c r="B21" s="69"/>
      <c r="C21" s="69"/>
      <c r="D21" s="69"/>
      <c r="E21" s="69"/>
      <c r="F21" s="69"/>
      <c r="G21" s="69"/>
      <c r="H21" s="69"/>
    </row>
    <row r="22" spans="1:16" ht="17.399999999999999" x14ac:dyDescent="0.3">
      <c r="A22" s="69"/>
      <c r="B22" s="69"/>
      <c r="C22" s="69"/>
      <c r="D22" s="69"/>
      <c r="E22" s="69"/>
      <c r="F22" s="69"/>
      <c r="G22" s="69"/>
      <c r="H22" s="69"/>
    </row>
  </sheetData>
  <pageMargins left="0.75" right="0.75" top="1" bottom="1" header="0.5" footer="0.5"/>
  <pageSetup scale="86" orientation="landscape" r:id="rId1"/>
  <headerFooter alignWithMargins="0">
    <oddFooter>&amp;L&amp;F — &amp;A
&amp;D —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workbookViewId="0">
      <selection activeCell="A2" sqref="A2"/>
    </sheetView>
  </sheetViews>
  <sheetFormatPr defaultColWidth="9.109375" defaultRowHeight="18" x14ac:dyDescent="0.35"/>
  <cols>
    <col min="1" max="1" width="9.109375" style="1"/>
    <col min="2" max="2" width="14.6640625" style="1" customWidth="1"/>
    <col min="3" max="3" width="12.6640625" style="1" customWidth="1"/>
    <col min="4" max="4" width="12.5546875" style="1" bestFit="1" customWidth="1"/>
    <col min="5" max="10" width="9.109375" style="1"/>
    <col min="11" max="11" width="11.5546875" style="1" customWidth="1"/>
    <col min="12" max="12" width="13.109375" style="1" customWidth="1"/>
    <col min="13" max="13" width="3.109375" style="1" customWidth="1"/>
    <col min="14" max="16384" width="9.109375" style="1"/>
  </cols>
  <sheetData>
    <row r="1" spans="1:13" ht="28.2" thickTop="1" x14ac:dyDescent="0.45">
      <c r="A1" s="17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x14ac:dyDescent="0.3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x14ac:dyDescent="0.35">
      <c r="A4" s="8"/>
      <c r="D4" s="9" t="s">
        <v>22</v>
      </c>
      <c r="E4" s="6"/>
      <c r="F4" s="6"/>
      <c r="G4" s="6"/>
      <c r="H4" s="6"/>
      <c r="I4" s="6"/>
      <c r="J4" s="6"/>
      <c r="K4" s="6"/>
      <c r="L4" s="6"/>
      <c r="M4" s="7"/>
    </row>
    <row r="5" spans="1:13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x14ac:dyDescent="0.3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35">
      <c r="A7" s="5"/>
      <c r="B7" s="9" t="s">
        <v>9</v>
      </c>
      <c r="C7" s="6" t="s">
        <v>12</v>
      </c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35">
      <c r="A8" s="5"/>
      <c r="M8" s="7"/>
    </row>
    <row r="9" spans="1:13" x14ac:dyDescent="0.35">
      <c r="A9" s="19" t="s">
        <v>15</v>
      </c>
      <c r="B9" s="9" t="s">
        <v>3</v>
      </c>
      <c r="C9" s="21">
        <v>5000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7"/>
    </row>
    <row r="10" spans="1:13" ht="20.399999999999999" x14ac:dyDescent="0.45">
      <c r="A10" s="11"/>
      <c r="B10" s="9" t="s">
        <v>18</v>
      </c>
      <c r="C10" s="22">
        <v>7.4999999999999997E-2</v>
      </c>
      <c r="D10" s="10" t="s">
        <v>19</v>
      </c>
      <c r="E10" s="6"/>
      <c r="F10" s="6"/>
      <c r="G10" s="6"/>
      <c r="H10" s="6"/>
      <c r="I10" s="6"/>
      <c r="J10" s="6"/>
      <c r="K10" s="6"/>
      <c r="L10" s="6"/>
      <c r="M10" s="7"/>
    </row>
    <row r="11" spans="1:13" x14ac:dyDescent="0.35">
      <c r="A11" s="11"/>
      <c r="B11" s="9" t="s">
        <v>2</v>
      </c>
      <c r="C11" s="23">
        <v>2</v>
      </c>
      <c r="D11" s="10" t="s">
        <v>4</v>
      </c>
      <c r="E11" s="6"/>
      <c r="F11" s="6"/>
      <c r="G11" s="6"/>
      <c r="H11" s="6"/>
      <c r="I11" s="6"/>
      <c r="J11" s="6"/>
      <c r="K11" s="6"/>
      <c r="L11" s="6"/>
      <c r="M11" s="7"/>
    </row>
    <row r="12" spans="1:13" x14ac:dyDescent="0.35">
      <c r="A12" s="19" t="s">
        <v>15</v>
      </c>
      <c r="B12" s="9" t="s">
        <v>1</v>
      </c>
      <c r="C12" s="23">
        <v>20</v>
      </c>
      <c r="D12" s="10" t="s">
        <v>6</v>
      </c>
      <c r="E12" s="6"/>
      <c r="F12" s="6"/>
      <c r="G12" s="6"/>
      <c r="H12" s="6"/>
      <c r="I12" s="6"/>
      <c r="J12" s="6"/>
      <c r="K12" s="6"/>
      <c r="L12" s="6"/>
      <c r="M12" s="7"/>
    </row>
    <row r="13" spans="1:13" x14ac:dyDescent="0.35">
      <c r="A13" s="11"/>
      <c r="B13" s="9" t="s">
        <v>7</v>
      </c>
      <c r="C13" s="24">
        <f>C12*C11</f>
        <v>40</v>
      </c>
      <c r="D13" s="10" t="s">
        <v>8</v>
      </c>
      <c r="E13" s="6"/>
      <c r="F13" s="6"/>
      <c r="G13" s="6"/>
      <c r="H13" s="6"/>
      <c r="I13" s="6"/>
      <c r="J13" s="6"/>
      <c r="K13" s="6"/>
      <c r="L13" s="6"/>
      <c r="M13" s="7"/>
    </row>
    <row r="14" spans="1:13" ht="20.399999999999999" x14ac:dyDescent="0.45">
      <c r="A14" s="19" t="s">
        <v>15</v>
      </c>
      <c r="B14" s="18" t="s">
        <v>23</v>
      </c>
      <c r="C14" s="25">
        <f>C9*C10/C11</f>
        <v>187.5</v>
      </c>
      <c r="D14" s="10" t="s">
        <v>13</v>
      </c>
      <c r="E14" s="6"/>
      <c r="F14" s="6"/>
      <c r="G14" s="6"/>
      <c r="H14" s="6"/>
      <c r="I14" s="6"/>
      <c r="J14" s="6"/>
      <c r="K14" s="6"/>
      <c r="L14" s="6"/>
      <c r="M14" s="7"/>
    </row>
    <row r="15" spans="1:13" x14ac:dyDescent="0.35">
      <c r="A15" s="11"/>
      <c r="B15" s="9" t="s">
        <v>17</v>
      </c>
      <c r="C15" s="22">
        <v>9.0999999999999998E-2</v>
      </c>
      <c r="D15" s="10" t="s">
        <v>16</v>
      </c>
      <c r="E15" s="6"/>
      <c r="F15" s="6"/>
      <c r="G15" s="6"/>
      <c r="H15" s="6"/>
      <c r="I15" s="6"/>
      <c r="J15" s="6"/>
      <c r="K15" s="6"/>
      <c r="L15" s="6"/>
      <c r="M15" s="7"/>
    </row>
    <row r="16" spans="1:13" x14ac:dyDescent="0.35">
      <c r="A16" s="11"/>
      <c r="B16" s="9"/>
      <c r="C16" s="25"/>
      <c r="D16" s="10"/>
      <c r="E16" s="6"/>
      <c r="F16" s="6"/>
      <c r="G16" s="6"/>
      <c r="H16" s="6"/>
      <c r="I16" s="6"/>
      <c r="J16" s="6"/>
      <c r="K16" s="6"/>
      <c r="L16" s="6"/>
      <c r="M16" s="7"/>
    </row>
    <row r="17" spans="1:13" x14ac:dyDescent="0.35">
      <c r="A17" s="11"/>
      <c r="B17" s="9" t="s">
        <v>10</v>
      </c>
      <c r="C17" s="26">
        <f>C14*((1-1/((1+C15/C11)^(C11*C12)))/(C15/C11))</f>
        <v>3425.8093689799662</v>
      </c>
      <c r="D17" s="12" t="s">
        <v>34</v>
      </c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5">
      <c r="A18" s="5"/>
      <c r="C18" s="27">
        <f>C9*(1/(1+C15/C11)^(C11*C12))</f>
        <v>843.3512989709742</v>
      </c>
      <c r="D18" s="12" t="s">
        <v>33</v>
      </c>
      <c r="E18" s="6"/>
      <c r="F18" s="6"/>
      <c r="G18" s="6"/>
      <c r="H18" s="6"/>
      <c r="I18" s="6"/>
      <c r="J18" s="6"/>
      <c r="K18" s="6"/>
      <c r="L18" s="6"/>
      <c r="M18" s="7"/>
    </row>
    <row r="19" spans="1:13" x14ac:dyDescent="0.35">
      <c r="A19" s="19" t="s">
        <v>15</v>
      </c>
      <c r="B19" s="9" t="s">
        <v>0</v>
      </c>
      <c r="C19" s="26">
        <f>C14*((1-1/((1+C15/C11)^(C11*C12)))/(C15/C11))+C9*(1/((1+C15/C11)^(C11*C12)))</f>
        <v>4269.1606679509405</v>
      </c>
      <c r="D19" s="12" t="s">
        <v>14</v>
      </c>
      <c r="E19" s="6"/>
      <c r="F19" s="6"/>
      <c r="G19" s="6"/>
      <c r="H19" s="6"/>
      <c r="I19" s="6"/>
      <c r="J19" s="6"/>
      <c r="K19" s="6"/>
      <c r="L19" s="13">
        <f>C19-C9</f>
        <v>-730.83933204905952</v>
      </c>
      <c r="M19" s="7"/>
    </row>
    <row r="20" spans="1:13" x14ac:dyDescent="0.35">
      <c r="A20" s="5"/>
      <c r="M20" s="7"/>
    </row>
    <row r="21" spans="1:13" x14ac:dyDescent="0.35">
      <c r="A21" s="19" t="s">
        <v>15</v>
      </c>
      <c r="B21" s="1" t="s">
        <v>20</v>
      </c>
      <c r="M21" s="7"/>
    </row>
    <row r="22" spans="1:13" x14ac:dyDescent="0.35">
      <c r="A22" s="5"/>
      <c r="B22" s="1" t="s">
        <v>29</v>
      </c>
      <c r="M22" s="7"/>
    </row>
    <row r="23" spans="1:13" x14ac:dyDescent="0.35">
      <c r="A23" s="5"/>
      <c r="B23" s="1" t="s">
        <v>28</v>
      </c>
      <c r="M23" s="7"/>
    </row>
    <row r="24" spans="1:13" x14ac:dyDescent="0.35">
      <c r="A24" s="5"/>
      <c r="B24" s="1" t="s">
        <v>21</v>
      </c>
      <c r="M24" s="7"/>
    </row>
    <row r="25" spans="1:13" x14ac:dyDescent="0.35">
      <c r="A25" s="5"/>
      <c r="B25" s="1" t="s">
        <v>30</v>
      </c>
      <c r="M25" s="7"/>
    </row>
    <row r="26" spans="1:13" x14ac:dyDescent="0.35">
      <c r="A26" s="5"/>
      <c r="M26" s="7"/>
    </row>
    <row r="27" spans="1:13" x14ac:dyDescent="0.35">
      <c r="A27" s="5"/>
      <c r="B27" s="1" t="s">
        <v>35</v>
      </c>
      <c r="M27" s="7"/>
    </row>
    <row r="28" spans="1:13" x14ac:dyDescent="0.35">
      <c r="A28" s="5"/>
      <c r="M28" s="7"/>
    </row>
    <row r="29" spans="1:13" x14ac:dyDescent="0.35">
      <c r="A29" s="5"/>
      <c r="C29" s="28" t="s">
        <v>31</v>
      </c>
      <c r="D29" s="29">
        <f>C9</f>
        <v>5000</v>
      </c>
      <c r="M29" s="7"/>
    </row>
    <row r="30" spans="1:13" x14ac:dyDescent="0.35">
      <c r="A30" s="5"/>
      <c r="C30" s="9" t="s">
        <v>1</v>
      </c>
      <c r="D30" s="30">
        <f>C12</f>
        <v>20</v>
      </c>
      <c r="M30" s="7"/>
    </row>
    <row r="31" spans="1:13" ht="20.399999999999999" x14ac:dyDescent="0.45">
      <c r="A31" s="5"/>
      <c r="C31" s="18" t="s">
        <v>23</v>
      </c>
      <c r="D31" s="29">
        <f>C14</f>
        <v>187.5</v>
      </c>
      <c r="M31" s="7"/>
    </row>
    <row r="32" spans="1:13" x14ac:dyDescent="0.35">
      <c r="A32" s="5"/>
      <c r="C32" s="9" t="s">
        <v>0</v>
      </c>
      <c r="D32" s="31">
        <f>C19</f>
        <v>4269.1606679509405</v>
      </c>
      <c r="M32" s="7"/>
    </row>
    <row r="33" spans="1:13" x14ac:dyDescent="0.35">
      <c r="A33" s="5"/>
      <c r="D33" s="30"/>
      <c r="M33" s="7"/>
    </row>
    <row r="34" spans="1:13" x14ac:dyDescent="0.35">
      <c r="A34" s="5"/>
      <c r="D34" s="30">
        <v>2</v>
      </c>
      <c r="E34" s="2" t="s">
        <v>25</v>
      </c>
      <c r="M34" s="7"/>
    </row>
    <row r="35" spans="1:13" x14ac:dyDescent="0.35">
      <c r="A35" s="5"/>
      <c r="D35" s="31">
        <f>D31*((1-1/((1+D36/D34)^(D34*D30)))/(D36/D34))+D29*(1/((1+D36/D34)^(D34*D30)))-D32</f>
        <v>1.6426791353296721E-4</v>
      </c>
      <c r="E35" s="2" t="s">
        <v>24</v>
      </c>
      <c r="M35" s="7"/>
    </row>
    <row r="36" spans="1:13" x14ac:dyDescent="0.35">
      <c r="A36" s="5"/>
      <c r="D36" s="32">
        <v>9.0999995942281378E-2</v>
      </c>
      <c r="E36" s="2" t="s">
        <v>26</v>
      </c>
      <c r="M36" s="7"/>
    </row>
    <row r="37" spans="1:13" x14ac:dyDescent="0.35">
      <c r="A37" s="5"/>
      <c r="D37" s="33">
        <f>(1+D36/D34)^D34-1</f>
        <v>9.3070245757655323E-2</v>
      </c>
      <c r="E37" s="2" t="s">
        <v>32</v>
      </c>
      <c r="M37" s="7"/>
    </row>
    <row r="38" spans="1:13" x14ac:dyDescent="0.35">
      <c r="A38" s="5"/>
      <c r="M38" s="7"/>
    </row>
    <row r="39" spans="1:13" x14ac:dyDescent="0.35">
      <c r="A39" s="5"/>
      <c r="B39" s="20" t="s">
        <v>27</v>
      </c>
      <c r="M39" s="7"/>
    </row>
    <row r="40" spans="1:13" ht="18.600000000000001" thickBot="1" x14ac:dyDescent="0.4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6"/>
    </row>
    <row r="41" spans="1:13" ht="18.600000000000001" thickTop="1" x14ac:dyDescent="0.35"/>
  </sheetData>
  <pageMargins left="0.75" right="0.75" top="1" bottom="1" header="0.5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4</xdr:col>
                <xdr:colOff>7620</xdr:colOff>
                <xdr:row>2</xdr:row>
                <xdr:rowOff>7620</xdr:rowOff>
              </from>
              <to>
                <xdr:col>9</xdr:col>
                <xdr:colOff>548640</xdr:colOff>
                <xdr:row>5</xdr:row>
                <xdr:rowOff>0</xdr:rowOff>
              </to>
            </anchor>
          </objectPr>
        </oleObject>
      </mc:Choice>
      <mc:Fallback>
        <oleObject progId="Equation.3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Title Block</vt:lpstr>
      <vt:lpstr>Bond Value</vt:lpstr>
      <vt:lpstr>'Bond Value'!Print_Area</vt:lpstr>
      <vt:lpstr>'Title Block'!Print_Area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Joseph Crump</dc:creator>
  <cp:lastModifiedBy>Aniket Gupta</cp:lastModifiedBy>
  <cp:lastPrinted>2001-08-09T13:43:22Z</cp:lastPrinted>
  <dcterms:created xsi:type="dcterms:W3CDTF">2001-03-22T17:40:12Z</dcterms:created>
  <dcterms:modified xsi:type="dcterms:W3CDTF">2024-02-03T22:20:30Z</dcterms:modified>
</cp:coreProperties>
</file>