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62CE73C-BC07-4590-BAB0-C09E8C2A7475}" xr6:coauthVersionLast="47" xr6:coauthVersionMax="47" xr10:uidLastSave="{00000000-0000-0000-0000-000000000000}"/>
  <bookViews>
    <workbookView xWindow="3348" yWindow="3348" windowWidth="17280" windowHeight="8880"/>
  </bookViews>
  <sheets>
    <sheet name="Configuration Editor" sheetId="1" r:id="rId1"/>
  </sheets>
  <definedNames>
    <definedName name="_xlnm.Print_Titles" localSheetId="0">'Configuration Editor'!$2:$2</definedName>
    <definedName name="Z_20ED24B9_FD64_11D6_897F_00A0C98ADBAC_.wvu.PrintTitles" localSheetId="0" hidden="1">'Configuration Editor'!$2:$2</definedName>
  </definedNames>
  <calcPr calcId="191029" fullCalcOnLoad="1"/>
  <customWorkbookViews>
    <customWorkbookView name="Configuration Editor" guid="{20ED24B9-FD64-11D6-897F-00A0C98ADBAC}" maximized="1" windowWidth="825" windowHeight="5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E82" i="1" s="1"/>
  <c r="F5" i="1"/>
  <c r="E6" i="1"/>
  <c r="F6" i="1"/>
  <c r="E7" i="1"/>
  <c r="F7" i="1"/>
  <c r="E8" i="1"/>
  <c r="F8" i="1"/>
  <c r="E11" i="1"/>
  <c r="F11" i="1"/>
  <c r="E12" i="1"/>
  <c r="F12" i="1"/>
  <c r="E13" i="1"/>
  <c r="F13" i="1"/>
  <c r="E14" i="1"/>
  <c r="F14" i="1"/>
  <c r="E17" i="1"/>
  <c r="F17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40" i="1"/>
  <c r="F40" i="1"/>
  <c r="E41" i="1"/>
  <c r="F41" i="1"/>
  <c r="E42" i="1"/>
  <c r="F42" i="1"/>
  <c r="E43" i="1"/>
  <c r="F43" i="1"/>
  <c r="E44" i="1"/>
  <c r="F44" i="1"/>
  <c r="E47" i="1"/>
  <c r="F47" i="1"/>
  <c r="E48" i="1"/>
  <c r="F48" i="1"/>
  <c r="E49" i="1"/>
  <c r="F49" i="1"/>
  <c r="E52" i="1"/>
  <c r="F52" i="1"/>
  <c r="E53" i="1"/>
  <c r="F53" i="1"/>
  <c r="E54" i="1"/>
  <c r="F54" i="1"/>
  <c r="E58" i="1"/>
  <c r="F58" i="1"/>
  <c r="E59" i="1"/>
  <c r="F59" i="1"/>
  <c r="E61" i="1"/>
  <c r="F61" i="1"/>
  <c r="E62" i="1"/>
  <c r="F62" i="1"/>
  <c r="E65" i="1"/>
  <c r="F65" i="1"/>
  <c r="E66" i="1"/>
  <c r="F66" i="1"/>
  <c r="E69" i="1"/>
  <c r="F69" i="1"/>
  <c r="E70" i="1"/>
  <c r="F70" i="1"/>
  <c r="E73" i="1"/>
  <c r="F73" i="1"/>
  <c r="E74" i="1"/>
  <c r="F74" i="1"/>
  <c r="E75" i="1"/>
  <c r="F75" i="1"/>
  <c r="E78" i="1"/>
  <c r="F78" i="1"/>
  <c r="E79" i="1"/>
  <c r="F79" i="1"/>
  <c r="E80" i="1"/>
  <c r="F80" i="1"/>
  <c r="E81" i="1"/>
  <c r="F81" i="1"/>
  <c r="F82" i="1"/>
  <c r="D85" i="1"/>
  <c r="E87" i="1"/>
  <c r="F87" i="1"/>
  <c r="E88" i="1"/>
  <c r="F88" i="1"/>
  <c r="E91" i="1"/>
  <c r="F91" i="1"/>
  <c r="E92" i="1"/>
  <c r="F92" i="1"/>
  <c r="E93" i="1"/>
  <c r="F93" i="1"/>
  <c r="E94" i="1"/>
  <c r="F94" i="1"/>
  <c r="E97" i="1"/>
  <c r="F97" i="1"/>
  <c r="E98" i="1"/>
  <c r="F98" i="1"/>
  <c r="E99" i="1"/>
  <c r="F99" i="1"/>
  <c r="E100" i="1"/>
  <c r="F100" i="1"/>
  <c r="E101" i="1"/>
  <c r="F101" i="1"/>
  <c r="E104" i="1"/>
  <c r="F104" i="1"/>
  <c r="E105" i="1"/>
  <c r="F105" i="1"/>
  <c r="E106" i="1"/>
  <c r="F106" i="1"/>
  <c r="E107" i="1"/>
  <c r="F107" i="1"/>
  <c r="E108" i="1"/>
  <c r="F108" i="1"/>
  <c r="F86" i="1" l="1"/>
  <c r="E86" i="1" s="1"/>
  <c r="E109" i="1" s="1"/>
  <c r="D86" i="1"/>
  <c r="F85" i="1"/>
  <c r="E85" i="1" s="1"/>
  <c r="F109" i="1" l="1"/>
</calcChain>
</file>

<file path=xl/sharedStrings.xml><?xml version="1.0" encoding="utf-8"?>
<sst xmlns="http://schemas.openxmlformats.org/spreadsheetml/2006/main" count="179" uniqueCount="157">
  <si>
    <t>e-IVR Upgrade (Standard to Enterprise)</t>
  </si>
  <si>
    <t>1322-ENTR</t>
  </si>
  <si>
    <t>1322-STAN</t>
  </si>
  <si>
    <t>1322-OFFIC</t>
  </si>
  <si>
    <t>1322-LITE</t>
  </si>
  <si>
    <t>1322-UPGD</t>
  </si>
  <si>
    <t>1322-DFVM</t>
  </si>
  <si>
    <t>1322-MXVM</t>
  </si>
  <si>
    <t>1322-PTVM</t>
  </si>
  <si>
    <t>NPL Price</t>
  </si>
  <si>
    <t>Dealer Price</t>
  </si>
  <si>
    <t>Quantity</t>
  </si>
  <si>
    <t>Client Price</t>
  </si>
  <si>
    <t>e-IVR Enterprise (24 RTU)</t>
  </si>
  <si>
    <t>e-IVR Office (4 RTU)</t>
  </si>
  <si>
    <t>e-IVR Standard (4 RTU)</t>
  </si>
  <si>
    <t>e-IVR Lite (4 RTU)</t>
  </si>
  <si>
    <t>Definity VM Offer (24 RTU)</t>
  </si>
  <si>
    <t>Magix VM Offer (4 RTU)</t>
  </si>
  <si>
    <t>Partner ACS VM Offer (4 RTU)</t>
  </si>
  <si>
    <t>Additional RTU Ports</t>
  </si>
  <si>
    <t>1322-ERTU</t>
  </si>
  <si>
    <t>1322-INST</t>
  </si>
  <si>
    <t>1322-TRAN</t>
  </si>
  <si>
    <t>1322-08WN</t>
  </si>
  <si>
    <t>1322-24WN</t>
  </si>
  <si>
    <t>Extended Warranty for Support (7-7 M-F)</t>
  </si>
  <si>
    <t>Extended Warranty for Support (24/7)</t>
  </si>
  <si>
    <t>SOFTWARE TOTAL</t>
  </si>
  <si>
    <t>CII Code</t>
  </si>
  <si>
    <t>1322-PROS</t>
  </si>
  <si>
    <t>1322-AVNET-4A</t>
  </si>
  <si>
    <t>1322-AVNET-8A</t>
  </si>
  <si>
    <t>1322-AVNET-12A</t>
  </si>
  <si>
    <t>1322-AVNET-24T1</t>
  </si>
  <si>
    <t>4 Analog Port Configuration</t>
  </si>
  <si>
    <t>8 Analog Port Configuration</t>
  </si>
  <si>
    <t>12 Analog Port Configuration</t>
  </si>
  <si>
    <t>24 Digital Port Configuration</t>
  </si>
  <si>
    <t>e-IVR Messaging - Unified Messaging Offers</t>
  </si>
  <si>
    <t>e-IVR Bundles</t>
  </si>
  <si>
    <t>1322-SERV</t>
  </si>
  <si>
    <t>1322-CMBN</t>
  </si>
  <si>
    <t>1322-FORM</t>
  </si>
  <si>
    <t>1322-LOCS</t>
  </si>
  <si>
    <t>1322-FMBN</t>
  </si>
  <si>
    <t>1322-VMSG</t>
  </si>
  <si>
    <t>1322-UMSG</t>
  </si>
  <si>
    <t>1322-SUCH</t>
  </si>
  <si>
    <t>Application Server (IVR &amp; Web Engine)</t>
  </si>
  <si>
    <t>Web Call ('CallMeBackNow' Web Call Back)</t>
  </si>
  <si>
    <t>Form Survey (Voice &amp; Web Form Filler)</t>
  </si>
  <si>
    <t>Fax Library (Voice &amp; Fax On-Demand)</t>
  </si>
  <si>
    <t>Voice Mail</t>
  </si>
  <si>
    <t>Virtual Messenger (Unified Messaging)</t>
  </si>
  <si>
    <t>Store (Web Shopping Cart Order Entry)</t>
  </si>
  <si>
    <t>Secure Charge (Self Service Payment)</t>
  </si>
  <si>
    <t>1322-CTIAS</t>
  </si>
  <si>
    <t>Agent Record-A-Call, Call Routing, CTI, Agent Out-Dial</t>
  </si>
  <si>
    <t>1322-CTIDF</t>
  </si>
  <si>
    <t>1322-OUTDF</t>
  </si>
  <si>
    <t>Agent Out-Dial (from Microsoft Outlook)</t>
  </si>
  <si>
    <t>1322-RECDF</t>
  </si>
  <si>
    <t>Agent Record-A-Call</t>
  </si>
  <si>
    <t>1322-EWTP</t>
  </si>
  <si>
    <t>1322-CTITS</t>
  </si>
  <si>
    <t>Call Routing, CTI, Agent Out-Dial</t>
  </si>
  <si>
    <t>1322-CTITD</t>
  </si>
  <si>
    <t>1322-OUTMX</t>
  </si>
  <si>
    <t>1322-POSM</t>
  </si>
  <si>
    <t>Position In Queue</t>
  </si>
  <si>
    <t>CallMeBackNow - Browser CTI Pop</t>
  </si>
  <si>
    <t>911 Campus Screen Pop Notification</t>
  </si>
  <si>
    <t>Extended 911 - CTI, Email, Telephone, Fax Notification</t>
  </si>
  <si>
    <t>1322-CMBC</t>
  </si>
  <si>
    <t>1322-E911</t>
  </si>
  <si>
    <t>1322-E911E</t>
  </si>
  <si>
    <t>1322-HOME</t>
  </si>
  <si>
    <t>1322-ABSN</t>
  </si>
  <si>
    <t>1322-CNOT</t>
  </si>
  <si>
    <t>Absentee Notification (Voice, Web, Out-Dial of Student Absentee)</t>
  </si>
  <si>
    <t>1322-MELIG</t>
  </si>
  <si>
    <t>1322-LCRD</t>
  </si>
  <si>
    <t>1322-PDIR</t>
  </si>
  <si>
    <t>1322-CSTT</t>
  </si>
  <si>
    <t>1322-PCPT</t>
  </si>
  <si>
    <t>1322-APNOT</t>
  </si>
  <si>
    <t>CALL</t>
  </si>
  <si>
    <t>Lost Card (Membership Replacement Card Request)</t>
  </si>
  <si>
    <t>Provider (Provider Directory Request by Health Plan Members)</t>
  </si>
  <si>
    <t>Claims (Provider &amp; Member Claims Status)</t>
  </si>
  <si>
    <t>CPT (Care Provider Treatment Codes &amp; Cost)</t>
  </si>
  <si>
    <t>Appointment Reminder (Out-Dial, Email, &amp; Fax Notification)</t>
  </si>
  <si>
    <t>Community Notification (Out-Dial, Email, Fax Notification)</t>
  </si>
  <si>
    <t>1322-LRES</t>
  </si>
  <si>
    <t>Lab Results (Voice Private Lab Results)</t>
  </si>
  <si>
    <t>1322-PREF</t>
  </si>
  <si>
    <t>Prescription Refill (Voice Prescription Refill Request)</t>
  </si>
  <si>
    <t>1322-WRTM</t>
  </si>
  <si>
    <t>Wireless Time Reporting (Voice, Web Timecard Collection System)</t>
  </si>
  <si>
    <t>1322-VFPO</t>
  </si>
  <si>
    <t>Field PO (Voice Purchase Order Request)</t>
  </si>
  <si>
    <t>Installation/Training</t>
  </si>
  <si>
    <t>Additional RTU Ports ($250/RTU Port)</t>
  </si>
  <si>
    <t>TBD</t>
  </si>
  <si>
    <t>Installation (1 Day On-Site)</t>
  </si>
  <si>
    <t>Training (1 Day On-Site)</t>
  </si>
  <si>
    <t>TOTAL</t>
  </si>
  <si>
    <t>1550-HDWR</t>
  </si>
  <si>
    <t>1550-OSUP</t>
  </si>
  <si>
    <t>Windows 2000 Server (Operating System Upgrade)</t>
  </si>
  <si>
    <t>Homework Hotline (Voice, Web Student Homework Information)</t>
  </si>
  <si>
    <t>1322-AV-04</t>
  </si>
  <si>
    <t>1322-AV-08</t>
  </si>
  <si>
    <t>1322-AV-12</t>
  </si>
  <si>
    <t>1322-AV-24</t>
  </si>
  <si>
    <t>CTI Screen Pop (Outlook, Goldmine, Act 6.0.2)</t>
  </si>
  <si>
    <t>Add 1yr Hardware Maint (M-F 9-5, 4hr Response, Major Cities +50m)</t>
  </si>
  <si>
    <t>1322-STOR</t>
  </si>
  <si>
    <t>1322-INDV</t>
  </si>
  <si>
    <t>1550-PROJ</t>
  </si>
  <si>
    <t>1322-INMX</t>
  </si>
  <si>
    <t>Definity Switch Integration</t>
  </si>
  <si>
    <t>Magix Switch Integration</t>
  </si>
  <si>
    <t>IP Office Switch Integration</t>
  </si>
  <si>
    <t>1322-INOF</t>
  </si>
  <si>
    <t>1322-RECOF</t>
  </si>
  <si>
    <t>Agent Record-A-Call (IP Office Only)</t>
  </si>
  <si>
    <t>1322-INST-D</t>
  </si>
  <si>
    <t>Installation (1 Day On-Site) Definity</t>
  </si>
  <si>
    <t>Training (1 Day On-Site) Definity</t>
  </si>
  <si>
    <t>1322-TRAN-D</t>
  </si>
  <si>
    <t>e-IVR Self Service Solutions - NPL: JUNE 2003</t>
  </si>
  <si>
    <t>Software Extended Annual Warranty</t>
  </si>
  <si>
    <t>CII Project Management</t>
  </si>
  <si>
    <t>Dealer Hardware Celeron Codes &amp; Pricing</t>
  </si>
  <si>
    <t>Dealer Hardware P4 Codes &amp; Pricing</t>
  </si>
  <si>
    <t xml:space="preserve">Estimated Wait Time and Position In Queue </t>
  </si>
  <si>
    <t>e-IVR Fusion Family*</t>
  </si>
  <si>
    <t>Education Vertical Applications (Customizable)*</t>
  </si>
  <si>
    <t>Healthcare/Insurance Vertical Applications (Customizable)*</t>
  </si>
  <si>
    <t>Healthcare/Hospital Vertical Applications (Customizable)*</t>
  </si>
  <si>
    <t>Construction/Service Vertical Applications (Customizable)*</t>
  </si>
  <si>
    <t>Call Center Options: (Requires CTIAS or CTITS, CTITD)**</t>
  </si>
  <si>
    <t>Member Eligibility (Voice, Web Eligibility &amp; Benefits)</t>
  </si>
  <si>
    <t>1322-OFFM</t>
  </si>
  <si>
    <t>IP Office Fax Messaging Offer</t>
  </si>
  <si>
    <t>1322-RCADD</t>
  </si>
  <si>
    <t>Administrative Record-A-Call</t>
  </si>
  <si>
    <t>Definity &amp; Multivantage Call Center Applications**</t>
  </si>
  <si>
    <t>Magix &amp; IP Office Call Center Applications**</t>
  </si>
  <si>
    <t>Locator (Voice &amp; Web Data Lookup - ODBC)</t>
  </si>
  <si>
    <t>CTI Agent Screen Pop (Outlook, Goldmine, Act 6.0.2)</t>
  </si>
  <si>
    <t>1322-CBMD</t>
  </si>
  <si>
    <t>Call Back Messaging</t>
  </si>
  <si>
    <t>Switch Integration***</t>
  </si>
  <si>
    <t xml:space="preserve">Custom Programming***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</si>
</sst>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u/>
      <sz val="10"/>
      <color indexed="12"/>
      <name val="Arial"/>
    </font>
    <font>
      <b/>
      <sz val="8"/>
      <color indexed="12"/>
      <name val="Arial"/>
      <family val="2"/>
    </font>
    <font>
      <u/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4" fillId="0" borderId="0" xfId="0" applyFont="1"/>
    <xf numFmtId="0" fontId="2" fillId="0" borderId="0" xfId="0" applyFont="1" applyAlignment="1"/>
    <xf numFmtId="0" fontId="1" fillId="2" borderId="1" xfId="0" applyFont="1" applyFill="1" applyBorder="1"/>
    <xf numFmtId="0" fontId="1" fillId="2" borderId="0" xfId="0" applyFont="1" applyFill="1" applyBorder="1"/>
    <xf numFmtId="164" fontId="1" fillId="2" borderId="0" xfId="0" applyNumberFormat="1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164" fontId="2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0" fontId="6" fillId="2" borderId="0" xfId="0" applyFont="1" applyFill="1" applyBorder="1"/>
    <xf numFmtId="0" fontId="1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2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/>
    <xf numFmtId="0" fontId="3" fillId="3" borderId="3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/>
    <xf numFmtId="0" fontId="4" fillId="3" borderId="5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4" fillId="3" borderId="4" xfId="0" applyNumberFormat="1" applyFont="1" applyFill="1" applyBorder="1"/>
    <xf numFmtId="9" fontId="4" fillId="3" borderId="5" xfId="0" applyNumberFormat="1" applyFont="1" applyFill="1" applyBorder="1"/>
    <xf numFmtId="0" fontId="7" fillId="2" borderId="1" xfId="1" applyFont="1" applyFill="1" applyBorder="1" applyAlignment="1" applyProtection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0</xdr:row>
      <xdr:rowOff>152400</xdr:rowOff>
    </xdr:from>
    <xdr:to>
      <xdr:col>1</xdr:col>
      <xdr:colOff>312420</xdr:colOff>
      <xdr:row>0</xdr:row>
      <xdr:rowOff>1104900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940C26D-3FFC-D1CD-2055-B5103279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152400"/>
          <a:ext cx="98298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110</xdr:row>
      <xdr:rowOff>7620</xdr:rowOff>
    </xdr:from>
    <xdr:to>
      <xdr:col>6</xdr:col>
      <xdr:colOff>251460</xdr:colOff>
      <xdr:row>125</xdr:row>
      <xdr:rowOff>121920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30D87488-76A4-0DDC-BCD9-52DBF30ED3EE}"/>
            </a:ext>
          </a:extLst>
        </xdr:cNvPr>
        <xdr:cNvSpPr txBox="1">
          <a:spLocks noChangeArrowheads="1"/>
        </xdr:cNvSpPr>
      </xdr:nvSpPr>
      <xdr:spPr bwMode="auto">
        <a:xfrm>
          <a:off x="114300" y="15354300"/>
          <a:ext cx="7086600" cy="205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 Requires e-IVR Application Server (1322-SERV).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 Assumes appropriate software and switch components in place.  All CTI Call Center applications may require additional professional services to be quoted by Computer Instruments.  Please contact Computer Instruments for details.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*** Separate discount % applies.  Contact your Computer Instruments Sales Representative for more information.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TBD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Pricing reflects cost to dealer.  NPL to be determined by dealer.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 Above pricing is subject to change. Please contact Computer Instruments to confirm.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2. Maximum of 96 port configuration per e-IVR server. </a:t>
          </a:r>
        </a:p>
      </xdr:txBody>
    </xdr:sp>
    <xdr:clientData/>
  </xdr:twoCellAnchor>
  <xdr:twoCellAnchor>
    <xdr:from>
      <xdr:col>1</xdr:col>
      <xdr:colOff>647700</xdr:colOff>
      <xdr:row>0</xdr:row>
      <xdr:rowOff>251460</xdr:rowOff>
    </xdr:from>
    <xdr:to>
      <xdr:col>1</xdr:col>
      <xdr:colOff>2834640</xdr:colOff>
      <xdr:row>0</xdr:row>
      <xdr:rowOff>876300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6DBBC63C-E9B6-8CEC-93BF-B9BA4661A5B2}"/>
            </a:ext>
          </a:extLst>
        </xdr:cNvPr>
        <xdr:cNvSpPr txBox="1">
          <a:spLocks noChangeArrowheads="1"/>
        </xdr:cNvSpPr>
      </xdr:nvSpPr>
      <xdr:spPr bwMode="auto">
        <a:xfrm>
          <a:off x="1706880" y="251460"/>
          <a:ext cx="21869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"/>
              <a:cs typeface="Arial"/>
            </a:rPr>
            <a:t>1.888.451.0851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"/>
              <a:cs typeface="Arial"/>
            </a:rPr>
            <a:t>sales@instruments.com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"/>
              <a:cs typeface="Arial"/>
            </a:rPr>
            <a:t>www.eivrsolutions.com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struments.com/doclib/library/admin/eivrmarket/files/FaxMeBackNow.pdf" TargetMode="External"/><Relationship Id="rId18" Type="http://schemas.openxmlformats.org/officeDocument/2006/relationships/hyperlink" Target="http://www.instruments.com/doclib/library/admin/eivrmarket/files/CallMeBackNow.pdf" TargetMode="External"/><Relationship Id="rId26" Type="http://schemas.openxmlformats.org/officeDocument/2006/relationships/hyperlink" Target="http://www.instruments.com/doclib/library/admin/eivrvertical/files/RecordACall.pdf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://www.instruments.com/doclib/library/admin/eivrvertical/files/Community_Notification.pdf" TargetMode="External"/><Relationship Id="rId34" Type="http://schemas.openxmlformats.org/officeDocument/2006/relationships/hyperlink" Target="http://www.instruments.com/doclib/library/admin/eivrvertical/files/AppReminder.pdf" TargetMode="External"/><Relationship Id="rId7" Type="http://schemas.openxmlformats.org/officeDocument/2006/relationships/hyperlink" Target="http://www.instruments.com/doclib/library/admin/eivrmarket/files/Definity_VM.pdf" TargetMode="External"/><Relationship Id="rId12" Type="http://schemas.openxmlformats.org/officeDocument/2006/relationships/hyperlink" Target="http://www.instruments.com/doclib/library/admin/eivrmarket/files/Data_Locator.pdf" TargetMode="External"/><Relationship Id="rId17" Type="http://schemas.openxmlformats.org/officeDocument/2006/relationships/hyperlink" Target="http://www.instruments.com/doclib/library/admin/eivrmarket/files/SecureCharge.pdf" TargetMode="External"/><Relationship Id="rId25" Type="http://schemas.openxmlformats.org/officeDocument/2006/relationships/hyperlink" Target="http://www.instruments.com/doclib/library/admin/eivrvertical/files/AgentOutdial.pdf" TargetMode="External"/><Relationship Id="rId33" Type="http://schemas.openxmlformats.org/officeDocument/2006/relationships/hyperlink" Target="http://www.instruments.com/doclib/library/admin/eivrvertical/files/Healthcare_Provider.pdf" TargetMode="External"/><Relationship Id="rId38" Type="http://schemas.openxmlformats.org/officeDocument/2006/relationships/hyperlink" Target="http://www.instruments.com/doclib/library/admin/eivrtech/files/ASAI_CTI_With_Call_Routing.pdf" TargetMode="External"/><Relationship Id="rId2" Type="http://schemas.openxmlformats.org/officeDocument/2006/relationships/hyperlink" Target="http://www.instruments.com/doclib/library/admin/eivrmarket/files/eIVR_Enterprise.pdf" TargetMode="External"/><Relationship Id="rId16" Type="http://schemas.openxmlformats.org/officeDocument/2006/relationships/hyperlink" Target="http://www.instruments.com/doclib/library/admin/eivrmarket/files/Storefront.pdf" TargetMode="External"/><Relationship Id="rId20" Type="http://schemas.openxmlformats.org/officeDocument/2006/relationships/hyperlink" Target="http://www.instruments.com/doclib/library/admin/eivrvertical/files/Absentee_Notification.pdf" TargetMode="External"/><Relationship Id="rId29" Type="http://schemas.openxmlformats.org/officeDocument/2006/relationships/hyperlink" Target="http://www.instruments.com/doclib/library/admin/eivrvertical/files/RecordACall.pdf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www.instruments.com/doclib/library/admin/eivrmarket/files/Partner_VM.pdf" TargetMode="External"/><Relationship Id="rId11" Type="http://schemas.openxmlformats.org/officeDocument/2006/relationships/hyperlink" Target="http://www.instruments.com/doclib/library/admin/eivrmarket/files/Form_Filler.pdf" TargetMode="External"/><Relationship Id="rId24" Type="http://schemas.openxmlformats.org/officeDocument/2006/relationships/hyperlink" Target="http://www.instruments.com/doclib/library/admin/eivrvertical/files/CTI_ScreenPop.pdf" TargetMode="External"/><Relationship Id="rId32" Type="http://schemas.openxmlformats.org/officeDocument/2006/relationships/hyperlink" Target="http://www.instruments.com/doclib/library/admin/eivrvertical/files/Healthcare_LostCard.pdf" TargetMode="External"/><Relationship Id="rId37" Type="http://schemas.openxmlformats.org/officeDocument/2006/relationships/hyperlink" Target="http://www.instruments.com/doclib/library/admin/eivrtech/files/TSAPI_CTI_With_Call_Routing.pdf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://www.instruments.com/doclib/library/admin/eivrmarket/files/eIVR_Lite.pdf" TargetMode="External"/><Relationship Id="rId15" Type="http://schemas.openxmlformats.org/officeDocument/2006/relationships/hyperlink" Target="http://www.instruments.com/doclib/library/admin/eivrmarket/files/Unified_Messaging.pdf" TargetMode="External"/><Relationship Id="rId23" Type="http://schemas.openxmlformats.org/officeDocument/2006/relationships/hyperlink" Target="http://www.instruments.com/doclib/library/admin/eivrvertical/files/Prescription_Refill.pdf" TargetMode="External"/><Relationship Id="rId28" Type="http://schemas.openxmlformats.org/officeDocument/2006/relationships/hyperlink" Target="http://www.instruments.com/doclib/library/admin/eivrvertical/files/AgentOutdial.pdf" TargetMode="External"/><Relationship Id="rId36" Type="http://schemas.openxmlformats.org/officeDocument/2006/relationships/hyperlink" Target="http://www.instruments.com/doclib/library/admin/eivrvertical/files/Health_Vertical.pdf" TargetMode="External"/><Relationship Id="rId10" Type="http://schemas.openxmlformats.org/officeDocument/2006/relationships/hyperlink" Target="http://www.instruments.com/doclib/library/admin/eivrmarket/files/CallMeBackNow.pdf" TargetMode="External"/><Relationship Id="rId19" Type="http://schemas.openxmlformats.org/officeDocument/2006/relationships/hyperlink" Target="http://www.instruments.com/doclib/library/admin/eivrvertical/files/Homework_Hotline.pdf" TargetMode="External"/><Relationship Id="rId31" Type="http://schemas.openxmlformats.org/officeDocument/2006/relationships/hyperlink" Target="http://www.instruments.com/doclib/library/admin/eivrvertical/files/Healthcare_Eligibility.pdf" TargetMode="External"/><Relationship Id="rId4" Type="http://schemas.openxmlformats.org/officeDocument/2006/relationships/hyperlink" Target="http://www.instruments.com/doclib/library/admin/eivrmarket/files/eIVR_Office.pdf" TargetMode="External"/><Relationship Id="rId9" Type="http://schemas.openxmlformats.org/officeDocument/2006/relationships/hyperlink" Target="http://www.instruments.com/doclib/library/admin/eivrmarket/files/eIVR_Fusion.pdf" TargetMode="External"/><Relationship Id="rId14" Type="http://schemas.openxmlformats.org/officeDocument/2006/relationships/hyperlink" Target="http://www.instruments.com/doclib/library/admin/eivrmarket/files/Voicemail.pdf" TargetMode="External"/><Relationship Id="rId22" Type="http://schemas.openxmlformats.org/officeDocument/2006/relationships/hyperlink" Target="http://www.instruments.com/doclib/library/admin/eivrvertical/files/Wireless_Time_Reporting2.pdf" TargetMode="External"/><Relationship Id="rId27" Type="http://schemas.openxmlformats.org/officeDocument/2006/relationships/hyperlink" Target="http://www.instruments.com/doclib/library/admin/eivrvertical/files/CTI_ScreenPop.pdf" TargetMode="External"/><Relationship Id="rId30" Type="http://schemas.openxmlformats.org/officeDocument/2006/relationships/hyperlink" Target="http://www.instruments.com/doclib/library/admin/eivrvertical/files/e911.pdf" TargetMode="External"/><Relationship Id="rId35" Type="http://schemas.openxmlformats.org/officeDocument/2006/relationships/hyperlink" Target="http://www.instruments.com/doclib/library/admin/eivrvertical/files/Health_Vertical.pdf" TargetMode="External"/><Relationship Id="rId8" Type="http://schemas.openxmlformats.org/officeDocument/2006/relationships/hyperlink" Target="http://www.instruments.com/doclib/library/admin/eivrmarket/files/Magix_VM.pdf" TargetMode="External"/><Relationship Id="rId3" Type="http://schemas.openxmlformats.org/officeDocument/2006/relationships/hyperlink" Target="http://www.instruments.com/doclib/library/admin/eivrmarket/files/eIVR_Standar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defaultColWidth="9.109375" defaultRowHeight="10.199999999999999" x14ac:dyDescent="0.2"/>
  <cols>
    <col min="1" max="1" width="15.44140625" style="2" customWidth="1"/>
    <col min="2" max="2" width="49.5546875" style="2" bestFit="1" customWidth="1"/>
    <col min="3" max="3" width="7.44140625" style="21" bestFit="1" customWidth="1"/>
    <col min="4" max="4" width="8.44140625" style="3" customWidth="1"/>
    <col min="5" max="5" width="10.44140625" style="3" bestFit="1" customWidth="1"/>
    <col min="6" max="6" width="10" style="3" bestFit="1" customWidth="1"/>
    <col min="7" max="7" width="4" style="24" bestFit="1" customWidth="1"/>
    <col min="8" max="16384" width="9.109375" style="2"/>
  </cols>
  <sheetData>
    <row r="1" spans="1:7" ht="95.25" customHeight="1" x14ac:dyDescent="0.2">
      <c r="A1" s="35"/>
      <c r="B1" s="36"/>
      <c r="C1" s="36"/>
      <c r="D1" s="36"/>
      <c r="E1" s="36"/>
      <c r="F1" s="36"/>
      <c r="G1" s="37"/>
    </row>
    <row r="2" spans="1:7" s="1" customFormat="1" ht="10.8" thickBot="1" x14ac:dyDescent="0.25">
      <c r="A2" s="30" t="s">
        <v>29</v>
      </c>
      <c r="B2" s="31" t="s">
        <v>132</v>
      </c>
      <c r="C2" s="27" t="s">
        <v>11</v>
      </c>
      <c r="D2" s="28" t="s">
        <v>9</v>
      </c>
      <c r="E2" s="32" t="s">
        <v>10</v>
      </c>
      <c r="F2" s="28" t="s">
        <v>12</v>
      </c>
      <c r="G2" s="33">
        <v>0.75</v>
      </c>
    </row>
    <row r="3" spans="1:7" s="1" customFormat="1" x14ac:dyDescent="0.2">
      <c r="A3" s="8"/>
      <c r="B3" s="15" t="s">
        <v>40</v>
      </c>
      <c r="C3" s="16"/>
      <c r="D3" s="9"/>
      <c r="E3" s="9"/>
      <c r="F3" s="9"/>
      <c r="G3" s="22"/>
    </row>
    <row r="4" spans="1:7" x14ac:dyDescent="0.2">
      <c r="A4" s="34" t="s">
        <v>1</v>
      </c>
      <c r="B4" s="12" t="s">
        <v>13</v>
      </c>
      <c r="C4" s="17">
        <v>0</v>
      </c>
      <c r="D4" s="13">
        <v>16995</v>
      </c>
      <c r="E4" s="13">
        <f>PRODUCT(C4,D4,G2)</f>
        <v>0</v>
      </c>
      <c r="F4" s="13">
        <f>PRODUCT(C4,D4)</f>
        <v>0</v>
      </c>
      <c r="G4" s="22"/>
    </row>
    <row r="5" spans="1:7" x14ac:dyDescent="0.2">
      <c r="A5" s="34" t="s">
        <v>3</v>
      </c>
      <c r="B5" s="12" t="s">
        <v>14</v>
      </c>
      <c r="C5" s="17">
        <v>0</v>
      </c>
      <c r="D5" s="13">
        <v>6450</v>
      </c>
      <c r="E5" s="13">
        <f>PRODUCT(C5,D5,G2)</f>
        <v>0</v>
      </c>
      <c r="F5" s="13">
        <f>PRODUCT(C5,D5)</f>
        <v>0</v>
      </c>
      <c r="G5" s="22"/>
    </row>
    <row r="6" spans="1:7" x14ac:dyDescent="0.2">
      <c r="A6" s="34" t="s">
        <v>2</v>
      </c>
      <c r="B6" s="12" t="s">
        <v>15</v>
      </c>
      <c r="C6" s="17">
        <v>0</v>
      </c>
      <c r="D6" s="13">
        <v>6995</v>
      </c>
      <c r="E6" s="13">
        <f>PRODUCT(C6,D6,G2)</f>
        <v>0</v>
      </c>
      <c r="F6" s="13">
        <f>PRODUCT(C6,D6)</f>
        <v>0</v>
      </c>
      <c r="G6" s="22"/>
    </row>
    <row r="7" spans="1:7" x14ac:dyDescent="0.2">
      <c r="A7" s="34" t="s">
        <v>4</v>
      </c>
      <c r="B7" s="12" t="s">
        <v>16</v>
      </c>
      <c r="C7" s="17">
        <v>0</v>
      </c>
      <c r="D7" s="13">
        <v>4995</v>
      </c>
      <c r="E7" s="13">
        <f>PRODUCT(C7,D7,G2)</f>
        <v>0</v>
      </c>
      <c r="F7" s="13">
        <f>PRODUCT(C7,D7)</f>
        <v>0</v>
      </c>
      <c r="G7" s="22"/>
    </row>
    <row r="8" spans="1:7" x14ac:dyDescent="0.2">
      <c r="A8" s="11" t="s">
        <v>5</v>
      </c>
      <c r="B8" s="12" t="s">
        <v>0</v>
      </c>
      <c r="C8" s="17">
        <v>0</v>
      </c>
      <c r="D8" s="13">
        <v>10000</v>
      </c>
      <c r="E8" s="13">
        <f>PRODUCT(C8,D8,G2)</f>
        <v>0</v>
      </c>
      <c r="F8" s="13">
        <f>PRODUCT(C8,D8)</f>
        <v>0</v>
      </c>
      <c r="G8" s="22"/>
    </row>
    <row r="9" spans="1:7" x14ac:dyDescent="0.2">
      <c r="A9" s="11"/>
      <c r="B9" s="12"/>
      <c r="C9" s="18"/>
      <c r="D9" s="13"/>
      <c r="E9" s="13"/>
      <c r="F9" s="13"/>
      <c r="G9" s="22"/>
    </row>
    <row r="10" spans="1:7" s="1" customFormat="1" x14ac:dyDescent="0.2">
      <c r="A10" s="8"/>
      <c r="B10" s="15" t="s">
        <v>39</v>
      </c>
      <c r="C10" s="16"/>
      <c r="D10" s="10"/>
      <c r="E10" s="10"/>
      <c r="F10" s="10"/>
      <c r="G10" s="22"/>
    </row>
    <row r="11" spans="1:7" x14ac:dyDescent="0.2">
      <c r="A11" s="34" t="s">
        <v>6</v>
      </c>
      <c r="B11" s="12" t="s">
        <v>17</v>
      </c>
      <c r="C11" s="17">
        <v>0</v>
      </c>
      <c r="D11" s="13">
        <v>9850</v>
      </c>
      <c r="E11" s="13">
        <f>PRODUCT(C11,D11,G2)</f>
        <v>0</v>
      </c>
      <c r="F11" s="13">
        <f>PRODUCT(C11,D11)</f>
        <v>0</v>
      </c>
      <c r="G11" s="22"/>
    </row>
    <row r="12" spans="1:7" x14ac:dyDescent="0.2">
      <c r="A12" s="34" t="s">
        <v>7</v>
      </c>
      <c r="B12" s="12" t="s">
        <v>18</v>
      </c>
      <c r="C12" s="17">
        <v>0</v>
      </c>
      <c r="D12" s="13">
        <v>4750</v>
      </c>
      <c r="E12" s="13">
        <f>PRODUCT(C12,D12,G2)</f>
        <v>0</v>
      </c>
      <c r="F12" s="13">
        <f>PRODUCT(C12,D12)</f>
        <v>0</v>
      </c>
      <c r="G12" s="22"/>
    </row>
    <row r="13" spans="1:7" x14ac:dyDescent="0.2">
      <c r="A13" s="34" t="s">
        <v>8</v>
      </c>
      <c r="B13" s="12" t="s">
        <v>19</v>
      </c>
      <c r="C13" s="17">
        <v>0</v>
      </c>
      <c r="D13" s="13">
        <v>2450</v>
      </c>
      <c r="E13" s="13">
        <f>PRODUCT(C13,D13,G2)</f>
        <v>0</v>
      </c>
      <c r="F13" s="13">
        <f>PRODUCT(C13,D13)</f>
        <v>0</v>
      </c>
      <c r="G13" s="22"/>
    </row>
    <row r="14" spans="1:7" x14ac:dyDescent="0.2">
      <c r="A14" s="11" t="s">
        <v>145</v>
      </c>
      <c r="B14" s="12" t="s">
        <v>146</v>
      </c>
      <c r="C14" s="18">
        <v>0</v>
      </c>
      <c r="D14" s="13">
        <v>4750</v>
      </c>
      <c r="E14" s="13">
        <f>PRODUCT(C14,D14,G2)</f>
        <v>0</v>
      </c>
      <c r="F14" s="13">
        <f>PRODUCT(C14,D14)</f>
        <v>0</v>
      </c>
      <c r="G14" s="22"/>
    </row>
    <row r="15" spans="1:7" x14ac:dyDescent="0.2">
      <c r="A15" s="11"/>
      <c r="B15" s="12"/>
      <c r="C15" s="18"/>
      <c r="D15" s="13"/>
      <c r="E15" s="13"/>
      <c r="F15" s="13"/>
      <c r="G15" s="22"/>
    </row>
    <row r="16" spans="1:7" s="1" customFormat="1" x14ac:dyDescent="0.2">
      <c r="A16" s="8"/>
      <c r="B16" s="15" t="s">
        <v>20</v>
      </c>
      <c r="C16" s="16"/>
      <c r="D16" s="10"/>
      <c r="E16" s="10"/>
      <c r="F16" s="10"/>
      <c r="G16" s="22"/>
    </row>
    <row r="17" spans="1:9" x14ac:dyDescent="0.2">
      <c r="A17" s="11" t="s">
        <v>21</v>
      </c>
      <c r="B17" s="12" t="s">
        <v>103</v>
      </c>
      <c r="C17" s="17">
        <v>0</v>
      </c>
      <c r="D17" s="13">
        <v>250</v>
      </c>
      <c r="E17" s="13">
        <f>PRODUCT(C17,D17,G2)</f>
        <v>0</v>
      </c>
      <c r="F17" s="13">
        <f>PRODUCT(C17,D17)</f>
        <v>0</v>
      </c>
      <c r="G17" s="22"/>
    </row>
    <row r="18" spans="1:9" x14ac:dyDescent="0.2">
      <c r="A18" s="11"/>
      <c r="B18" s="12"/>
      <c r="C18" s="18"/>
      <c r="D18" s="13"/>
      <c r="E18" s="13"/>
      <c r="F18" s="13"/>
      <c r="G18" s="22"/>
    </row>
    <row r="19" spans="1:9" s="1" customFormat="1" x14ac:dyDescent="0.2">
      <c r="A19" s="8"/>
      <c r="B19" s="15" t="s">
        <v>138</v>
      </c>
      <c r="C19" s="16"/>
      <c r="D19" s="10"/>
      <c r="E19" s="10"/>
      <c r="F19" s="10"/>
      <c r="G19" s="22"/>
    </row>
    <row r="20" spans="1:9" x14ac:dyDescent="0.2">
      <c r="A20" s="34" t="s">
        <v>41</v>
      </c>
      <c r="B20" s="12" t="s">
        <v>49</v>
      </c>
      <c r="C20" s="17">
        <v>0</v>
      </c>
      <c r="D20" s="13">
        <v>4000</v>
      </c>
      <c r="E20" s="13">
        <f>PRODUCT(C20,D20,G2)</f>
        <v>0</v>
      </c>
      <c r="F20" s="13">
        <f t="shared" ref="F20:F28" si="0">PRODUCT(C20,D20)</f>
        <v>0</v>
      </c>
      <c r="G20" s="22"/>
    </row>
    <row r="21" spans="1:9" x14ac:dyDescent="0.2">
      <c r="A21" s="34" t="s">
        <v>42</v>
      </c>
      <c r="B21" s="12" t="s">
        <v>50</v>
      </c>
      <c r="C21" s="17">
        <v>0</v>
      </c>
      <c r="D21" s="13">
        <v>2000</v>
      </c>
      <c r="E21" s="13">
        <f>PRODUCT(C21,D21,G2)</f>
        <v>0</v>
      </c>
      <c r="F21" s="13">
        <f t="shared" si="0"/>
        <v>0</v>
      </c>
      <c r="G21" s="22"/>
    </row>
    <row r="22" spans="1:9" x14ac:dyDescent="0.2">
      <c r="A22" s="34" t="s">
        <v>43</v>
      </c>
      <c r="B22" s="12" t="s">
        <v>51</v>
      </c>
      <c r="C22" s="17">
        <v>0</v>
      </c>
      <c r="D22" s="13">
        <v>3000</v>
      </c>
      <c r="E22" s="13">
        <f>PRODUCT(C22,D22,G2)</f>
        <v>0</v>
      </c>
      <c r="F22" s="13">
        <f t="shared" si="0"/>
        <v>0</v>
      </c>
      <c r="G22" s="22"/>
    </row>
    <row r="23" spans="1:9" x14ac:dyDescent="0.2">
      <c r="A23" s="34" t="s">
        <v>44</v>
      </c>
      <c r="B23" s="12" t="s">
        <v>151</v>
      </c>
      <c r="C23" s="17">
        <v>0</v>
      </c>
      <c r="D23" s="13">
        <v>3000</v>
      </c>
      <c r="E23" s="13">
        <f>PRODUCT(C23,D23,G2)</f>
        <v>0</v>
      </c>
      <c r="F23" s="13">
        <f t="shared" si="0"/>
        <v>0</v>
      </c>
      <c r="G23" s="22"/>
    </row>
    <row r="24" spans="1:9" x14ac:dyDescent="0.2">
      <c r="A24" s="34" t="s">
        <v>45</v>
      </c>
      <c r="B24" s="12" t="s">
        <v>52</v>
      </c>
      <c r="C24" s="17">
        <v>0</v>
      </c>
      <c r="D24" s="13">
        <v>3000</v>
      </c>
      <c r="E24" s="13">
        <f>PRODUCT(C24,D24,G2)</f>
        <v>0</v>
      </c>
      <c r="F24" s="13">
        <f t="shared" si="0"/>
        <v>0</v>
      </c>
      <c r="G24" s="22"/>
    </row>
    <row r="25" spans="1:9" x14ac:dyDescent="0.2">
      <c r="A25" s="34" t="s">
        <v>46</v>
      </c>
      <c r="B25" s="12" t="s">
        <v>53</v>
      </c>
      <c r="C25" s="17">
        <v>0</v>
      </c>
      <c r="D25" s="13">
        <v>3500</v>
      </c>
      <c r="E25" s="13">
        <f>PRODUCT(C25,D25,G2)</f>
        <v>0</v>
      </c>
      <c r="F25" s="13">
        <f t="shared" si="0"/>
        <v>0</v>
      </c>
      <c r="G25" s="22"/>
    </row>
    <row r="26" spans="1:9" x14ac:dyDescent="0.2">
      <c r="A26" s="34" t="s">
        <v>47</v>
      </c>
      <c r="B26" s="12" t="s">
        <v>54</v>
      </c>
      <c r="C26" s="17">
        <v>0</v>
      </c>
      <c r="D26" s="13">
        <v>2200</v>
      </c>
      <c r="E26" s="13">
        <f>PRODUCT(C26,D26,G2)</f>
        <v>0</v>
      </c>
      <c r="F26" s="13">
        <f t="shared" si="0"/>
        <v>0</v>
      </c>
      <c r="G26" s="22"/>
    </row>
    <row r="27" spans="1:9" x14ac:dyDescent="0.2">
      <c r="A27" s="34" t="s">
        <v>118</v>
      </c>
      <c r="B27" s="12" t="s">
        <v>55</v>
      </c>
      <c r="C27" s="17">
        <v>0</v>
      </c>
      <c r="D27" s="13">
        <v>4000</v>
      </c>
      <c r="E27" s="13">
        <f>PRODUCT(C27,D27,G2)</f>
        <v>0</v>
      </c>
      <c r="F27" s="13">
        <f t="shared" si="0"/>
        <v>0</v>
      </c>
      <c r="G27" s="22"/>
    </row>
    <row r="28" spans="1:9" x14ac:dyDescent="0.2">
      <c r="A28" s="34" t="s">
        <v>48</v>
      </c>
      <c r="B28" s="12" t="s">
        <v>56</v>
      </c>
      <c r="C28" s="17">
        <v>0</v>
      </c>
      <c r="D28" s="13">
        <v>2000</v>
      </c>
      <c r="E28" s="13">
        <f>PRODUCT(C28,D28,G2)</f>
        <v>0</v>
      </c>
      <c r="F28" s="13">
        <f t="shared" si="0"/>
        <v>0</v>
      </c>
      <c r="G28" s="22"/>
    </row>
    <row r="29" spans="1:9" x14ac:dyDescent="0.2">
      <c r="A29" s="11"/>
      <c r="B29" s="12"/>
      <c r="C29" s="18"/>
      <c r="D29" s="13"/>
      <c r="E29" s="13"/>
      <c r="F29" s="13"/>
      <c r="G29" s="22"/>
    </row>
    <row r="30" spans="1:9" s="1" customFormat="1" x14ac:dyDescent="0.2">
      <c r="A30" s="8"/>
      <c r="B30" s="15" t="s">
        <v>149</v>
      </c>
      <c r="C30" s="16"/>
      <c r="D30" s="10"/>
      <c r="E30" s="10"/>
      <c r="F30" s="10"/>
      <c r="G30" s="22"/>
      <c r="I30" s="2"/>
    </row>
    <row r="31" spans="1:9" x14ac:dyDescent="0.2">
      <c r="A31" s="34" t="s">
        <v>57</v>
      </c>
      <c r="B31" s="12" t="s">
        <v>58</v>
      </c>
      <c r="C31" s="17">
        <v>0</v>
      </c>
      <c r="D31" s="13">
        <v>15500</v>
      </c>
      <c r="E31" s="13">
        <f>PRODUCT(C31,D31,G2)</f>
        <v>0</v>
      </c>
      <c r="F31" s="13">
        <f t="shared" ref="F31:F37" si="1">PRODUCT(C31,D31)</f>
        <v>0</v>
      </c>
      <c r="G31" s="22"/>
    </row>
    <row r="32" spans="1:9" x14ac:dyDescent="0.2">
      <c r="A32" s="34" t="s">
        <v>59</v>
      </c>
      <c r="B32" s="12" t="s">
        <v>152</v>
      </c>
      <c r="C32" s="17">
        <v>0</v>
      </c>
      <c r="D32" s="13">
        <v>7500</v>
      </c>
      <c r="E32" s="13">
        <f>PRODUCT(C32,D32,G2)</f>
        <v>0</v>
      </c>
      <c r="F32" s="13">
        <f t="shared" si="1"/>
        <v>0</v>
      </c>
      <c r="G32" s="22"/>
    </row>
    <row r="33" spans="1:7" x14ac:dyDescent="0.2">
      <c r="A33" s="34" t="s">
        <v>60</v>
      </c>
      <c r="B33" s="12" t="s">
        <v>61</v>
      </c>
      <c r="C33" s="17">
        <v>0</v>
      </c>
      <c r="D33" s="13">
        <v>3500</v>
      </c>
      <c r="E33" s="13">
        <f>PRODUCT(C33,D33,G2)</f>
        <v>0</v>
      </c>
      <c r="F33" s="13">
        <f t="shared" si="1"/>
        <v>0</v>
      </c>
      <c r="G33" s="22"/>
    </row>
    <row r="34" spans="1:7" x14ac:dyDescent="0.2">
      <c r="A34" s="11" t="s">
        <v>147</v>
      </c>
      <c r="B34" s="12" t="s">
        <v>148</v>
      </c>
      <c r="C34" s="17">
        <v>0</v>
      </c>
      <c r="D34" s="13">
        <v>14500</v>
      </c>
      <c r="E34" s="13">
        <f>PRODUCT(C34,D34,G2)</f>
        <v>0</v>
      </c>
      <c r="F34" s="13">
        <f t="shared" si="1"/>
        <v>0</v>
      </c>
      <c r="G34" s="22"/>
    </row>
    <row r="35" spans="1:7" x14ac:dyDescent="0.2">
      <c r="A35" s="34" t="s">
        <v>62</v>
      </c>
      <c r="B35" s="12" t="s">
        <v>63</v>
      </c>
      <c r="C35" s="17">
        <v>0</v>
      </c>
      <c r="D35" s="13">
        <v>7500</v>
      </c>
      <c r="E35" s="13">
        <f>PRODUCT(C35,D35,G2)</f>
        <v>0</v>
      </c>
      <c r="F35" s="13">
        <f t="shared" si="1"/>
        <v>0</v>
      </c>
      <c r="G35" s="22"/>
    </row>
    <row r="36" spans="1:7" x14ac:dyDescent="0.2">
      <c r="A36" s="11" t="s">
        <v>64</v>
      </c>
      <c r="B36" s="12" t="s">
        <v>137</v>
      </c>
      <c r="C36" s="17">
        <v>0</v>
      </c>
      <c r="D36" s="13">
        <v>4000</v>
      </c>
      <c r="E36" s="13">
        <f>PRODUCT(C36,D36,G2)</f>
        <v>0</v>
      </c>
      <c r="F36" s="13">
        <f t="shared" si="1"/>
        <v>0</v>
      </c>
      <c r="G36" s="22"/>
    </row>
    <row r="37" spans="1:7" x14ac:dyDescent="0.2">
      <c r="A37" s="11" t="s">
        <v>153</v>
      </c>
      <c r="B37" s="12" t="s">
        <v>154</v>
      </c>
      <c r="C37" s="17">
        <v>0</v>
      </c>
      <c r="D37" s="13">
        <v>10500</v>
      </c>
      <c r="E37" s="13">
        <f>PRODUCT(C37,D37,G2)</f>
        <v>0</v>
      </c>
      <c r="F37" s="13">
        <f t="shared" si="1"/>
        <v>0</v>
      </c>
      <c r="G37" s="22"/>
    </row>
    <row r="38" spans="1:7" x14ac:dyDescent="0.2">
      <c r="A38" s="11"/>
      <c r="B38" s="12"/>
      <c r="C38" s="18"/>
      <c r="D38" s="13"/>
      <c r="E38" s="13"/>
      <c r="F38" s="13"/>
      <c r="G38" s="22"/>
    </row>
    <row r="39" spans="1:7" s="1" customFormat="1" x14ac:dyDescent="0.2">
      <c r="A39" s="8"/>
      <c r="B39" s="15" t="s">
        <v>150</v>
      </c>
      <c r="C39" s="16"/>
      <c r="D39" s="10"/>
      <c r="E39" s="10"/>
      <c r="F39" s="10"/>
      <c r="G39" s="22"/>
    </row>
    <row r="40" spans="1:7" x14ac:dyDescent="0.2">
      <c r="A40" s="34" t="s">
        <v>65</v>
      </c>
      <c r="B40" s="12" t="s">
        <v>66</v>
      </c>
      <c r="C40" s="17">
        <v>0</v>
      </c>
      <c r="D40" s="13">
        <v>7500</v>
      </c>
      <c r="E40" s="13">
        <f>PRODUCT(C40,D40,G2)</f>
        <v>0</v>
      </c>
      <c r="F40" s="13">
        <f>PRODUCT(C40,D40)</f>
        <v>0</v>
      </c>
      <c r="G40" s="22"/>
    </row>
    <row r="41" spans="1:7" x14ac:dyDescent="0.2">
      <c r="A41" s="34" t="s">
        <v>67</v>
      </c>
      <c r="B41" s="12" t="s">
        <v>116</v>
      </c>
      <c r="C41" s="17">
        <v>0</v>
      </c>
      <c r="D41" s="13">
        <v>2500</v>
      </c>
      <c r="E41" s="13">
        <f>PRODUCT(C41,D41,G2)</f>
        <v>0</v>
      </c>
      <c r="F41" s="13">
        <f>PRODUCT(C41,D41)</f>
        <v>0</v>
      </c>
      <c r="G41" s="22"/>
    </row>
    <row r="42" spans="1:7" x14ac:dyDescent="0.2">
      <c r="A42" s="34" t="s">
        <v>68</v>
      </c>
      <c r="B42" s="12" t="s">
        <v>61</v>
      </c>
      <c r="C42" s="17">
        <v>0</v>
      </c>
      <c r="D42" s="13">
        <v>2500</v>
      </c>
      <c r="E42" s="13">
        <f>PRODUCT(C42,D42,G2)</f>
        <v>0</v>
      </c>
      <c r="F42" s="13">
        <f>PRODUCT(C42,D42)</f>
        <v>0</v>
      </c>
      <c r="G42" s="22"/>
    </row>
    <row r="43" spans="1:7" x14ac:dyDescent="0.2">
      <c r="A43" s="11" t="s">
        <v>69</v>
      </c>
      <c r="B43" s="12" t="s">
        <v>70</v>
      </c>
      <c r="C43" s="17">
        <v>0</v>
      </c>
      <c r="D43" s="13">
        <v>1000</v>
      </c>
      <c r="E43" s="13">
        <f>PRODUCT(C43,D43,G2)</f>
        <v>0</v>
      </c>
      <c r="F43" s="13">
        <f>PRODUCT(C43,D43)</f>
        <v>0</v>
      </c>
      <c r="G43" s="22"/>
    </row>
    <row r="44" spans="1:7" x14ac:dyDescent="0.2">
      <c r="A44" s="34" t="s">
        <v>126</v>
      </c>
      <c r="B44" s="12" t="s">
        <v>127</v>
      </c>
      <c r="C44" s="17">
        <v>0</v>
      </c>
      <c r="D44" s="13">
        <v>3750</v>
      </c>
      <c r="E44" s="13">
        <f>PRODUCT(C44,D44,G2)</f>
        <v>0</v>
      </c>
      <c r="F44" s="13">
        <f>PRODUCT(C44,D44)</f>
        <v>0</v>
      </c>
      <c r="G44" s="22"/>
    </row>
    <row r="45" spans="1:7" x14ac:dyDescent="0.2">
      <c r="A45" s="11"/>
      <c r="B45" s="12"/>
      <c r="C45" s="18"/>
      <c r="D45" s="13"/>
      <c r="E45" s="13"/>
      <c r="F45" s="13"/>
      <c r="G45" s="22"/>
    </row>
    <row r="46" spans="1:7" s="1" customFormat="1" x14ac:dyDescent="0.2">
      <c r="A46" s="8"/>
      <c r="B46" s="15" t="s">
        <v>143</v>
      </c>
      <c r="C46" s="16"/>
      <c r="D46" s="10"/>
      <c r="E46" s="10"/>
      <c r="F46" s="10"/>
      <c r="G46" s="22"/>
    </row>
    <row r="47" spans="1:7" x14ac:dyDescent="0.2">
      <c r="A47" s="34" t="s">
        <v>74</v>
      </c>
      <c r="B47" s="12" t="s">
        <v>71</v>
      </c>
      <c r="C47" s="17">
        <v>0</v>
      </c>
      <c r="D47" s="13">
        <v>2500</v>
      </c>
      <c r="E47" s="13">
        <f>PRODUCT(C47,D47,G2)</f>
        <v>0</v>
      </c>
      <c r="F47" s="13">
        <f>PRODUCT(C47,D47)</f>
        <v>0</v>
      </c>
      <c r="G47" s="22"/>
    </row>
    <row r="48" spans="1:7" x14ac:dyDescent="0.2">
      <c r="A48" s="34" t="s">
        <v>75</v>
      </c>
      <c r="B48" s="12" t="s">
        <v>72</v>
      </c>
      <c r="C48" s="17">
        <v>0</v>
      </c>
      <c r="D48" s="13">
        <v>2500</v>
      </c>
      <c r="E48" s="13">
        <f>PRODUCT(C48,D48,G2)</f>
        <v>0</v>
      </c>
      <c r="F48" s="13">
        <f>PRODUCT(C48,D48)</f>
        <v>0</v>
      </c>
      <c r="G48" s="22"/>
    </row>
    <row r="49" spans="1:7" x14ac:dyDescent="0.2">
      <c r="A49" s="11" t="s">
        <v>76</v>
      </c>
      <c r="B49" s="12" t="s">
        <v>73</v>
      </c>
      <c r="C49" s="17">
        <v>0</v>
      </c>
      <c r="D49" s="13">
        <v>4000</v>
      </c>
      <c r="E49" s="13">
        <f>PRODUCT(C49,D49,G2)</f>
        <v>0</v>
      </c>
      <c r="F49" s="13">
        <f>PRODUCT(C49,D49)</f>
        <v>0</v>
      </c>
      <c r="G49" s="22"/>
    </row>
    <row r="50" spans="1:7" x14ac:dyDescent="0.2">
      <c r="A50" s="11"/>
      <c r="B50" s="12"/>
      <c r="C50" s="18"/>
      <c r="D50" s="13"/>
      <c r="E50" s="13"/>
      <c r="F50" s="13"/>
      <c r="G50" s="22"/>
    </row>
    <row r="51" spans="1:7" s="1" customFormat="1" x14ac:dyDescent="0.2">
      <c r="A51" s="8"/>
      <c r="B51" s="15" t="s">
        <v>139</v>
      </c>
      <c r="C51" s="16"/>
      <c r="D51" s="10"/>
      <c r="E51" s="10"/>
      <c r="F51" s="10"/>
      <c r="G51" s="22"/>
    </row>
    <row r="52" spans="1:7" x14ac:dyDescent="0.2">
      <c r="A52" s="34" t="s">
        <v>77</v>
      </c>
      <c r="B52" s="12" t="s">
        <v>111</v>
      </c>
      <c r="C52" s="17">
        <v>0</v>
      </c>
      <c r="D52" s="13">
        <v>3000</v>
      </c>
      <c r="E52" s="13">
        <f>PRODUCT(C52,D52,G2)</f>
        <v>0</v>
      </c>
      <c r="F52" s="13">
        <f>PRODUCT(C52,D52)</f>
        <v>0</v>
      </c>
      <c r="G52" s="22"/>
    </row>
    <row r="53" spans="1:7" x14ac:dyDescent="0.2">
      <c r="A53" s="34" t="s">
        <v>78</v>
      </c>
      <c r="B53" s="12" t="s">
        <v>80</v>
      </c>
      <c r="C53" s="17">
        <v>0</v>
      </c>
      <c r="D53" s="13">
        <v>3000</v>
      </c>
      <c r="E53" s="13">
        <f>PRODUCT(C53,D53,G2)</f>
        <v>0</v>
      </c>
      <c r="F53" s="13">
        <f>PRODUCT(C53,D53)</f>
        <v>0</v>
      </c>
      <c r="G53" s="22"/>
    </row>
    <row r="54" spans="1:7" x14ac:dyDescent="0.2">
      <c r="A54" s="34" t="s">
        <v>79</v>
      </c>
      <c r="B54" s="12" t="s">
        <v>93</v>
      </c>
      <c r="C54" s="17">
        <v>0</v>
      </c>
      <c r="D54" s="13">
        <v>4000</v>
      </c>
      <c r="E54" s="13">
        <f>PRODUCT(C54,D54,G2)</f>
        <v>0</v>
      </c>
      <c r="F54" s="13">
        <f>PRODUCT(C54,D54)</f>
        <v>0</v>
      </c>
      <c r="G54" s="22"/>
    </row>
    <row r="55" spans="1:7" x14ac:dyDescent="0.2">
      <c r="A55" s="11"/>
      <c r="B55" s="12"/>
      <c r="C55" s="18"/>
      <c r="D55" s="13"/>
      <c r="E55" s="13"/>
      <c r="F55" s="13"/>
      <c r="G55" s="22"/>
    </row>
    <row r="56" spans="1:7" s="1" customFormat="1" x14ac:dyDescent="0.2">
      <c r="A56" s="8"/>
      <c r="B56" s="15" t="s">
        <v>140</v>
      </c>
      <c r="C56" s="16"/>
      <c r="D56" s="10"/>
      <c r="E56" s="10"/>
      <c r="F56" s="10"/>
      <c r="G56" s="22"/>
    </row>
    <row r="57" spans="1:7" x14ac:dyDescent="0.2">
      <c r="A57" s="34" t="s">
        <v>81</v>
      </c>
      <c r="B57" s="12" t="s">
        <v>144</v>
      </c>
      <c r="C57" s="17">
        <v>0</v>
      </c>
      <c r="D57" s="14" t="s">
        <v>87</v>
      </c>
      <c r="E57" s="13">
        <v>0</v>
      </c>
      <c r="F57" s="13">
        <v>0</v>
      </c>
      <c r="G57" s="22"/>
    </row>
    <row r="58" spans="1:7" x14ac:dyDescent="0.2">
      <c r="A58" s="34" t="s">
        <v>82</v>
      </c>
      <c r="B58" s="12" t="s">
        <v>88</v>
      </c>
      <c r="C58" s="17">
        <v>0</v>
      </c>
      <c r="D58" s="13">
        <v>4000</v>
      </c>
      <c r="E58" s="13">
        <f>PRODUCT(C58,D58,G2)</f>
        <v>0</v>
      </c>
      <c r="F58" s="13">
        <f>PRODUCT(C58,D58)</f>
        <v>0</v>
      </c>
      <c r="G58" s="22"/>
    </row>
    <row r="59" spans="1:7" x14ac:dyDescent="0.2">
      <c r="A59" s="34" t="s">
        <v>83</v>
      </c>
      <c r="B59" s="12" t="s">
        <v>89</v>
      </c>
      <c r="C59" s="17">
        <v>0</v>
      </c>
      <c r="D59" s="13">
        <v>4000</v>
      </c>
      <c r="E59" s="13">
        <f>PRODUCT(C59,D59,G2)</f>
        <v>0</v>
      </c>
      <c r="F59" s="13">
        <f>PRODUCT(C59,D59)</f>
        <v>0</v>
      </c>
      <c r="G59" s="22"/>
    </row>
    <row r="60" spans="1:7" x14ac:dyDescent="0.2">
      <c r="A60" s="34" t="s">
        <v>84</v>
      </c>
      <c r="B60" s="12" t="s">
        <v>90</v>
      </c>
      <c r="C60" s="17">
        <v>0</v>
      </c>
      <c r="D60" s="14" t="s">
        <v>87</v>
      </c>
      <c r="E60" s="13">
        <v>0</v>
      </c>
      <c r="F60" s="13">
        <v>0</v>
      </c>
      <c r="G60" s="22"/>
    </row>
    <row r="61" spans="1:7" x14ac:dyDescent="0.2">
      <c r="A61" s="34" t="s">
        <v>85</v>
      </c>
      <c r="B61" s="12" t="s">
        <v>91</v>
      </c>
      <c r="C61" s="17">
        <v>0</v>
      </c>
      <c r="D61" s="13">
        <v>3000</v>
      </c>
      <c r="E61" s="13">
        <f>PRODUCT(C61,D61,G2)</f>
        <v>0</v>
      </c>
      <c r="F61" s="13">
        <f>PRODUCT(C61,D61)</f>
        <v>0</v>
      </c>
      <c r="G61" s="22"/>
    </row>
    <row r="62" spans="1:7" x14ac:dyDescent="0.2">
      <c r="A62" s="34" t="s">
        <v>86</v>
      </c>
      <c r="B62" s="12" t="s">
        <v>92</v>
      </c>
      <c r="C62" s="17">
        <v>0</v>
      </c>
      <c r="D62" s="13">
        <v>4000</v>
      </c>
      <c r="E62" s="13">
        <f>PRODUCT(C62,D62,G2)</f>
        <v>0</v>
      </c>
      <c r="F62" s="13">
        <f>PRODUCT(C62,D62)</f>
        <v>0</v>
      </c>
      <c r="G62" s="22"/>
    </row>
    <row r="63" spans="1:7" x14ac:dyDescent="0.2">
      <c r="A63" s="11"/>
      <c r="B63" s="12"/>
      <c r="C63" s="18"/>
      <c r="D63" s="13"/>
      <c r="E63" s="13"/>
      <c r="F63" s="13"/>
      <c r="G63" s="22"/>
    </row>
    <row r="64" spans="1:7" s="1" customFormat="1" x14ac:dyDescent="0.2">
      <c r="A64" s="8"/>
      <c r="B64" s="15" t="s">
        <v>141</v>
      </c>
      <c r="C64" s="16"/>
      <c r="D64" s="10"/>
      <c r="E64" s="10"/>
      <c r="F64" s="10"/>
      <c r="G64" s="22"/>
    </row>
    <row r="65" spans="1:7" x14ac:dyDescent="0.2">
      <c r="A65" s="11" t="s">
        <v>94</v>
      </c>
      <c r="B65" s="12" t="s">
        <v>95</v>
      </c>
      <c r="C65" s="17">
        <v>0</v>
      </c>
      <c r="D65" s="13">
        <v>3000</v>
      </c>
      <c r="E65" s="13">
        <f>PRODUCT(C65,D65,G2)</f>
        <v>0</v>
      </c>
      <c r="F65" s="13">
        <f>PRODUCT(C65,D65)</f>
        <v>0</v>
      </c>
      <c r="G65" s="22"/>
    </row>
    <row r="66" spans="1:7" x14ac:dyDescent="0.2">
      <c r="A66" s="34" t="s">
        <v>96</v>
      </c>
      <c r="B66" s="12" t="s">
        <v>97</v>
      </c>
      <c r="C66" s="17">
        <v>0</v>
      </c>
      <c r="D66" s="13">
        <v>3000</v>
      </c>
      <c r="E66" s="13">
        <f>PRODUCT(C66,D66,G2)</f>
        <v>0</v>
      </c>
      <c r="F66" s="13">
        <f>PRODUCT(C66,D66)</f>
        <v>0</v>
      </c>
      <c r="G66" s="22"/>
    </row>
    <row r="67" spans="1:7" x14ac:dyDescent="0.2">
      <c r="A67" s="11"/>
      <c r="B67" s="12"/>
      <c r="C67" s="18"/>
      <c r="D67" s="13"/>
      <c r="E67" s="13"/>
      <c r="F67" s="13"/>
      <c r="G67" s="22"/>
    </row>
    <row r="68" spans="1:7" s="1" customFormat="1" x14ac:dyDescent="0.2">
      <c r="A68" s="8"/>
      <c r="B68" s="15" t="s">
        <v>142</v>
      </c>
      <c r="C68" s="16"/>
      <c r="D68" s="10"/>
      <c r="E68" s="10"/>
      <c r="F68" s="10"/>
      <c r="G68" s="22"/>
    </row>
    <row r="69" spans="1:7" x14ac:dyDescent="0.2">
      <c r="A69" s="34" t="s">
        <v>98</v>
      </c>
      <c r="B69" s="12" t="s">
        <v>99</v>
      </c>
      <c r="C69" s="17">
        <v>0</v>
      </c>
      <c r="D69" s="13">
        <v>4995</v>
      </c>
      <c r="E69" s="13">
        <f>PRODUCT(C69,D69,G2)</f>
        <v>0</v>
      </c>
      <c r="F69" s="13">
        <f>PRODUCT(C69,D69)</f>
        <v>0</v>
      </c>
      <c r="G69" s="22"/>
    </row>
    <row r="70" spans="1:7" x14ac:dyDescent="0.2">
      <c r="A70" s="11" t="s">
        <v>100</v>
      </c>
      <c r="B70" s="12" t="s">
        <v>101</v>
      </c>
      <c r="C70" s="17">
        <v>0</v>
      </c>
      <c r="D70" s="13">
        <v>3000</v>
      </c>
      <c r="E70" s="13">
        <f>PRODUCT(C70,D70,G2)</f>
        <v>0</v>
      </c>
      <c r="F70" s="13">
        <f>PRODUCT(C70,D70)</f>
        <v>0</v>
      </c>
      <c r="G70" s="22"/>
    </row>
    <row r="71" spans="1:7" x14ac:dyDescent="0.2">
      <c r="A71" s="11"/>
      <c r="B71" s="12"/>
      <c r="C71" s="18"/>
      <c r="D71" s="13"/>
      <c r="E71" s="13"/>
      <c r="F71" s="13"/>
      <c r="G71" s="22"/>
    </row>
    <row r="72" spans="1:7" s="1" customFormat="1" x14ac:dyDescent="0.2">
      <c r="A72" s="8"/>
      <c r="B72" s="15" t="s">
        <v>155</v>
      </c>
      <c r="C72" s="16"/>
      <c r="D72" s="10"/>
      <c r="E72" s="10"/>
      <c r="F72" s="10"/>
      <c r="G72" s="22"/>
    </row>
    <row r="73" spans="1:7" x14ac:dyDescent="0.2">
      <c r="A73" s="11" t="s">
        <v>119</v>
      </c>
      <c r="B73" s="12" t="s">
        <v>122</v>
      </c>
      <c r="C73" s="17">
        <v>0</v>
      </c>
      <c r="D73" s="13">
        <v>3000</v>
      </c>
      <c r="E73" s="13">
        <f>PRODUCT(C73,D73,G2)</f>
        <v>0</v>
      </c>
      <c r="F73" s="13">
        <f>PRODUCT(C73:D73)</f>
        <v>0</v>
      </c>
      <c r="G73" s="22"/>
    </row>
    <row r="74" spans="1:7" x14ac:dyDescent="0.2">
      <c r="A74" s="11" t="s">
        <v>121</v>
      </c>
      <c r="B74" s="12" t="s">
        <v>123</v>
      </c>
      <c r="C74" s="17">
        <v>0</v>
      </c>
      <c r="D74" s="13">
        <v>2000</v>
      </c>
      <c r="E74" s="13">
        <f>PRODUCT(C74,D74,G2)</f>
        <v>0</v>
      </c>
      <c r="F74" s="13">
        <f>PRODUCT(C74:D74)</f>
        <v>0</v>
      </c>
      <c r="G74" s="22"/>
    </row>
    <row r="75" spans="1:7" x14ac:dyDescent="0.2">
      <c r="A75" s="11" t="s">
        <v>125</v>
      </c>
      <c r="B75" s="12" t="s">
        <v>124</v>
      </c>
      <c r="C75" s="17">
        <v>0</v>
      </c>
      <c r="D75" s="13">
        <v>2000</v>
      </c>
      <c r="E75" s="13">
        <f>PRODUCT(C75,D75,G2)</f>
        <v>0</v>
      </c>
      <c r="F75" s="13">
        <f>PRODUCT(C75:D75)</f>
        <v>0</v>
      </c>
      <c r="G75" s="22"/>
    </row>
    <row r="76" spans="1:7" x14ac:dyDescent="0.2">
      <c r="A76" s="11"/>
      <c r="B76" s="12"/>
      <c r="C76" s="17"/>
      <c r="D76" s="13"/>
      <c r="E76" s="13"/>
      <c r="F76" s="13"/>
      <c r="G76" s="22"/>
    </row>
    <row r="77" spans="1:7" x14ac:dyDescent="0.2">
      <c r="A77" s="11"/>
      <c r="B77" s="15" t="s">
        <v>156</v>
      </c>
      <c r="C77" s="17"/>
      <c r="D77" s="2"/>
      <c r="E77" s="13"/>
      <c r="F77" s="13"/>
      <c r="G77" s="22"/>
    </row>
    <row r="78" spans="1:7" x14ac:dyDescent="0.2">
      <c r="A78" s="11" t="s">
        <v>30</v>
      </c>
      <c r="B78" s="12"/>
      <c r="C78" s="17">
        <v>0</v>
      </c>
      <c r="D78" s="13">
        <v>195</v>
      </c>
      <c r="E78" s="13">
        <f>PRODUCT(C78,175)</f>
        <v>0</v>
      </c>
      <c r="F78" s="13">
        <f>PRODUCT(C78,D78)</f>
        <v>0</v>
      </c>
      <c r="G78" s="22"/>
    </row>
    <row r="79" spans="1:7" x14ac:dyDescent="0.2">
      <c r="A79" s="11" t="s">
        <v>30</v>
      </c>
      <c r="B79" s="12"/>
      <c r="C79" s="17">
        <v>0</v>
      </c>
      <c r="D79" s="13">
        <v>195</v>
      </c>
      <c r="E79" s="13">
        <f>PRODUCT(C79,175)</f>
        <v>0</v>
      </c>
      <c r="F79" s="13">
        <f>PRODUCT(C79,D79)</f>
        <v>0</v>
      </c>
      <c r="G79" s="22"/>
    </row>
    <row r="80" spans="1:7" x14ac:dyDescent="0.2">
      <c r="A80" s="11" t="s">
        <v>30</v>
      </c>
      <c r="B80" s="12"/>
      <c r="C80" s="17">
        <v>0</v>
      </c>
      <c r="D80" s="13">
        <v>195</v>
      </c>
      <c r="E80" s="13">
        <f>PRODUCT(C80,175)</f>
        <v>0</v>
      </c>
      <c r="F80" s="13">
        <f>PRODUCT(C80,D80)</f>
        <v>0</v>
      </c>
      <c r="G80" s="22"/>
    </row>
    <row r="81" spans="1:7" x14ac:dyDescent="0.2">
      <c r="A81" s="11" t="s">
        <v>30</v>
      </c>
      <c r="B81" s="12"/>
      <c r="C81" s="17">
        <v>0</v>
      </c>
      <c r="D81" s="13">
        <v>195</v>
      </c>
      <c r="E81" s="13">
        <f>PRODUCT(C81,175)</f>
        <v>0</v>
      </c>
      <c r="F81" s="13">
        <f>PRODUCT(C81,D81)</f>
        <v>0</v>
      </c>
      <c r="G81" s="22"/>
    </row>
    <row r="82" spans="1:7" s="1" customFormat="1" ht="10.8" thickBot="1" x14ac:dyDescent="0.25">
      <c r="A82" s="30"/>
      <c r="B82" s="26" t="s">
        <v>28</v>
      </c>
      <c r="C82" s="27"/>
      <c r="D82" s="28"/>
      <c r="E82" s="28">
        <f>SUM(E4:E81)</f>
        <v>0</v>
      </c>
      <c r="F82" s="28">
        <f>SUM(F4:F81)</f>
        <v>0</v>
      </c>
      <c r="G82" s="29"/>
    </row>
    <row r="83" spans="1:7" x14ac:dyDescent="0.2">
      <c r="A83" s="11"/>
      <c r="B83" s="12"/>
      <c r="C83" s="18"/>
      <c r="D83" s="13"/>
      <c r="E83" s="13"/>
      <c r="F83" s="13"/>
      <c r="G83" s="22"/>
    </row>
    <row r="84" spans="1:7" s="1" customFormat="1" x14ac:dyDescent="0.2">
      <c r="A84" s="8"/>
      <c r="B84" s="15" t="s">
        <v>133</v>
      </c>
      <c r="C84" s="16"/>
      <c r="D84" s="10"/>
      <c r="E84" s="10"/>
      <c r="F84" s="10"/>
      <c r="G84" s="22"/>
    </row>
    <row r="85" spans="1:7" x14ac:dyDescent="0.2">
      <c r="A85" s="11" t="s">
        <v>24</v>
      </c>
      <c r="B85" s="12" t="s">
        <v>26</v>
      </c>
      <c r="C85" s="17">
        <v>0</v>
      </c>
      <c r="D85" s="13">
        <f>PRODUCT(F82,0.09)</f>
        <v>0</v>
      </c>
      <c r="E85" s="13">
        <f>PRODUCT(F85,0.9)</f>
        <v>0</v>
      </c>
      <c r="F85" s="13">
        <f>PRODUCT(F82,C85,0.09)</f>
        <v>0</v>
      </c>
      <c r="G85" s="22"/>
    </row>
    <row r="86" spans="1:7" x14ac:dyDescent="0.2">
      <c r="A86" s="11" t="s">
        <v>25</v>
      </c>
      <c r="B86" s="12" t="s">
        <v>27</v>
      </c>
      <c r="C86" s="17">
        <v>0</v>
      </c>
      <c r="D86" s="13">
        <f>PRODUCT(F82,0.18)</f>
        <v>0</v>
      </c>
      <c r="E86" s="13">
        <f>PRODUCT(F86,0.9)</f>
        <v>0</v>
      </c>
      <c r="F86" s="13">
        <f>PRODUCT(F82,C86,0.18)</f>
        <v>0</v>
      </c>
      <c r="G86" s="22"/>
    </row>
    <row r="87" spans="1:7" x14ac:dyDescent="0.2">
      <c r="A87" s="11" t="s">
        <v>120</v>
      </c>
      <c r="B87" s="12" t="s">
        <v>134</v>
      </c>
      <c r="C87" s="17">
        <v>0</v>
      </c>
      <c r="D87" s="13">
        <v>500</v>
      </c>
      <c r="E87" s="13">
        <f>PRODUCT(C87,D87)</f>
        <v>0</v>
      </c>
      <c r="F87" s="13">
        <f>PRODUCT(C87,D87)</f>
        <v>0</v>
      </c>
      <c r="G87" s="22" t="s">
        <v>104</v>
      </c>
    </row>
    <row r="88" spans="1:7" x14ac:dyDescent="0.2">
      <c r="A88" s="11" t="s">
        <v>109</v>
      </c>
      <c r="B88" s="12" t="s">
        <v>110</v>
      </c>
      <c r="C88" s="17">
        <v>0</v>
      </c>
      <c r="D88" s="13">
        <v>1000</v>
      </c>
      <c r="E88" s="13">
        <f>PRODUCT(C88,D88)</f>
        <v>0</v>
      </c>
      <c r="F88" s="13">
        <f>PRODUCT(C88,D88)</f>
        <v>0</v>
      </c>
      <c r="G88" s="22" t="s">
        <v>104</v>
      </c>
    </row>
    <row r="89" spans="1:7" x14ac:dyDescent="0.2">
      <c r="A89" s="11"/>
      <c r="B89" s="12"/>
      <c r="C89" s="18"/>
      <c r="D89" s="13"/>
      <c r="E89" s="13"/>
      <c r="F89" s="13"/>
      <c r="G89" s="22"/>
    </row>
    <row r="90" spans="1:7" s="1" customFormat="1" x14ac:dyDescent="0.2">
      <c r="A90" s="8"/>
      <c r="B90" s="15" t="s">
        <v>102</v>
      </c>
      <c r="C90" s="16"/>
      <c r="D90" s="10"/>
      <c r="E90" s="10"/>
      <c r="F90" s="10"/>
      <c r="G90" s="22"/>
    </row>
    <row r="91" spans="1:7" x14ac:dyDescent="0.2">
      <c r="A91" s="11" t="s">
        <v>22</v>
      </c>
      <c r="B91" s="12" t="s">
        <v>105</v>
      </c>
      <c r="C91" s="17">
        <v>0</v>
      </c>
      <c r="D91" s="13">
        <v>1200</v>
      </c>
      <c r="E91" s="13">
        <f>PRODUCT(C91,1000)</f>
        <v>0</v>
      </c>
      <c r="F91" s="13">
        <f>PRODUCT(C91,D91)</f>
        <v>0</v>
      </c>
      <c r="G91" s="22"/>
    </row>
    <row r="92" spans="1:7" x14ac:dyDescent="0.2">
      <c r="A92" s="11" t="s">
        <v>128</v>
      </c>
      <c r="B92" s="12" t="s">
        <v>129</v>
      </c>
      <c r="C92" s="17">
        <v>0</v>
      </c>
      <c r="D92" s="13">
        <v>1200</v>
      </c>
      <c r="E92" s="13">
        <f>PRODUCT(C92,1000)</f>
        <v>0</v>
      </c>
      <c r="F92" s="13">
        <f>PRODUCT(C92,D92)</f>
        <v>0</v>
      </c>
      <c r="G92" s="22"/>
    </row>
    <row r="93" spans="1:7" x14ac:dyDescent="0.2">
      <c r="A93" s="11" t="s">
        <v>23</v>
      </c>
      <c r="B93" s="12" t="s">
        <v>106</v>
      </c>
      <c r="C93" s="17">
        <v>0</v>
      </c>
      <c r="D93" s="13">
        <v>1200</v>
      </c>
      <c r="E93" s="13">
        <f>PRODUCT(C93,1000)</f>
        <v>0</v>
      </c>
      <c r="F93" s="13">
        <f>PRODUCT(C93,D93)</f>
        <v>0</v>
      </c>
      <c r="G93" s="22"/>
    </row>
    <row r="94" spans="1:7" x14ac:dyDescent="0.2">
      <c r="A94" s="11" t="s">
        <v>131</v>
      </c>
      <c r="B94" s="12" t="s">
        <v>130</v>
      </c>
      <c r="C94" s="17">
        <v>0</v>
      </c>
      <c r="D94" s="13">
        <v>1200</v>
      </c>
      <c r="E94" s="13">
        <f>PRODUCT(C94,1000)</f>
        <v>0</v>
      </c>
      <c r="F94" s="13">
        <f>PRODUCT(C94,D94)</f>
        <v>0</v>
      </c>
      <c r="G94" s="22"/>
    </row>
    <row r="95" spans="1:7" x14ac:dyDescent="0.2">
      <c r="A95" s="11"/>
      <c r="B95" s="12"/>
      <c r="C95" s="18"/>
      <c r="D95" s="13"/>
      <c r="E95" s="13"/>
      <c r="F95" s="13"/>
      <c r="G95" s="22"/>
    </row>
    <row r="96" spans="1:7" s="1" customFormat="1" x14ac:dyDescent="0.2">
      <c r="A96" s="8"/>
      <c r="B96" s="15" t="s">
        <v>135</v>
      </c>
      <c r="C96" s="16"/>
      <c r="D96" s="10"/>
      <c r="E96" s="10"/>
      <c r="F96" s="10"/>
      <c r="G96" s="22"/>
    </row>
    <row r="97" spans="1:7" x14ac:dyDescent="0.2">
      <c r="A97" s="11" t="s">
        <v>112</v>
      </c>
      <c r="B97" s="12" t="s">
        <v>35</v>
      </c>
      <c r="C97" s="17">
        <v>0</v>
      </c>
      <c r="D97" s="13">
        <v>2500</v>
      </c>
      <c r="E97" s="13">
        <f>PRODUCT(C97,D97)</f>
        <v>0</v>
      </c>
      <c r="F97" s="13">
        <f>PRODUCT(C97,D97)</f>
        <v>0</v>
      </c>
      <c r="G97" s="22" t="s">
        <v>104</v>
      </c>
    </row>
    <row r="98" spans="1:7" x14ac:dyDescent="0.2">
      <c r="A98" s="11" t="s">
        <v>113</v>
      </c>
      <c r="B98" s="12" t="s">
        <v>36</v>
      </c>
      <c r="C98" s="17">
        <v>0</v>
      </c>
      <c r="D98" s="13">
        <v>3200</v>
      </c>
      <c r="E98" s="13">
        <f>PRODUCT(C98,D98)</f>
        <v>0</v>
      </c>
      <c r="F98" s="13">
        <f>PRODUCT(C98,D98)</f>
        <v>0</v>
      </c>
      <c r="G98" s="22" t="s">
        <v>104</v>
      </c>
    </row>
    <row r="99" spans="1:7" x14ac:dyDescent="0.2">
      <c r="A99" s="11" t="s">
        <v>114</v>
      </c>
      <c r="B99" s="12" t="s">
        <v>37</v>
      </c>
      <c r="C99" s="17">
        <v>0</v>
      </c>
      <c r="D99" s="13">
        <v>4500</v>
      </c>
      <c r="E99" s="13">
        <f>PRODUCT(C99,D99)</f>
        <v>0</v>
      </c>
      <c r="F99" s="13">
        <f>PRODUCT(C99,D99)</f>
        <v>0</v>
      </c>
      <c r="G99" s="22" t="s">
        <v>104</v>
      </c>
    </row>
    <row r="100" spans="1:7" x14ac:dyDescent="0.2">
      <c r="A100" s="11" t="s">
        <v>115</v>
      </c>
      <c r="B100" s="12" t="s">
        <v>38</v>
      </c>
      <c r="C100" s="17">
        <v>0</v>
      </c>
      <c r="D100" s="13">
        <v>7950</v>
      </c>
      <c r="E100" s="13">
        <f>PRODUCT(C100,D100)</f>
        <v>0</v>
      </c>
      <c r="F100" s="13">
        <f>PRODUCT(C100,D100)</f>
        <v>0</v>
      </c>
      <c r="G100" s="22" t="s">
        <v>104</v>
      </c>
    </row>
    <row r="101" spans="1:7" x14ac:dyDescent="0.2">
      <c r="A101" s="11" t="s">
        <v>108</v>
      </c>
      <c r="B101" s="12" t="s">
        <v>117</v>
      </c>
      <c r="C101" s="17">
        <v>0</v>
      </c>
      <c r="D101" s="13">
        <v>480</v>
      </c>
      <c r="E101" s="13">
        <f>PRODUCT(C101,D101)</f>
        <v>0</v>
      </c>
      <c r="F101" s="13">
        <f>PRODUCT(C101,D101)</f>
        <v>0</v>
      </c>
      <c r="G101" s="22" t="s">
        <v>104</v>
      </c>
    </row>
    <row r="102" spans="1:7" x14ac:dyDescent="0.2">
      <c r="A102" s="8"/>
      <c r="B102" s="15"/>
      <c r="C102" s="16"/>
      <c r="D102" s="10"/>
      <c r="E102" s="10"/>
      <c r="F102" s="10"/>
      <c r="G102" s="22"/>
    </row>
    <row r="103" spans="1:7" x14ac:dyDescent="0.2">
      <c r="A103" s="8"/>
      <c r="B103" s="15" t="s">
        <v>136</v>
      </c>
      <c r="C103" s="16"/>
      <c r="D103" s="10"/>
      <c r="E103" s="10"/>
      <c r="F103" s="10"/>
      <c r="G103" s="22"/>
    </row>
    <row r="104" spans="1:7" x14ac:dyDescent="0.2">
      <c r="A104" s="11" t="s">
        <v>31</v>
      </c>
      <c r="B104" s="12" t="s">
        <v>35</v>
      </c>
      <c r="C104" s="17">
        <v>0</v>
      </c>
      <c r="D104" s="13">
        <v>3500</v>
      </c>
      <c r="E104" s="13">
        <f>PRODUCT(C104,D104)</f>
        <v>0</v>
      </c>
      <c r="F104" s="13">
        <f>PRODUCT(C104,D104)</f>
        <v>0</v>
      </c>
      <c r="G104" s="22" t="s">
        <v>104</v>
      </c>
    </row>
    <row r="105" spans="1:7" s="1" customFormat="1" x14ac:dyDescent="0.2">
      <c r="A105" s="11" t="s">
        <v>32</v>
      </c>
      <c r="B105" s="12" t="s">
        <v>36</v>
      </c>
      <c r="C105" s="17">
        <v>0</v>
      </c>
      <c r="D105" s="13">
        <v>4250</v>
      </c>
      <c r="E105" s="13">
        <f>PRODUCT(C105,D105)</f>
        <v>0</v>
      </c>
      <c r="F105" s="13">
        <f>PRODUCT(C105,D105)</f>
        <v>0</v>
      </c>
      <c r="G105" s="22" t="s">
        <v>104</v>
      </c>
    </row>
    <row r="106" spans="1:7" x14ac:dyDescent="0.2">
      <c r="A106" s="11" t="s">
        <v>33</v>
      </c>
      <c r="B106" s="12" t="s">
        <v>37</v>
      </c>
      <c r="C106" s="17">
        <v>0</v>
      </c>
      <c r="D106" s="13">
        <v>5500</v>
      </c>
      <c r="E106" s="13">
        <f>PRODUCT(C106,D106)</f>
        <v>0</v>
      </c>
      <c r="F106" s="13">
        <f>PRODUCT(C106,D106)</f>
        <v>0</v>
      </c>
      <c r="G106" s="22" t="s">
        <v>104</v>
      </c>
    </row>
    <row r="107" spans="1:7" x14ac:dyDescent="0.2">
      <c r="A107" s="11" t="s">
        <v>34</v>
      </c>
      <c r="B107" s="12" t="s">
        <v>38</v>
      </c>
      <c r="C107" s="17">
        <v>0</v>
      </c>
      <c r="D107" s="13">
        <v>9500</v>
      </c>
      <c r="E107" s="13">
        <f>PRODUCT(C107,D107)</f>
        <v>0</v>
      </c>
      <c r="F107" s="13">
        <f>PRODUCT(C107,D107)</f>
        <v>0</v>
      </c>
      <c r="G107" s="22" t="s">
        <v>104</v>
      </c>
    </row>
    <row r="108" spans="1:7" x14ac:dyDescent="0.2">
      <c r="A108" s="11" t="s">
        <v>108</v>
      </c>
      <c r="B108" s="12" t="s">
        <v>117</v>
      </c>
      <c r="C108" s="17">
        <v>0</v>
      </c>
      <c r="D108" s="13">
        <v>480</v>
      </c>
      <c r="E108" s="13">
        <f>PRODUCT(C108,D108)</f>
        <v>0</v>
      </c>
      <c r="F108" s="13">
        <f>PRODUCT(C108,D108)</f>
        <v>0</v>
      </c>
      <c r="G108" s="22" t="s">
        <v>104</v>
      </c>
    </row>
    <row r="109" spans="1:7" ht="10.8" thickBot="1" x14ac:dyDescent="0.25">
      <c r="A109" s="25"/>
      <c r="B109" s="26" t="s">
        <v>107</v>
      </c>
      <c r="C109" s="27"/>
      <c r="D109" s="28"/>
      <c r="E109" s="28">
        <f>SUM(E82,E85:E108)</f>
        <v>0</v>
      </c>
      <c r="F109" s="28">
        <f>SUM(F82,F85:F108)</f>
        <v>0</v>
      </c>
      <c r="G109" s="29"/>
    </row>
    <row r="110" spans="1:7" x14ac:dyDescent="0.2">
      <c r="A110" s="4"/>
      <c r="B110" s="4"/>
      <c r="C110" s="19"/>
      <c r="D110" s="5"/>
      <c r="E110" s="5"/>
      <c r="F110" s="5"/>
      <c r="G110" s="23"/>
    </row>
    <row r="111" spans="1:7" s="1" customFormat="1" x14ac:dyDescent="0.2">
      <c r="A111" s="2"/>
      <c r="B111" s="7"/>
      <c r="C111" s="20"/>
      <c r="D111" s="3"/>
      <c r="E111" s="3"/>
      <c r="F111" s="3"/>
      <c r="G111" s="24"/>
    </row>
    <row r="112" spans="1:7" s="1" customFormat="1" x14ac:dyDescent="0.2">
      <c r="A112" s="38"/>
      <c r="B112" s="38"/>
      <c r="C112" s="38"/>
      <c r="D112" s="38"/>
      <c r="E112" s="38"/>
      <c r="F112" s="38"/>
      <c r="G112" s="38"/>
    </row>
    <row r="113" spans="1:7" x14ac:dyDescent="0.2">
      <c r="A113" s="38"/>
      <c r="B113" s="38"/>
      <c r="C113" s="38"/>
      <c r="D113" s="38"/>
      <c r="E113" s="38"/>
      <c r="F113" s="38"/>
      <c r="G113" s="38"/>
    </row>
    <row r="114" spans="1:7" x14ac:dyDescent="0.2">
      <c r="A114" s="38"/>
      <c r="B114" s="38"/>
      <c r="C114" s="38"/>
      <c r="D114" s="38"/>
      <c r="E114" s="38"/>
      <c r="F114" s="38"/>
      <c r="G114" s="38"/>
    </row>
    <row r="115" spans="1:7" x14ac:dyDescent="0.2">
      <c r="A115" s="38"/>
      <c r="B115" s="38"/>
      <c r="C115" s="38"/>
      <c r="D115" s="38"/>
      <c r="E115" s="38"/>
      <c r="F115" s="38"/>
      <c r="G115" s="38"/>
    </row>
    <row r="116" spans="1:7" x14ac:dyDescent="0.2">
      <c r="A116" s="38"/>
      <c r="B116" s="38"/>
      <c r="C116" s="38"/>
      <c r="D116" s="38"/>
      <c r="E116" s="38"/>
      <c r="F116" s="38"/>
      <c r="G116" s="38"/>
    </row>
    <row r="117" spans="1:7" x14ac:dyDescent="0.2">
      <c r="A117" s="38"/>
      <c r="B117" s="38"/>
      <c r="C117" s="38"/>
      <c r="D117" s="38"/>
      <c r="E117" s="38"/>
      <c r="F117" s="38"/>
      <c r="G117" s="38"/>
    </row>
    <row r="118" spans="1:7" s="6" customFormat="1" x14ac:dyDescent="0.2">
      <c r="A118" s="38"/>
      <c r="B118" s="38"/>
      <c r="C118" s="38"/>
      <c r="D118" s="38"/>
      <c r="E118" s="38"/>
      <c r="F118" s="38"/>
      <c r="G118" s="38"/>
    </row>
    <row r="119" spans="1:7" x14ac:dyDescent="0.2">
      <c r="A119" s="38"/>
      <c r="B119" s="38"/>
      <c r="C119" s="38"/>
      <c r="D119" s="38"/>
      <c r="E119" s="38"/>
      <c r="F119" s="38"/>
      <c r="G119" s="38"/>
    </row>
    <row r="120" spans="1:7" x14ac:dyDescent="0.2">
      <c r="A120" s="38"/>
      <c r="B120" s="38"/>
      <c r="C120" s="38"/>
      <c r="D120" s="38"/>
      <c r="E120" s="38"/>
      <c r="F120" s="38"/>
      <c r="G120" s="38"/>
    </row>
    <row r="121" spans="1:7" x14ac:dyDescent="0.2">
      <c r="A121" s="38"/>
      <c r="B121" s="38"/>
      <c r="C121" s="38"/>
      <c r="D121" s="38"/>
      <c r="E121" s="38"/>
      <c r="F121" s="38"/>
      <c r="G121" s="38"/>
    </row>
    <row r="122" spans="1:7" x14ac:dyDescent="0.2">
      <c r="A122" s="38"/>
      <c r="B122" s="38"/>
      <c r="C122" s="38"/>
      <c r="D122" s="38"/>
      <c r="E122" s="38"/>
      <c r="F122" s="38"/>
      <c r="G122" s="38"/>
    </row>
    <row r="123" spans="1:7" x14ac:dyDescent="0.2">
      <c r="A123" s="38"/>
      <c r="B123" s="38"/>
      <c r="C123" s="38"/>
      <c r="D123" s="38"/>
      <c r="E123" s="38"/>
      <c r="F123" s="38"/>
      <c r="G123" s="38"/>
    </row>
  </sheetData>
  <customSheetViews>
    <customSheetView guid="{20ED24B9-FD64-11D6-897F-00A0C98ADBAC}" showPageBreaks="1" fitToPage="1" showRuler="0">
      <pane ySplit="1" topLeftCell="A53" activePane="bottomLeft" state="frozen"/>
      <selection pane="bottomLeft" activeCell="A63" sqref="A63"/>
      <rowBreaks count="1" manualBreakCount="1">
        <brk id="73" max="16383" man="1"/>
      </rowBreaks>
      <pageMargins left="0.5" right="0.5" top="0.5" bottom="0.5" header="0.5" footer="0.5"/>
      <printOptions horizontalCentered="1"/>
      <pageSetup scale="90" fitToHeight="0" orientation="portrait" verticalDpi="0" r:id="rId1"/>
      <headerFooter alignWithMargins="0"/>
    </customSheetView>
  </customSheetViews>
  <mergeCells count="2">
    <mergeCell ref="A1:G1"/>
    <mergeCell ref="A112:G123"/>
  </mergeCells>
  <phoneticPr fontId="0" type="noConversion"/>
  <hyperlinks>
    <hyperlink ref="A4" r:id="rId2"/>
    <hyperlink ref="A6" r:id="rId3"/>
    <hyperlink ref="A5" r:id="rId4"/>
    <hyperlink ref="A7" r:id="rId5"/>
    <hyperlink ref="A13" r:id="rId6"/>
    <hyperlink ref="A11" r:id="rId7"/>
    <hyperlink ref="A12" r:id="rId8"/>
    <hyperlink ref="A20" r:id="rId9"/>
    <hyperlink ref="A21" r:id="rId10"/>
    <hyperlink ref="A22" r:id="rId11"/>
    <hyperlink ref="A23" r:id="rId12"/>
    <hyperlink ref="A24" r:id="rId13"/>
    <hyperlink ref="A25" r:id="rId14"/>
    <hyperlink ref="A26" r:id="rId15"/>
    <hyperlink ref="A27" r:id="rId16"/>
    <hyperlink ref="A28" r:id="rId17"/>
    <hyperlink ref="A47" r:id="rId18"/>
    <hyperlink ref="A52" r:id="rId19"/>
    <hyperlink ref="A53" r:id="rId20"/>
    <hyperlink ref="A54" r:id="rId21"/>
    <hyperlink ref="A69" r:id="rId22"/>
    <hyperlink ref="A66" r:id="rId23"/>
    <hyperlink ref="A32" r:id="rId24"/>
    <hyperlink ref="A33" r:id="rId25"/>
    <hyperlink ref="A35" r:id="rId26"/>
    <hyperlink ref="A41" r:id="rId27"/>
    <hyperlink ref="A42" r:id="rId28"/>
    <hyperlink ref="A44" r:id="rId29"/>
    <hyperlink ref="A48" r:id="rId30"/>
    <hyperlink ref="A57" r:id="rId31"/>
    <hyperlink ref="A58" r:id="rId32"/>
    <hyperlink ref="A59" r:id="rId33"/>
    <hyperlink ref="A62" r:id="rId34"/>
    <hyperlink ref="A60" r:id="rId35"/>
    <hyperlink ref="A61" r:id="rId36"/>
    <hyperlink ref="A40" r:id="rId37"/>
    <hyperlink ref="A31" r:id="rId38"/>
  </hyperlinks>
  <printOptions horizontalCentered="1"/>
  <pageMargins left="0.5" right="0.5" top="0.5" bottom="0.5" header="0.5" footer="0.5"/>
  <pageSetup scale="90" fitToHeight="0" orientation="portrait" r:id="rId39"/>
  <headerFooter alignWithMargins="0"/>
  <rowBreaks count="1" manualBreakCount="1">
    <brk id="62" max="16383" man="1"/>
  </rowBreaks>
  <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Configuration Editor</vt:lpstr>
      <vt:lpstr>'Configuration Editor'!Print_Titles</vt:lpstr>
    </vt:vector>
  </TitlesOfParts>
  <Company>Computer Instruments,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reidm</dc:creator>
  <cp:lastModifiedBy>Aniket Gupta</cp:lastModifiedBy>
  <cp:lastPrinted>2003-08-05T21:26:48Z</cp:lastPrinted>
  <dcterms:created xsi:type="dcterms:W3CDTF">2002-11-13T21:39:50Z</dcterms:created>
  <dcterms:modified xsi:type="dcterms:W3CDTF">2024-02-03T22:21:33Z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690840105</vt:i4>
  </property>
  <property fmtid="{D5CDD505-2E9C-101B-9397-08002B2CF9AE}" pid="3" name="_EmailSubject">
    <vt:lpwstr>Configurator</vt:lpwstr>
  </property>
  <property fmtid="{D5CDD505-2E9C-101B-9397-08002B2CF9AE}" pid="4" name="_AuthorEmail">
    <vt:lpwstr>stacey.schutte@catalysttelecom.com</vt:lpwstr>
  </property>
  <property fmtid="{D5CDD505-2E9C-101B-9397-08002B2CF9AE}" pid="5" name="_AuthorEmailDisplayName">
    <vt:lpwstr>Stacey Schutte</vt:lpwstr>
  </property>
  <property fmtid="{D5CDD505-2E9C-101B-9397-08002B2CF9AE}" pid="6" name="_ReviewingToolsShownOnce">
    <vt:lpwstr/>
  </property>
</Properties>
</file>