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ADFCAE0-3AF1-4F4C-B7EC-EF16325CF95A}" xr6:coauthVersionLast="47" xr6:coauthVersionMax="47" xr10:uidLastSave="{00000000-0000-0000-0000-000000000000}"/>
  <bookViews>
    <workbookView xWindow="3348" yWindow="3348" windowWidth="17280" windowHeight="8880" tabRatio="573"/>
  </bookViews>
  <sheets>
    <sheet name="grades CS w97" sheetId="1" r:id="rId1"/>
  </sheets>
  <definedNames>
    <definedName name="_xlnm.Print_Area" localSheetId="0">'grades CS w97'!$P$1:$BF$60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AY4" i="1"/>
  <c r="AZ12" i="1" s="1"/>
  <c r="D5" i="1"/>
  <c r="G5" i="1"/>
  <c r="H5" i="1" s="1"/>
  <c r="P5" i="1"/>
  <c r="AY5" i="1"/>
  <c r="AZ5" i="1"/>
  <c r="BE5" i="1"/>
  <c r="D6" i="1"/>
  <c r="G6" i="1"/>
  <c r="H6" i="1"/>
  <c r="P6" i="1"/>
  <c r="AY6" i="1"/>
  <c r="AZ6" i="1" s="1"/>
  <c r="BE6" i="1"/>
  <c r="D7" i="1"/>
  <c r="G7" i="1"/>
  <c r="H7" i="1"/>
  <c r="P7" i="1"/>
  <c r="AY7" i="1"/>
  <c r="BE7" i="1"/>
  <c r="D8" i="1"/>
  <c r="G8" i="1"/>
  <c r="H8" i="1" s="1"/>
  <c r="P8" i="1"/>
  <c r="AY8" i="1"/>
  <c r="AZ8" i="1"/>
  <c r="BE8" i="1"/>
  <c r="D9" i="1"/>
  <c r="G9" i="1"/>
  <c r="H9" i="1" s="1"/>
  <c r="P9" i="1"/>
  <c r="AY9" i="1"/>
  <c r="AZ9" i="1" s="1"/>
  <c r="BE9" i="1"/>
  <c r="D10" i="1"/>
  <c r="G10" i="1"/>
  <c r="H10" i="1" s="1"/>
  <c r="P10" i="1"/>
  <c r="AY10" i="1"/>
  <c r="AZ10" i="1" s="1"/>
  <c r="BE10" i="1"/>
  <c r="D11" i="1"/>
  <c r="G11" i="1"/>
  <c r="H11" i="1"/>
  <c r="P11" i="1"/>
  <c r="AY11" i="1"/>
  <c r="AZ11" i="1" s="1"/>
  <c r="BE11" i="1"/>
  <c r="D12" i="1"/>
  <c r="G12" i="1"/>
  <c r="H12" i="1"/>
  <c r="P12" i="1"/>
  <c r="AY12" i="1"/>
  <c r="BE12" i="1"/>
  <c r="D13" i="1"/>
  <c r="G13" i="1"/>
  <c r="H13" i="1" s="1"/>
  <c r="P13" i="1"/>
  <c r="AY13" i="1"/>
  <c r="AZ13" i="1"/>
  <c r="BE13" i="1"/>
  <c r="D14" i="1"/>
  <c r="G14" i="1"/>
  <c r="H14" i="1"/>
  <c r="P14" i="1"/>
  <c r="AY14" i="1"/>
  <c r="AZ14" i="1" s="1"/>
  <c r="BE14" i="1"/>
  <c r="D15" i="1"/>
  <c r="G15" i="1"/>
  <c r="H15" i="1"/>
  <c r="P15" i="1"/>
  <c r="AY15" i="1"/>
  <c r="AZ15" i="1"/>
  <c r="BE15" i="1"/>
  <c r="D16" i="1"/>
  <c r="G16" i="1"/>
  <c r="H16" i="1" s="1"/>
  <c r="P16" i="1"/>
  <c r="AY16" i="1"/>
  <c r="AZ16" i="1"/>
  <c r="BE16" i="1"/>
  <c r="D17" i="1"/>
  <c r="G17" i="1"/>
  <c r="H17" i="1" s="1"/>
  <c r="P17" i="1"/>
  <c r="AY17" i="1"/>
  <c r="AZ17" i="1" s="1"/>
  <c r="BE17" i="1"/>
  <c r="D18" i="1"/>
  <c r="G18" i="1"/>
  <c r="H18" i="1" s="1"/>
  <c r="P18" i="1"/>
  <c r="AY18" i="1"/>
  <c r="AZ18" i="1" s="1"/>
  <c r="BE18" i="1"/>
  <c r="D19" i="1"/>
  <c r="G19" i="1"/>
  <c r="H19" i="1" s="1"/>
  <c r="P19" i="1"/>
  <c r="AY19" i="1"/>
  <c r="AZ19" i="1"/>
  <c r="BE19" i="1"/>
  <c r="D20" i="1"/>
  <c r="G20" i="1"/>
  <c r="H20" i="1" s="1"/>
  <c r="P20" i="1"/>
  <c r="AY20" i="1"/>
  <c r="AZ20" i="1" s="1"/>
  <c r="BE20" i="1"/>
  <c r="D21" i="1"/>
  <c r="G21" i="1"/>
  <c r="H21" i="1" s="1"/>
  <c r="P21" i="1"/>
  <c r="AY21" i="1"/>
  <c r="AZ21" i="1" s="1"/>
  <c r="BE21" i="1"/>
  <c r="D22" i="1"/>
  <c r="G22" i="1"/>
  <c r="H22" i="1"/>
  <c r="P22" i="1"/>
  <c r="AY22" i="1"/>
  <c r="AZ22" i="1" s="1"/>
  <c r="BE22" i="1"/>
  <c r="D23" i="1"/>
  <c r="G23" i="1"/>
  <c r="H23" i="1"/>
  <c r="P23" i="1"/>
  <c r="AY23" i="1"/>
  <c r="BE23" i="1"/>
  <c r="D24" i="1"/>
  <c r="G24" i="1"/>
  <c r="H24" i="1" s="1"/>
  <c r="P24" i="1"/>
  <c r="AY24" i="1"/>
  <c r="AZ24" i="1"/>
  <c r="BE24" i="1"/>
  <c r="D25" i="1"/>
  <c r="G25" i="1"/>
  <c r="H25" i="1"/>
  <c r="P25" i="1"/>
  <c r="AY25" i="1"/>
  <c r="AZ25" i="1" s="1"/>
  <c r="BE25" i="1"/>
  <c r="D26" i="1"/>
  <c r="G26" i="1"/>
  <c r="H26" i="1"/>
  <c r="P26" i="1"/>
  <c r="AY26" i="1"/>
  <c r="AZ26" i="1"/>
  <c r="BE26" i="1"/>
  <c r="D27" i="1"/>
  <c r="G27" i="1"/>
  <c r="H27" i="1" s="1"/>
  <c r="P27" i="1"/>
  <c r="AY27" i="1"/>
  <c r="AZ27" i="1"/>
  <c r="BE27" i="1"/>
  <c r="D28" i="1"/>
  <c r="G28" i="1"/>
  <c r="H28" i="1" s="1"/>
  <c r="P28" i="1"/>
  <c r="AY28" i="1"/>
  <c r="AZ28" i="1" s="1"/>
  <c r="BE28" i="1"/>
  <c r="D29" i="1"/>
  <c r="G29" i="1"/>
  <c r="H29" i="1" s="1"/>
  <c r="P29" i="1"/>
  <c r="AY29" i="1"/>
  <c r="AZ29" i="1" s="1"/>
  <c r="BE29" i="1"/>
  <c r="D30" i="1"/>
  <c r="G30" i="1"/>
  <c r="H30" i="1"/>
  <c r="P30" i="1"/>
  <c r="AY30" i="1"/>
  <c r="AZ30" i="1" s="1"/>
  <c r="BE30" i="1"/>
  <c r="D31" i="1"/>
  <c r="G31" i="1"/>
  <c r="H31" i="1"/>
  <c r="P31" i="1"/>
  <c r="AY31" i="1"/>
  <c r="BE31" i="1"/>
  <c r="D32" i="1"/>
  <c r="G32" i="1"/>
  <c r="H32" i="1" s="1"/>
  <c r="P32" i="1"/>
  <c r="AY32" i="1"/>
  <c r="AZ32" i="1"/>
  <c r="BE32" i="1"/>
  <c r="D33" i="1"/>
  <c r="G33" i="1"/>
  <c r="H33" i="1"/>
  <c r="P33" i="1"/>
  <c r="AY33" i="1"/>
  <c r="AZ33" i="1" s="1"/>
  <c r="BE33" i="1"/>
  <c r="D34" i="1"/>
  <c r="G34" i="1"/>
  <c r="H34" i="1"/>
  <c r="P34" i="1"/>
  <c r="AY34" i="1"/>
  <c r="AZ34" i="1"/>
  <c r="BE34" i="1"/>
  <c r="D35" i="1"/>
  <c r="G35" i="1"/>
  <c r="H35" i="1" s="1"/>
  <c r="P35" i="1"/>
  <c r="AY35" i="1"/>
  <c r="AZ35" i="1"/>
  <c r="BE35" i="1"/>
  <c r="D43" i="1"/>
  <c r="G43" i="1"/>
  <c r="H43" i="1" s="1"/>
  <c r="P43" i="1"/>
  <c r="Q43" i="1" s="1"/>
  <c r="AY43" i="1"/>
  <c r="AZ43" i="1" s="1"/>
  <c r="BE43" i="1"/>
  <c r="D44" i="1"/>
  <c r="G44" i="1"/>
  <c r="H44" i="1" s="1"/>
  <c r="P44" i="1"/>
  <c r="Q44" i="1"/>
  <c r="AY44" i="1"/>
  <c r="AZ44" i="1" s="1"/>
  <c r="BE44" i="1"/>
  <c r="D45" i="1"/>
  <c r="G45" i="1"/>
  <c r="H45" i="1"/>
  <c r="P45" i="1"/>
  <c r="Q45" i="1"/>
  <c r="AY45" i="1"/>
  <c r="AZ45" i="1" s="1"/>
  <c r="BE45" i="1"/>
  <c r="D46" i="1"/>
  <c r="G46" i="1"/>
  <c r="H46" i="1"/>
  <c r="P46" i="1"/>
  <c r="Q46" i="1" s="1"/>
  <c r="AY46" i="1"/>
  <c r="BE46" i="1"/>
  <c r="D47" i="1"/>
  <c r="G47" i="1"/>
  <c r="H47" i="1" s="1"/>
  <c r="P47" i="1"/>
  <c r="Q47" i="1"/>
  <c r="AY47" i="1"/>
  <c r="AZ47" i="1"/>
  <c r="BE47" i="1"/>
  <c r="D48" i="1"/>
  <c r="G48" i="1"/>
  <c r="H48" i="1"/>
  <c r="P48" i="1"/>
  <c r="Q48" i="1"/>
  <c r="AY48" i="1"/>
  <c r="AZ48" i="1" s="1"/>
  <c r="BE48" i="1"/>
  <c r="D49" i="1"/>
  <c r="G49" i="1"/>
  <c r="H49" i="1"/>
  <c r="P49" i="1"/>
  <c r="Q49" i="1" s="1"/>
  <c r="AY49" i="1"/>
  <c r="AZ49" i="1"/>
  <c r="BE49" i="1"/>
  <c r="D50" i="1"/>
  <c r="G50" i="1"/>
  <c r="H50" i="1" s="1"/>
  <c r="P50" i="1"/>
  <c r="Q50" i="1" s="1"/>
  <c r="AY50" i="1"/>
  <c r="AZ50" i="1"/>
  <c r="BE50" i="1"/>
  <c r="D51" i="1"/>
  <c r="G51" i="1"/>
  <c r="H51" i="1" s="1"/>
  <c r="P51" i="1"/>
  <c r="Q51" i="1" s="1"/>
  <c r="AY51" i="1"/>
  <c r="AZ51" i="1" s="1"/>
  <c r="BE51" i="1"/>
  <c r="D52" i="1"/>
  <c r="G52" i="1"/>
  <c r="H52" i="1" s="1"/>
  <c r="P52" i="1"/>
  <c r="Q52" i="1"/>
  <c r="AY52" i="1"/>
  <c r="AZ52" i="1" s="1"/>
  <c r="BE52" i="1"/>
  <c r="D53" i="1"/>
  <c r="G53" i="1"/>
  <c r="H53" i="1"/>
  <c r="P53" i="1"/>
  <c r="Q53" i="1"/>
  <c r="AY53" i="1"/>
  <c r="AZ53" i="1" s="1"/>
  <c r="BE53" i="1"/>
  <c r="D54" i="1"/>
  <c r="G54" i="1"/>
  <c r="H54" i="1"/>
  <c r="P54" i="1"/>
  <c r="Q54" i="1" s="1"/>
  <c r="AY54" i="1"/>
  <c r="BE54" i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9" i="1"/>
  <c r="E120" i="1" s="1"/>
  <c r="E121" i="1" s="1"/>
  <c r="E122" i="1" s="1"/>
  <c r="E123" i="1" s="1"/>
  <c r="E124" i="1" s="1"/>
  <c r="E125" i="1" s="1"/>
  <c r="E126" i="1" s="1"/>
  <c r="E127" i="1" s="1"/>
  <c r="F120" i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I49" i="1" l="1"/>
  <c r="BA45" i="1"/>
  <c r="I25" i="1"/>
  <c r="BA22" i="1"/>
  <c r="I18" i="1"/>
  <c r="I33" i="1"/>
  <c r="BA30" i="1"/>
  <c r="Q26" i="1"/>
  <c r="BA51" i="1"/>
  <c r="I34" i="1"/>
  <c r="BA20" i="1"/>
  <c r="I16" i="1"/>
  <c r="Q9" i="1"/>
  <c r="BD53" i="1"/>
  <c r="I44" i="1"/>
  <c r="I26" i="1"/>
  <c r="BD26" i="1" s="1"/>
  <c r="Q16" i="1"/>
  <c r="I8" i="1"/>
  <c r="Q22" i="1"/>
  <c r="BA5" i="1"/>
  <c r="I31" i="1"/>
  <c r="BD31" i="1" s="1"/>
  <c r="I45" i="1"/>
  <c r="Q6" i="1"/>
  <c r="I46" i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Q32" i="1"/>
  <c r="I53" i="1"/>
  <c r="Q14" i="1"/>
  <c r="BA24" i="1"/>
  <c r="I54" i="1"/>
  <c r="BD54" i="1" s="1"/>
  <c r="Q10" i="1"/>
  <c r="Q18" i="1"/>
  <c r="Q21" i="1"/>
  <c r="Q5" i="1"/>
  <c r="I11" i="1"/>
  <c r="I12" i="1"/>
  <c r="Q25" i="1"/>
  <c r="BA47" i="1"/>
  <c r="BA52" i="1"/>
  <c r="I51" i="1"/>
  <c r="BA48" i="1"/>
  <c r="Q31" i="1"/>
  <c r="BA28" i="1"/>
  <c r="Q17" i="1"/>
  <c r="I9" i="1"/>
  <c r="I5" i="1"/>
  <c r="BD5" i="1" s="1"/>
  <c r="BA43" i="1"/>
  <c r="I50" i="1"/>
  <c r="BD50" i="1" s="1"/>
  <c r="BA35" i="1"/>
  <c r="BA53" i="1"/>
  <c r="I35" i="1"/>
  <c r="I20" i="1"/>
  <c r="BA14" i="1"/>
  <c r="I28" i="1"/>
  <c r="BA18" i="1"/>
  <c r="BA15" i="1"/>
  <c r="I13" i="1"/>
  <c r="Q7" i="1"/>
  <c r="BA49" i="1"/>
  <c r="BD45" i="1"/>
  <c r="Q28" i="1"/>
  <c r="I17" i="1"/>
  <c r="BA10" i="1"/>
  <c r="I6" i="1"/>
  <c r="BA25" i="1"/>
  <c r="I52" i="1"/>
  <c r="BD52" i="1" s="1"/>
  <c r="BA50" i="1"/>
  <c r="I48" i="1"/>
  <c r="BD48" i="1" s="1"/>
  <c r="I47" i="1"/>
  <c r="BD47" i="1" s="1"/>
  <c r="BA44" i="1"/>
  <c r="I43" i="1"/>
  <c r="BD43" i="1" s="1"/>
  <c r="BA29" i="1"/>
  <c r="BA26" i="1"/>
  <c r="I24" i="1"/>
  <c r="I14" i="1"/>
  <c r="BD14" i="1" s="1"/>
  <c r="BA11" i="1"/>
  <c r="I10" i="1"/>
  <c r="BA8" i="1"/>
  <c r="I7" i="1"/>
  <c r="BD7" i="1" s="1"/>
  <c r="AZ7" i="1"/>
  <c r="BA7" i="1" s="1"/>
  <c r="AZ54" i="1"/>
  <c r="BA54" i="1" s="1"/>
  <c r="AZ46" i="1"/>
  <c r="BA46" i="1" s="1"/>
  <c r="BD46" i="1" s="1"/>
  <c r="AZ31" i="1"/>
  <c r="BA31" i="1" s="1"/>
  <c r="AZ23" i="1"/>
  <c r="BA23" i="1" s="1"/>
  <c r="BD35" i="1" l="1"/>
  <c r="BD34" i="1"/>
  <c r="BA21" i="1"/>
  <c r="Q35" i="1"/>
  <c r="I30" i="1"/>
  <c r="Q33" i="1"/>
  <c r="BD33" i="1" s="1"/>
  <c r="BA13" i="1"/>
  <c r="Q30" i="1"/>
  <c r="Q19" i="1"/>
  <c r="BD17" i="1"/>
  <c r="BD25" i="1"/>
  <c r="BD51" i="1"/>
  <c r="Q11" i="1"/>
  <c r="BD11" i="1" s="1"/>
  <c r="Q34" i="1"/>
  <c r="BA17" i="1"/>
  <c r="Q8" i="1"/>
  <c r="BD8" i="1" s="1"/>
  <c r="Q15" i="1"/>
  <c r="I32" i="1"/>
  <c r="BD32" i="1" s="1"/>
  <c r="BD28" i="1"/>
  <c r="BD10" i="1"/>
  <c r="BA33" i="1"/>
  <c r="BA12" i="1"/>
  <c r="Q20" i="1"/>
  <c r="BD20" i="1" s="1"/>
  <c r="Q29" i="1"/>
  <c r="I22" i="1"/>
  <c r="BD22" i="1" s="1"/>
  <c r="BD44" i="1"/>
  <c r="I19" i="1"/>
  <c r="I15" i="1"/>
  <c r="BD15" i="1" s="1"/>
  <c r="BA16" i="1"/>
  <c r="BD16" i="1" s="1"/>
  <c r="BA34" i="1"/>
  <c r="BD6" i="1"/>
  <c r="I27" i="1"/>
  <c r="BD27" i="1" s="1"/>
  <c r="BA32" i="1"/>
  <c r="Q24" i="1"/>
  <c r="BD24" i="1" s="1"/>
  <c r="I23" i="1"/>
  <c r="BA9" i="1"/>
  <c r="BD9" i="1" s="1"/>
  <c r="BA6" i="1"/>
  <c r="Q23" i="1"/>
  <c r="BA27" i="1"/>
  <c r="BA19" i="1"/>
  <c r="Q13" i="1"/>
  <c r="Q12" i="1"/>
  <c r="BD12" i="1" s="1"/>
  <c r="Q27" i="1"/>
  <c r="I29" i="1"/>
  <c r="I21" i="1"/>
  <c r="BD21" i="1" s="1"/>
  <c r="BD49" i="1"/>
  <c r="BD29" i="1" l="1"/>
  <c r="BD30" i="1"/>
  <c r="BD23" i="1"/>
  <c r="BD19" i="1"/>
  <c r="BD13" i="1"/>
</calcChain>
</file>

<file path=xl/sharedStrings.xml><?xml version="1.0" encoding="utf-8"?>
<sst xmlns="http://schemas.openxmlformats.org/spreadsheetml/2006/main" count="54" uniqueCount="36">
  <si>
    <t>Total</t>
  </si>
  <si>
    <t>Course</t>
  </si>
  <si>
    <t>Avg.</t>
  </si>
  <si>
    <t>Points</t>
  </si>
  <si>
    <t>pts</t>
  </si>
  <si>
    <t>percent</t>
  </si>
  <si>
    <t>grade</t>
  </si>
  <si>
    <t>ID</t>
  </si>
  <si>
    <t xml:space="preserve">Final </t>
  </si>
  <si>
    <t xml:space="preserve">Exam </t>
  </si>
  <si>
    <t>total</t>
  </si>
  <si>
    <t>Midterm</t>
  </si>
  <si>
    <t>#1</t>
  </si>
  <si>
    <t>#2</t>
  </si>
  <si>
    <t>Notebook</t>
  </si>
  <si>
    <t>notebk</t>
  </si>
  <si>
    <t>hw 1</t>
  </si>
  <si>
    <t>hw 2</t>
  </si>
  <si>
    <t>hw 3</t>
  </si>
  <si>
    <t>hw 4</t>
  </si>
  <si>
    <t>hw 5</t>
  </si>
  <si>
    <t>hw 6</t>
  </si>
  <si>
    <t>hw</t>
  </si>
  <si>
    <t>Attend</t>
  </si>
  <si>
    <t>Project</t>
  </si>
  <si>
    <t>Homework</t>
  </si>
  <si>
    <t>Notebooks</t>
  </si>
  <si>
    <t>IDS 102</t>
  </si>
  <si>
    <t>Midterms</t>
  </si>
  <si>
    <t>pressure</t>
  </si>
  <si>
    <t>units</t>
  </si>
  <si>
    <t>heat</t>
  </si>
  <si>
    <t>moon</t>
  </si>
  <si>
    <t>Attendance</t>
  </si>
  <si>
    <t>geo1</t>
  </si>
  <si>
    <t>geo2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</si>
</sst>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70" formatCode="m/d"/>
  </numFmts>
  <fonts count="3">
    <font>
      <sz val="9"/>
      <color indexed="8"/>
      <name val="Geneva"/>
    </font>
    <font>
      <b/>
      <sz val="9"/>
      <color indexed="8"/>
      <name val="Geneva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>
      <alignment textRotation="180"/>
    </xf>
  </cellStyleXfs>
  <cellXfs count="9">
    <xf numFmtId="0" fontId="0" fillId="0" borderId="0" xfId="0" applyAlignment="1">
      <alignment vertical="top"/>
    </xf>
    <xf numFmtId="168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70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0.25" defaultRowHeight="14.1" customHeight="1"/>
  <cols>
    <col min="1" max="4" width="6.875" customWidth="1"/>
    <col min="5" max="5" width="8.375" customWidth="1"/>
    <col min="6" max="6" width="8.125" customWidth="1"/>
    <col min="7" max="11" width="6.875" customWidth="1"/>
    <col min="12" max="12" width="8.25" customWidth="1"/>
    <col min="13" max="13" width="6.875" customWidth="1"/>
    <col min="14" max="14" width="7.875" customWidth="1"/>
    <col min="15" max="15" width="6.875" customWidth="1"/>
    <col min="16" max="16" width="6.75" customWidth="1"/>
    <col min="17" max="17" width="6.875" customWidth="1"/>
    <col min="18" max="19" width="6" customWidth="1"/>
    <col min="20" max="20" width="5.25" customWidth="1"/>
    <col min="21" max="50" width="6" customWidth="1"/>
    <col min="51" max="57" width="7.75" customWidth="1"/>
    <col min="58" max="61" width="3.875" customWidth="1"/>
    <col min="62" max="62" width="3.25" customWidth="1"/>
    <col min="63" max="63" width="3.375" customWidth="1"/>
    <col min="64" max="69" width="1.875" customWidth="1"/>
  </cols>
  <sheetData>
    <row r="1" spans="1:58" ht="14.1" customHeight="1">
      <c r="A1" t="s">
        <v>27</v>
      </c>
      <c r="C1" s="5" t="s">
        <v>28</v>
      </c>
      <c r="E1" s="5" t="s">
        <v>26</v>
      </c>
      <c r="G1" t="s">
        <v>10</v>
      </c>
      <c r="H1" t="s">
        <v>15</v>
      </c>
      <c r="I1" t="s">
        <v>15</v>
      </c>
      <c r="J1" s="5" t="s">
        <v>25</v>
      </c>
      <c r="P1" t="s">
        <v>22</v>
      </c>
      <c r="Q1" t="s">
        <v>22</v>
      </c>
      <c r="R1" s="4" t="s">
        <v>33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Y1" t="s">
        <v>0</v>
      </c>
      <c r="AZ1" s="3" t="s">
        <v>23</v>
      </c>
      <c r="BA1" s="3" t="s">
        <v>23</v>
      </c>
      <c r="BB1" s="3" t="s">
        <v>24</v>
      </c>
      <c r="BC1" t="s">
        <v>8</v>
      </c>
      <c r="BD1" s="5"/>
    </row>
    <row r="2" spans="1:58" ht="14.1" customHeight="1">
      <c r="B2" t="s">
        <v>11</v>
      </c>
      <c r="C2" t="s">
        <v>11</v>
      </c>
      <c r="D2" t="s">
        <v>11</v>
      </c>
      <c r="E2" t="s">
        <v>14</v>
      </c>
      <c r="F2" t="s">
        <v>14</v>
      </c>
      <c r="G2" t="s">
        <v>15</v>
      </c>
      <c r="H2" t="s">
        <v>5</v>
      </c>
      <c r="I2" t="s">
        <v>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5</v>
      </c>
      <c r="Q2" t="s">
        <v>6</v>
      </c>
      <c r="R2" s="3">
        <v>36529</v>
      </c>
      <c r="S2" s="3">
        <v>36532</v>
      </c>
      <c r="T2" s="3">
        <v>36536</v>
      </c>
      <c r="U2" s="3">
        <v>36537</v>
      </c>
      <c r="V2" s="3">
        <v>36538</v>
      </c>
      <c r="W2" s="3">
        <v>36539</v>
      </c>
      <c r="X2" s="3">
        <v>36544</v>
      </c>
      <c r="Y2" s="3">
        <v>36545</v>
      </c>
      <c r="Z2" s="3">
        <v>36546</v>
      </c>
      <c r="AA2" s="3">
        <v>36550</v>
      </c>
      <c r="AB2" s="3">
        <v>36551</v>
      </c>
      <c r="AC2" s="3">
        <v>36552</v>
      </c>
      <c r="AD2" s="3">
        <v>36553</v>
      </c>
      <c r="AE2" s="3">
        <v>36557</v>
      </c>
      <c r="AF2" s="3">
        <v>36559</v>
      </c>
      <c r="AG2" s="3">
        <v>36560</v>
      </c>
      <c r="AH2" s="3">
        <v>36564</v>
      </c>
      <c r="AI2" s="3">
        <v>36566</v>
      </c>
      <c r="AJ2" s="3">
        <v>36567</v>
      </c>
      <c r="AK2" s="3">
        <v>36572</v>
      </c>
      <c r="AL2" s="3">
        <v>36573</v>
      </c>
      <c r="AM2" s="3">
        <v>36574</v>
      </c>
      <c r="AN2" s="3">
        <v>36578</v>
      </c>
      <c r="AO2" s="3">
        <v>36579</v>
      </c>
      <c r="AP2" s="3">
        <v>36580</v>
      </c>
      <c r="AQ2" s="3">
        <v>36581</v>
      </c>
      <c r="AR2" s="3">
        <v>36585</v>
      </c>
      <c r="AS2" s="3">
        <v>36586</v>
      </c>
      <c r="AT2" s="3">
        <v>36587</v>
      </c>
      <c r="AU2" s="3">
        <v>36588</v>
      </c>
      <c r="AV2" s="3">
        <v>36593</v>
      </c>
      <c r="AW2" s="3">
        <v>36594</v>
      </c>
      <c r="AX2" s="3">
        <v>36595</v>
      </c>
      <c r="AY2" s="3" t="s">
        <v>23</v>
      </c>
      <c r="AZ2" t="s">
        <v>5</v>
      </c>
      <c r="BA2" t="s">
        <v>6</v>
      </c>
      <c r="BB2" t="s">
        <v>6</v>
      </c>
      <c r="BC2" t="s">
        <v>9</v>
      </c>
      <c r="BD2" s="5" t="s">
        <v>1</v>
      </c>
    </row>
    <row r="3" spans="1:58" ht="14.1" customHeight="1">
      <c r="B3" t="s">
        <v>12</v>
      </c>
      <c r="C3" t="s">
        <v>13</v>
      </c>
      <c r="D3" t="s">
        <v>2</v>
      </c>
      <c r="E3" t="s">
        <v>12</v>
      </c>
      <c r="F3" t="s">
        <v>13</v>
      </c>
      <c r="G3" t="s">
        <v>4</v>
      </c>
      <c r="J3" t="s">
        <v>31</v>
      </c>
      <c r="K3" s="3" t="s">
        <v>30</v>
      </c>
      <c r="L3" s="3" t="s">
        <v>29</v>
      </c>
      <c r="M3" s="3" t="s">
        <v>32</v>
      </c>
      <c r="N3" s="3" t="s">
        <v>34</v>
      </c>
      <c r="O3" s="3" t="s">
        <v>35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t="s">
        <v>3</v>
      </c>
      <c r="AZ3" s="2"/>
      <c r="BA3" s="2"/>
      <c r="BB3" s="2"/>
      <c r="BC3" t="s">
        <v>6</v>
      </c>
      <c r="BD3" s="5" t="s">
        <v>6</v>
      </c>
      <c r="BF3" s="3"/>
    </row>
    <row r="4" spans="1:58" ht="14.1" customHeight="1">
      <c r="A4" s="5" t="s">
        <v>7</v>
      </c>
      <c r="E4">
        <v>100</v>
      </c>
      <c r="F4">
        <v>100</v>
      </c>
      <c r="G4">
        <f t="shared" ref="G4:G35" si="0">SUM(E4:F4)</f>
        <v>200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f>SUM(R4:AX4)</f>
        <v>150</v>
      </c>
      <c r="BE4" t="s">
        <v>7</v>
      </c>
    </row>
    <row r="5" spans="1:58" ht="14.1" customHeight="1">
      <c r="A5">
        <v>523</v>
      </c>
      <c r="B5" s="6">
        <v>3.7</v>
      </c>
      <c r="C5" s="6">
        <v>1.8</v>
      </c>
      <c r="D5">
        <f t="shared" ref="D5:D35" si="1">AVERAGE(B5:C5)</f>
        <v>2.75</v>
      </c>
      <c r="E5" s="7">
        <v>75</v>
      </c>
      <c r="F5" s="7"/>
      <c r="G5">
        <f t="shared" si="0"/>
        <v>75</v>
      </c>
      <c r="H5" s="1">
        <f>G5/100*100</f>
        <v>75</v>
      </c>
      <c r="I5" s="1">
        <f>LOOKUP(H5,$E$58:$E$197,$F$58:$F$197)</f>
        <v>2.0000000000000004</v>
      </c>
      <c r="J5" s="7">
        <v>72</v>
      </c>
      <c r="K5" s="7">
        <v>82</v>
      </c>
      <c r="L5" s="7">
        <v>0</v>
      </c>
      <c r="M5" s="8">
        <v>0</v>
      </c>
      <c r="N5" s="7">
        <v>0</v>
      </c>
      <c r="O5" s="7">
        <v>0</v>
      </c>
      <c r="P5" s="1">
        <f t="shared" ref="P5:P35" si="2">(SUM(J5:O5)-(MIN(J5:O5)))/(COUNT(J5:O5)-1)</f>
        <v>30.8</v>
      </c>
      <c r="Q5" s="1">
        <f t="shared" ref="Q5:Q35" si="3">LOOKUP(P5,$E$58:$E$197,$F$58:$F$197)</f>
        <v>0.2</v>
      </c>
      <c r="R5" s="7"/>
      <c r="S5" s="7">
        <v>5</v>
      </c>
      <c r="T5" s="7">
        <v>5</v>
      </c>
      <c r="U5" s="7">
        <v>5</v>
      </c>
      <c r="V5" s="7">
        <v>5</v>
      </c>
      <c r="W5" s="7">
        <v>5</v>
      </c>
      <c r="X5" s="7">
        <v>5</v>
      </c>
      <c r="Y5" s="7"/>
      <c r="Z5" s="7"/>
      <c r="AA5" s="7"/>
      <c r="AB5" s="7">
        <v>5</v>
      </c>
      <c r="AC5" s="7">
        <v>5</v>
      </c>
      <c r="AD5" s="7">
        <v>5</v>
      </c>
      <c r="AE5" s="7">
        <v>5</v>
      </c>
      <c r="AF5" s="7">
        <v>5</v>
      </c>
      <c r="AG5" s="7">
        <v>5</v>
      </c>
      <c r="AH5" s="7">
        <v>5</v>
      </c>
      <c r="AI5" s="7">
        <v>5</v>
      </c>
      <c r="AJ5" s="7">
        <v>5</v>
      </c>
      <c r="AK5" s="7"/>
      <c r="AL5" s="7"/>
      <c r="AM5" s="7">
        <v>5</v>
      </c>
      <c r="AN5" s="7">
        <v>5</v>
      </c>
      <c r="AO5" s="7">
        <v>5</v>
      </c>
      <c r="AP5" s="7">
        <v>5</v>
      </c>
      <c r="AQ5" s="7">
        <v>5</v>
      </c>
      <c r="AR5" s="7">
        <v>5</v>
      </c>
      <c r="AS5" s="7">
        <v>5</v>
      </c>
      <c r="AT5" s="7">
        <v>5</v>
      </c>
      <c r="AU5" s="7">
        <v>5</v>
      </c>
      <c r="AV5" s="7"/>
      <c r="AW5" s="7">
        <v>5</v>
      </c>
      <c r="AX5" s="7">
        <v>5</v>
      </c>
      <c r="AY5">
        <f t="shared" ref="AY5:AY54" si="4">SUM(R5:AX5)</f>
        <v>130</v>
      </c>
      <c r="AZ5" s="1">
        <f t="shared" ref="AZ5:AZ35" si="5">AY5/$AY$4*100</f>
        <v>86.666666666666671</v>
      </c>
      <c r="BA5" s="1">
        <f t="shared" ref="BA5:BA35" si="6">LOOKUP(AZ5,$E$58:$E$197,$F$58:$F$197)</f>
        <v>3.2000000000000015</v>
      </c>
      <c r="BB5" s="1">
        <v>2</v>
      </c>
      <c r="BC5" s="1">
        <v>1</v>
      </c>
      <c r="BD5" s="1">
        <f t="shared" ref="BD5:BD35" si="7">(D5*0.3)+(I5*0.15)+(Q5*0.1)+(BB5*0.15)+(BC5*0.2)+(BA5*0.1)</f>
        <v>1.9650000000000003</v>
      </c>
      <c r="BE5">
        <f t="shared" ref="BE5:BE46" si="8">A5</f>
        <v>523</v>
      </c>
    </row>
    <row r="6" spans="1:58" ht="14.1" customHeight="1">
      <c r="A6">
        <v>616</v>
      </c>
      <c r="B6" s="6">
        <v>2.6</v>
      </c>
      <c r="C6" s="6">
        <v>1.9</v>
      </c>
      <c r="D6">
        <f t="shared" si="1"/>
        <v>2.25</v>
      </c>
      <c r="E6" s="7">
        <v>100</v>
      </c>
      <c r="F6" s="7">
        <v>100</v>
      </c>
      <c r="G6">
        <f t="shared" si="0"/>
        <v>200</v>
      </c>
      <c r="H6" s="1">
        <f t="shared" ref="H6:H12" si="9">G6/$G$4*100</f>
        <v>100</v>
      </c>
      <c r="I6" s="1">
        <f t="shared" ref="I6:I23" si="10">LOOKUP(H6,$E$58:$E$197,$F$58:$F$197)</f>
        <v>4</v>
      </c>
      <c r="J6" s="7">
        <v>65</v>
      </c>
      <c r="K6" s="7">
        <v>94</v>
      </c>
      <c r="L6" s="7">
        <v>60</v>
      </c>
      <c r="M6" s="8">
        <v>73</v>
      </c>
      <c r="N6" s="7">
        <v>65</v>
      </c>
      <c r="O6" s="7">
        <v>57</v>
      </c>
      <c r="P6" s="1">
        <f t="shared" si="2"/>
        <v>71.400000000000006</v>
      </c>
      <c r="Q6" s="1">
        <f t="shared" si="3"/>
        <v>1.6000000000000003</v>
      </c>
      <c r="R6" s="7">
        <v>5</v>
      </c>
      <c r="S6" s="7">
        <v>5</v>
      </c>
      <c r="T6" s="7">
        <v>5</v>
      </c>
      <c r="U6" s="7"/>
      <c r="V6" s="7">
        <v>5</v>
      </c>
      <c r="W6" s="7">
        <v>5</v>
      </c>
      <c r="X6" s="7">
        <v>5</v>
      </c>
      <c r="Y6" s="7">
        <v>5</v>
      </c>
      <c r="Z6" s="7">
        <v>5</v>
      </c>
      <c r="AA6" s="7">
        <v>5</v>
      </c>
      <c r="AB6" s="7">
        <v>5</v>
      </c>
      <c r="AC6" s="7">
        <v>5</v>
      </c>
      <c r="AD6" s="7">
        <v>5</v>
      </c>
      <c r="AE6" s="7">
        <v>5</v>
      </c>
      <c r="AF6" s="7">
        <v>5</v>
      </c>
      <c r="AG6" s="7">
        <v>5</v>
      </c>
      <c r="AH6" s="7">
        <v>5</v>
      </c>
      <c r="AI6" s="7">
        <v>5</v>
      </c>
      <c r="AJ6" s="7">
        <v>5</v>
      </c>
      <c r="AK6" s="7">
        <v>5</v>
      </c>
      <c r="AL6" s="7">
        <v>5</v>
      </c>
      <c r="AM6" s="7">
        <v>5</v>
      </c>
      <c r="AN6" s="7">
        <v>5</v>
      </c>
      <c r="AO6" s="7">
        <v>5</v>
      </c>
      <c r="AP6" s="7">
        <v>5</v>
      </c>
      <c r="AQ6" s="7">
        <v>5</v>
      </c>
      <c r="AR6" s="7">
        <v>5</v>
      </c>
      <c r="AS6" s="7">
        <v>5</v>
      </c>
      <c r="AT6" s="7">
        <v>5</v>
      </c>
      <c r="AU6" s="7">
        <v>5</v>
      </c>
      <c r="AV6" s="7">
        <v>5</v>
      </c>
      <c r="AW6" s="7">
        <v>5</v>
      </c>
      <c r="AX6" s="7">
        <v>5</v>
      </c>
      <c r="AY6">
        <f t="shared" si="4"/>
        <v>160</v>
      </c>
      <c r="AZ6" s="1">
        <f t="shared" si="5"/>
        <v>106.66666666666667</v>
      </c>
      <c r="BA6" s="1">
        <f t="shared" si="6"/>
        <v>4</v>
      </c>
      <c r="BB6" s="1">
        <v>3.5</v>
      </c>
      <c r="BC6" s="1">
        <v>0.4</v>
      </c>
      <c r="BD6" s="1">
        <f t="shared" si="7"/>
        <v>2.44</v>
      </c>
      <c r="BE6">
        <f t="shared" si="8"/>
        <v>616</v>
      </c>
    </row>
    <row r="7" spans="1:58" ht="14.1" customHeight="1">
      <c r="A7">
        <v>709</v>
      </c>
      <c r="B7" s="6">
        <v>4</v>
      </c>
      <c r="C7" s="6">
        <v>4</v>
      </c>
      <c r="D7">
        <f t="shared" si="1"/>
        <v>4</v>
      </c>
      <c r="E7" s="7">
        <v>100</v>
      </c>
      <c r="F7" s="7">
        <v>100</v>
      </c>
      <c r="G7">
        <f t="shared" si="0"/>
        <v>200</v>
      </c>
      <c r="H7" s="1">
        <f t="shared" si="9"/>
        <v>100</v>
      </c>
      <c r="I7" s="1">
        <f>LOOKUP(H7,$E$58:$E$197,$F$58:$F$197)</f>
        <v>4</v>
      </c>
      <c r="J7" s="7">
        <v>87</v>
      </c>
      <c r="K7" s="7">
        <v>100</v>
      </c>
      <c r="L7" s="7">
        <v>98</v>
      </c>
      <c r="M7" s="8">
        <v>94</v>
      </c>
      <c r="N7" s="7">
        <v>100</v>
      </c>
      <c r="O7" s="7">
        <v>82</v>
      </c>
      <c r="P7" s="1">
        <f t="shared" si="2"/>
        <v>95.8</v>
      </c>
      <c r="Q7" s="1">
        <f t="shared" si="3"/>
        <v>4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v>5</v>
      </c>
      <c r="X7" s="7">
        <v>5</v>
      </c>
      <c r="Y7" s="7">
        <v>5</v>
      </c>
      <c r="Z7" s="7">
        <v>5</v>
      </c>
      <c r="AA7" s="7">
        <v>5</v>
      </c>
      <c r="AB7" s="7">
        <v>5</v>
      </c>
      <c r="AC7" s="7">
        <v>5</v>
      </c>
      <c r="AD7" s="7">
        <v>5</v>
      </c>
      <c r="AE7" s="7">
        <v>5</v>
      </c>
      <c r="AF7" s="7">
        <v>5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7">
        <v>5</v>
      </c>
      <c r="AN7" s="7">
        <v>5</v>
      </c>
      <c r="AO7" s="7">
        <v>5</v>
      </c>
      <c r="AP7" s="7">
        <v>5</v>
      </c>
      <c r="AQ7" s="7">
        <v>5</v>
      </c>
      <c r="AR7" s="7"/>
      <c r="AS7" s="7">
        <v>5</v>
      </c>
      <c r="AT7" s="7">
        <v>5</v>
      </c>
      <c r="AU7" s="7">
        <v>5</v>
      </c>
      <c r="AV7" s="7">
        <v>5</v>
      </c>
      <c r="AW7" s="7"/>
      <c r="AX7" s="7">
        <v>5</v>
      </c>
      <c r="AY7">
        <f t="shared" si="4"/>
        <v>155</v>
      </c>
      <c r="AZ7" s="1">
        <f t="shared" si="5"/>
        <v>103.33333333333334</v>
      </c>
      <c r="BA7" s="1">
        <f t="shared" si="6"/>
        <v>4</v>
      </c>
      <c r="BB7" s="1">
        <v>4</v>
      </c>
      <c r="BC7" s="1">
        <v>4</v>
      </c>
      <c r="BD7" s="1">
        <f t="shared" si="7"/>
        <v>3.9999999999999996</v>
      </c>
      <c r="BE7">
        <f t="shared" si="8"/>
        <v>709</v>
      </c>
    </row>
    <row r="8" spans="1:58" ht="14.1" customHeight="1">
      <c r="A8">
        <v>819</v>
      </c>
      <c r="B8" s="6">
        <v>3.8</v>
      </c>
      <c r="C8" s="6">
        <v>1.4</v>
      </c>
      <c r="D8">
        <f t="shared" si="1"/>
        <v>2.5999999999999996</v>
      </c>
      <c r="E8" s="7">
        <v>100</v>
      </c>
      <c r="F8" s="7">
        <v>100</v>
      </c>
      <c r="G8">
        <f t="shared" si="0"/>
        <v>200</v>
      </c>
      <c r="H8" s="1">
        <f t="shared" si="9"/>
        <v>100</v>
      </c>
      <c r="I8" s="1">
        <f>LOOKUP(H8,$E$58:$E$197,$F$58:$F$197)</f>
        <v>4</v>
      </c>
      <c r="J8" s="7">
        <v>0</v>
      </c>
      <c r="K8" s="7">
        <v>100</v>
      </c>
      <c r="L8" s="7">
        <v>57</v>
      </c>
      <c r="M8" s="8">
        <v>61</v>
      </c>
      <c r="N8" s="7">
        <v>98</v>
      </c>
      <c r="O8" s="7">
        <v>85</v>
      </c>
      <c r="P8" s="1">
        <f t="shared" si="2"/>
        <v>80.2</v>
      </c>
      <c r="Q8" s="1">
        <f t="shared" si="3"/>
        <v>2.5000000000000009</v>
      </c>
      <c r="R8" s="7">
        <v>5</v>
      </c>
      <c r="S8" s="7">
        <v>5</v>
      </c>
      <c r="T8" s="7"/>
      <c r="U8" s="7">
        <v>5</v>
      </c>
      <c r="V8" s="7">
        <v>5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5</v>
      </c>
      <c r="AC8" s="7">
        <v>5</v>
      </c>
      <c r="AD8" s="7">
        <v>5</v>
      </c>
      <c r="AE8" s="7">
        <v>5</v>
      </c>
      <c r="AF8" s="7"/>
      <c r="AG8" s="7">
        <v>5</v>
      </c>
      <c r="AH8" s="7">
        <v>5</v>
      </c>
      <c r="AI8" s="7">
        <v>5</v>
      </c>
      <c r="AJ8" s="7">
        <v>5</v>
      </c>
      <c r="AK8" s="7"/>
      <c r="AL8" s="7">
        <v>5</v>
      </c>
      <c r="AM8" s="7">
        <v>5</v>
      </c>
      <c r="AN8" s="7">
        <v>5</v>
      </c>
      <c r="AO8" s="7">
        <v>5</v>
      </c>
      <c r="AP8" s="7">
        <v>5</v>
      </c>
      <c r="AQ8" s="7">
        <v>5</v>
      </c>
      <c r="AR8" s="7">
        <v>5</v>
      </c>
      <c r="AS8" s="7"/>
      <c r="AT8" s="7">
        <v>5</v>
      </c>
      <c r="AU8" s="7">
        <v>5</v>
      </c>
      <c r="AV8" s="7">
        <v>5</v>
      </c>
      <c r="AW8" s="7">
        <v>5</v>
      </c>
      <c r="AX8" s="7">
        <v>5</v>
      </c>
      <c r="AY8">
        <f t="shared" si="4"/>
        <v>145</v>
      </c>
      <c r="AZ8" s="1">
        <f t="shared" si="5"/>
        <v>96.666666666666671</v>
      </c>
      <c r="BA8" s="1">
        <f t="shared" si="6"/>
        <v>4</v>
      </c>
      <c r="BB8" s="1">
        <v>2.5</v>
      </c>
      <c r="BC8" s="1">
        <v>3</v>
      </c>
      <c r="BD8" s="1">
        <f t="shared" si="7"/>
        <v>3.0049999999999999</v>
      </c>
      <c r="BE8">
        <f t="shared" si="8"/>
        <v>819</v>
      </c>
    </row>
    <row r="9" spans="1:58" ht="14.1" customHeight="1">
      <c r="A9">
        <v>1229</v>
      </c>
      <c r="B9" s="6">
        <v>4</v>
      </c>
      <c r="C9" s="6">
        <v>2.8</v>
      </c>
      <c r="D9">
        <f t="shared" si="1"/>
        <v>3.4</v>
      </c>
      <c r="E9" s="7">
        <v>100</v>
      </c>
      <c r="F9" s="7">
        <v>100</v>
      </c>
      <c r="G9">
        <f t="shared" si="0"/>
        <v>200</v>
      </c>
      <c r="H9" s="1">
        <f t="shared" si="9"/>
        <v>100</v>
      </c>
      <c r="I9" s="1">
        <f>LOOKUP(H9,$E$58:$E$197,$F$58:$F$197)</f>
        <v>4</v>
      </c>
      <c r="J9" s="7">
        <v>100</v>
      </c>
      <c r="K9" s="7">
        <v>100</v>
      </c>
      <c r="L9" s="7">
        <v>100</v>
      </c>
      <c r="M9" s="8">
        <v>100</v>
      </c>
      <c r="N9" s="7">
        <v>100</v>
      </c>
      <c r="O9" s="7">
        <v>86</v>
      </c>
      <c r="P9" s="1">
        <f t="shared" si="2"/>
        <v>100</v>
      </c>
      <c r="Q9" s="1">
        <f t="shared" si="3"/>
        <v>4</v>
      </c>
      <c r="R9" s="7">
        <v>5</v>
      </c>
      <c r="S9" s="7">
        <v>5</v>
      </c>
      <c r="T9" s="7">
        <v>5</v>
      </c>
      <c r="U9" s="7">
        <v>5</v>
      </c>
      <c r="V9" s="7">
        <v>5</v>
      </c>
      <c r="W9" s="7">
        <v>5</v>
      </c>
      <c r="X9" s="7">
        <v>5</v>
      </c>
      <c r="Y9" s="7">
        <v>5</v>
      </c>
      <c r="Z9" s="7">
        <v>5</v>
      </c>
      <c r="AA9" s="7">
        <v>5</v>
      </c>
      <c r="AB9" s="7">
        <v>5</v>
      </c>
      <c r="AC9" s="7">
        <v>5</v>
      </c>
      <c r="AD9" s="7">
        <v>5</v>
      </c>
      <c r="AE9" s="7">
        <v>5</v>
      </c>
      <c r="AF9" s="7">
        <v>5</v>
      </c>
      <c r="AG9" s="7">
        <v>5</v>
      </c>
      <c r="AH9" s="7">
        <v>5</v>
      </c>
      <c r="AI9" s="7">
        <v>5</v>
      </c>
      <c r="AJ9" s="7">
        <v>5</v>
      </c>
      <c r="AK9" s="7">
        <v>5</v>
      </c>
      <c r="AL9" s="7">
        <v>5</v>
      </c>
      <c r="AM9" s="7">
        <v>5</v>
      </c>
      <c r="AN9" s="7">
        <v>5</v>
      </c>
      <c r="AO9" s="7">
        <v>5</v>
      </c>
      <c r="AP9" s="7">
        <v>5</v>
      </c>
      <c r="AQ9" s="7">
        <v>5</v>
      </c>
      <c r="AR9" s="7">
        <v>5</v>
      </c>
      <c r="AS9" s="7">
        <v>5</v>
      </c>
      <c r="AT9" s="7">
        <v>5</v>
      </c>
      <c r="AU9" s="7">
        <v>5</v>
      </c>
      <c r="AV9" s="7">
        <v>5</v>
      </c>
      <c r="AW9" s="7">
        <v>5</v>
      </c>
      <c r="AX9" s="7">
        <v>5</v>
      </c>
      <c r="AY9">
        <f t="shared" si="4"/>
        <v>165</v>
      </c>
      <c r="AZ9" s="1">
        <f t="shared" si="5"/>
        <v>110.00000000000001</v>
      </c>
      <c r="BA9" s="1">
        <f t="shared" si="6"/>
        <v>4</v>
      </c>
      <c r="BB9" s="1">
        <v>3.7</v>
      </c>
      <c r="BC9" s="1">
        <v>3</v>
      </c>
      <c r="BD9" s="1">
        <f t="shared" si="7"/>
        <v>3.5750000000000002</v>
      </c>
      <c r="BE9">
        <f t="shared" si="8"/>
        <v>1229</v>
      </c>
    </row>
    <row r="10" spans="1:58" ht="14.1" customHeight="1">
      <c r="A10">
        <v>1326</v>
      </c>
      <c r="B10" s="6">
        <v>0.4</v>
      </c>
      <c r="C10" s="6">
        <v>2</v>
      </c>
      <c r="D10">
        <f t="shared" si="1"/>
        <v>1.2</v>
      </c>
      <c r="E10" s="7">
        <v>100</v>
      </c>
      <c r="F10" s="7">
        <v>100</v>
      </c>
      <c r="G10">
        <f t="shared" si="0"/>
        <v>200</v>
      </c>
      <c r="H10" s="1">
        <f t="shared" si="9"/>
        <v>100</v>
      </c>
      <c r="I10" s="1">
        <f>LOOKUP(H10,$E$58:$E$197,$F$58:$F$197)</f>
        <v>4</v>
      </c>
      <c r="J10" s="7">
        <v>87</v>
      </c>
      <c r="K10" s="7">
        <v>94</v>
      </c>
      <c r="L10" s="7">
        <v>95</v>
      </c>
      <c r="M10" s="8">
        <v>88</v>
      </c>
      <c r="N10" s="7">
        <v>92</v>
      </c>
      <c r="O10" s="7">
        <v>89</v>
      </c>
      <c r="P10" s="1">
        <f t="shared" si="2"/>
        <v>91.6</v>
      </c>
      <c r="Q10" s="1">
        <f t="shared" si="3"/>
        <v>3.7</v>
      </c>
      <c r="R10" s="7">
        <v>5</v>
      </c>
      <c r="S10" s="7">
        <v>5</v>
      </c>
      <c r="T10" s="7">
        <v>5</v>
      </c>
      <c r="U10" s="7">
        <v>5</v>
      </c>
      <c r="V10" s="7">
        <v>5</v>
      </c>
      <c r="W10" s="7">
        <v>5</v>
      </c>
      <c r="X10" s="7">
        <v>5</v>
      </c>
      <c r="Y10" s="7"/>
      <c r="Z10" s="7">
        <v>5</v>
      </c>
      <c r="AA10" s="7">
        <v>5</v>
      </c>
      <c r="AB10" s="7"/>
      <c r="AC10" s="7">
        <v>5</v>
      </c>
      <c r="AD10" s="7">
        <v>5</v>
      </c>
      <c r="AE10" s="7">
        <v>5</v>
      </c>
      <c r="AF10" s="7">
        <v>5</v>
      </c>
      <c r="AG10" s="7">
        <v>5</v>
      </c>
      <c r="AH10" s="7">
        <v>5</v>
      </c>
      <c r="AI10" s="7">
        <v>5</v>
      </c>
      <c r="AJ10" s="7">
        <v>5</v>
      </c>
      <c r="AK10" s="7">
        <v>5</v>
      </c>
      <c r="AL10" s="7">
        <v>5</v>
      </c>
      <c r="AM10" s="7">
        <v>5</v>
      </c>
      <c r="AN10" s="7">
        <v>5</v>
      </c>
      <c r="AO10" s="7">
        <v>5</v>
      </c>
      <c r="AP10" s="7">
        <v>5</v>
      </c>
      <c r="AQ10" s="7">
        <v>5</v>
      </c>
      <c r="AR10" s="7">
        <v>5</v>
      </c>
      <c r="AS10" s="7">
        <v>5</v>
      </c>
      <c r="AT10" s="7">
        <v>5</v>
      </c>
      <c r="AU10" s="7">
        <v>5</v>
      </c>
      <c r="AV10" s="7"/>
      <c r="AW10" s="7">
        <v>5</v>
      </c>
      <c r="AX10" s="7">
        <v>5</v>
      </c>
      <c r="AY10">
        <f t="shared" si="4"/>
        <v>150</v>
      </c>
      <c r="AZ10" s="1">
        <f t="shared" si="5"/>
        <v>100</v>
      </c>
      <c r="BA10" s="1">
        <f t="shared" si="6"/>
        <v>4</v>
      </c>
      <c r="BB10" s="1">
        <v>3.5</v>
      </c>
      <c r="BC10" s="1">
        <v>2</v>
      </c>
      <c r="BD10" s="1">
        <f t="shared" si="7"/>
        <v>2.6549999999999998</v>
      </c>
      <c r="BE10">
        <f t="shared" si="8"/>
        <v>1326</v>
      </c>
    </row>
    <row r="11" spans="1:58" ht="14.1" customHeight="1">
      <c r="A11">
        <v>2076</v>
      </c>
      <c r="B11" s="6">
        <v>4</v>
      </c>
      <c r="C11" s="6">
        <v>4</v>
      </c>
      <c r="D11">
        <f t="shared" si="1"/>
        <v>4</v>
      </c>
      <c r="E11" s="7">
        <v>95</v>
      </c>
      <c r="F11" s="7">
        <v>100</v>
      </c>
      <c r="G11">
        <f t="shared" si="0"/>
        <v>195</v>
      </c>
      <c r="H11" s="1">
        <f t="shared" si="9"/>
        <v>97.5</v>
      </c>
      <c r="I11" s="1">
        <f>LOOKUP(H11,$E$58:$E$197,$F$58:$F$197)</f>
        <v>4</v>
      </c>
      <c r="J11" s="7">
        <v>93</v>
      </c>
      <c r="K11" s="7">
        <v>100</v>
      </c>
      <c r="L11" s="7">
        <v>90</v>
      </c>
      <c r="M11" s="8">
        <v>97</v>
      </c>
      <c r="N11" s="7">
        <v>98</v>
      </c>
      <c r="O11" s="7">
        <v>99</v>
      </c>
      <c r="P11" s="1">
        <f t="shared" si="2"/>
        <v>97.4</v>
      </c>
      <c r="Q11" s="1">
        <f t="shared" si="3"/>
        <v>4</v>
      </c>
      <c r="R11" s="7">
        <v>5</v>
      </c>
      <c r="S11" s="7">
        <v>5</v>
      </c>
      <c r="T11" s="7">
        <v>5</v>
      </c>
      <c r="U11" s="7">
        <v>5</v>
      </c>
      <c r="V11" s="7">
        <v>5</v>
      </c>
      <c r="W11" s="7">
        <v>5</v>
      </c>
      <c r="X11" s="7">
        <v>5</v>
      </c>
      <c r="Y11" s="7">
        <v>5</v>
      </c>
      <c r="Z11" s="7">
        <v>5</v>
      </c>
      <c r="AA11" s="7">
        <v>5</v>
      </c>
      <c r="AB11" s="7">
        <v>5</v>
      </c>
      <c r="AC11" s="7">
        <v>5</v>
      </c>
      <c r="AD11" s="7">
        <v>5</v>
      </c>
      <c r="AE11" s="7">
        <v>5</v>
      </c>
      <c r="AF11" s="7">
        <v>5</v>
      </c>
      <c r="AG11" s="7">
        <v>5</v>
      </c>
      <c r="AH11" s="7">
        <v>5</v>
      </c>
      <c r="AI11" s="7">
        <v>5</v>
      </c>
      <c r="AJ11" s="7">
        <v>5</v>
      </c>
      <c r="AK11" s="7">
        <v>5</v>
      </c>
      <c r="AL11" s="7">
        <v>5</v>
      </c>
      <c r="AM11" s="7">
        <v>5</v>
      </c>
      <c r="AN11" s="7">
        <v>5</v>
      </c>
      <c r="AO11" s="7">
        <v>5</v>
      </c>
      <c r="AP11" s="7">
        <v>5</v>
      </c>
      <c r="AQ11" s="7">
        <v>5</v>
      </c>
      <c r="AR11" s="7">
        <v>5</v>
      </c>
      <c r="AS11" s="7">
        <v>5</v>
      </c>
      <c r="AT11" s="7">
        <v>5</v>
      </c>
      <c r="AU11" s="7">
        <v>5</v>
      </c>
      <c r="AV11" s="7">
        <v>5</v>
      </c>
      <c r="AW11" s="7">
        <v>5</v>
      </c>
      <c r="AX11" s="7">
        <v>5</v>
      </c>
      <c r="AY11">
        <f t="shared" si="4"/>
        <v>165</v>
      </c>
      <c r="AZ11" s="1">
        <f t="shared" si="5"/>
        <v>110.00000000000001</v>
      </c>
      <c r="BA11" s="1">
        <f t="shared" si="6"/>
        <v>4</v>
      </c>
      <c r="BB11" s="1">
        <v>4</v>
      </c>
      <c r="BC11" s="1">
        <v>3.9</v>
      </c>
      <c r="BD11" s="1">
        <f t="shared" si="7"/>
        <v>3.98</v>
      </c>
      <c r="BE11">
        <f t="shared" si="8"/>
        <v>2076</v>
      </c>
    </row>
    <row r="12" spans="1:58" ht="14.1" customHeight="1">
      <c r="A12">
        <v>2121</v>
      </c>
      <c r="B12" s="6">
        <v>3.4</v>
      </c>
      <c r="C12" s="6">
        <v>2.8</v>
      </c>
      <c r="D12">
        <f t="shared" si="1"/>
        <v>3.0999999999999996</v>
      </c>
      <c r="E12" s="7">
        <v>100</v>
      </c>
      <c r="F12" s="7">
        <v>100</v>
      </c>
      <c r="G12">
        <f t="shared" si="0"/>
        <v>200</v>
      </c>
      <c r="H12" s="1">
        <f t="shared" si="9"/>
        <v>100</v>
      </c>
      <c r="I12" s="1">
        <f t="shared" si="10"/>
        <v>4</v>
      </c>
      <c r="J12" s="7">
        <v>87</v>
      </c>
      <c r="K12" s="7">
        <v>88</v>
      </c>
      <c r="L12" s="7">
        <v>0</v>
      </c>
      <c r="M12" s="8">
        <v>82</v>
      </c>
      <c r="N12" s="7">
        <v>94</v>
      </c>
      <c r="O12" s="7">
        <v>100</v>
      </c>
      <c r="P12" s="1">
        <f t="shared" si="2"/>
        <v>90.2</v>
      </c>
      <c r="Q12" s="1">
        <f t="shared" si="3"/>
        <v>3.5000000000000018</v>
      </c>
      <c r="R12" s="7">
        <v>5</v>
      </c>
      <c r="S12" s="7">
        <v>5</v>
      </c>
      <c r="T12" s="7">
        <v>5</v>
      </c>
      <c r="U12" s="7">
        <v>5</v>
      </c>
      <c r="V12" s="7">
        <v>5</v>
      </c>
      <c r="W12" s="7">
        <v>5</v>
      </c>
      <c r="X12" s="7">
        <v>5</v>
      </c>
      <c r="Y12" s="7">
        <v>5</v>
      </c>
      <c r="Z12" s="7">
        <v>5</v>
      </c>
      <c r="AA12" s="7">
        <v>5</v>
      </c>
      <c r="AB12" s="7">
        <v>5</v>
      </c>
      <c r="AC12" s="7">
        <v>5</v>
      </c>
      <c r="AD12" s="7">
        <v>5</v>
      </c>
      <c r="AE12" s="7">
        <v>5</v>
      </c>
      <c r="AF12" s="7">
        <v>5</v>
      </c>
      <c r="AG12" s="7">
        <v>5</v>
      </c>
      <c r="AH12" s="7">
        <v>5</v>
      </c>
      <c r="AI12" s="7">
        <v>5</v>
      </c>
      <c r="AJ12" s="7">
        <v>5</v>
      </c>
      <c r="AK12" s="7">
        <v>5</v>
      </c>
      <c r="AL12" s="7">
        <v>5</v>
      </c>
      <c r="AM12" s="7">
        <v>5</v>
      </c>
      <c r="AN12" s="7">
        <v>5</v>
      </c>
      <c r="AO12" s="7">
        <v>5</v>
      </c>
      <c r="AP12" s="7">
        <v>5</v>
      </c>
      <c r="AQ12" s="7">
        <v>5</v>
      </c>
      <c r="AR12" s="7">
        <v>5</v>
      </c>
      <c r="AS12" s="7">
        <v>5</v>
      </c>
      <c r="AT12" s="7">
        <v>5</v>
      </c>
      <c r="AU12" s="7">
        <v>5</v>
      </c>
      <c r="AV12" s="7">
        <v>5</v>
      </c>
      <c r="AW12" s="7">
        <v>5</v>
      </c>
      <c r="AX12" s="7">
        <v>5</v>
      </c>
      <c r="AY12">
        <f t="shared" si="4"/>
        <v>165</v>
      </c>
      <c r="AZ12" s="1">
        <f t="shared" si="5"/>
        <v>110.00000000000001</v>
      </c>
      <c r="BA12" s="1">
        <f t="shared" si="6"/>
        <v>4</v>
      </c>
      <c r="BB12" s="1">
        <v>2</v>
      </c>
      <c r="BC12" s="1">
        <v>0.9</v>
      </c>
      <c r="BD12" s="1">
        <f t="shared" si="7"/>
        <v>2.76</v>
      </c>
      <c r="BE12">
        <f t="shared" si="8"/>
        <v>2121</v>
      </c>
    </row>
    <row r="13" spans="1:58" ht="14.1" customHeight="1">
      <c r="A13">
        <v>2334</v>
      </c>
      <c r="B13" s="6">
        <v>0.7</v>
      </c>
      <c r="C13" s="6">
        <v>1.3</v>
      </c>
      <c r="D13">
        <f t="shared" si="1"/>
        <v>1</v>
      </c>
      <c r="E13" s="7">
        <v>100</v>
      </c>
      <c r="F13" s="7">
        <v>100</v>
      </c>
      <c r="G13">
        <f t="shared" si="0"/>
        <v>200</v>
      </c>
      <c r="H13" s="1">
        <f t="shared" ref="H13:H23" si="11">G13/$G$4*100</f>
        <v>100</v>
      </c>
      <c r="I13" s="1">
        <f t="shared" si="10"/>
        <v>4</v>
      </c>
      <c r="J13" s="7">
        <v>78</v>
      </c>
      <c r="K13" s="7">
        <v>71</v>
      </c>
      <c r="L13" s="7">
        <v>98</v>
      </c>
      <c r="M13" s="8">
        <v>58</v>
      </c>
      <c r="N13" s="7">
        <v>83</v>
      </c>
      <c r="O13" s="7">
        <v>85</v>
      </c>
      <c r="P13" s="1">
        <f t="shared" si="2"/>
        <v>83</v>
      </c>
      <c r="Q13" s="1">
        <f t="shared" si="3"/>
        <v>2.8000000000000012</v>
      </c>
      <c r="R13" s="7">
        <v>5</v>
      </c>
      <c r="S13" s="7">
        <v>5</v>
      </c>
      <c r="T13" s="7">
        <v>5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7">
        <v>5</v>
      </c>
      <c r="AA13" s="7">
        <v>5</v>
      </c>
      <c r="AB13" s="7">
        <v>5</v>
      </c>
      <c r="AC13" s="7">
        <v>5</v>
      </c>
      <c r="AD13" s="7">
        <v>5</v>
      </c>
      <c r="AE13" s="7">
        <v>5</v>
      </c>
      <c r="AF13" s="7">
        <v>5</v>
      </c>
      <c r="AG13" s="7">
        <v>5</v>
      </c>
      <c r="AH13" s="7">
        <v>5</v>
      </c>
      <c r="AI13" s="7">
        <v>5</v>
      </c>
      <c r="AJ13" s="7">
        <v>5</v>
      </c>
      <c r="AK13" s="7">
        <v>5</v>
      </c>
      <c r="AL13" s="7">
        <v>5</v>
      </c>
      <c r="AM13" s="7">
        <v>5</v>
      </c>
      <c r="AN13" s="7">
        <v>5</v>
      </c>
      <c r="AO13" s="7">
        <v>5</v>
      </c>
      <c r="AP13" s="7">
        <v>5</v>
      </c>
      <c r="AQ13" s="7">
        <v>5</v>
      </c>
      <c r="AR13" s="7">
        <v>5</v>
      </c>
      <c r="AS13" s="7">
        <v>5</v>
      </c>
      <c r="AT13" s="7">
        <v>5</v>
      </c>
      <c r="AU13" s="7">
        <v>5</v>
      </c>
      <c r="AV13" s="7">
        <v>5</v>
      </c>
      <c r="AW13" s="7">
        <v>5</v>
      </c>
      <c r="AX13" s="7">
        <v>5</v>
      </c>
      <c r="AY13">
        <f t="shared" si="4"/>
        <v>165</v>
      </c>
      <c r="AZ13" s="1">
        <f t="shared" si="5"/>
        <v>110.00000000000001</v>
      </c>
      <c r="BA13" s="1">
        <f t="shared" si="6"/>
        <v>4</v>
      </c>
      <c r="BB13" s="1">
        <v>2.2999999999999998</v>
      </c>
      <c r="BC13" s="1">
        <v>0.8</v>
      </c>
      <c r="BD13" s="1">
        <f t="shared" si="7"/>
        <v>2.085</v>
      </c>
      <c r="BE13">
        <f t="shared" si="8"/>
        <v>2334</v>
      </c>
    </row>
    <row r="14" spans="1:58" ht="14.1" customHeight="1">
      <c r="A14">
        <v>2341</v>
      </c>
      <c r="B14" s="6">
        <v>1.7</v>
      </c>
      <c r="C14" s="6">
        <v>2.2000000000000002</v>
      </c>
      <c r="D14">
        <f t="shared" si="1"/>
        <v>1.9500000000000002</v>
      </c>
      <c r="E14" s="7">
        <v>100</v>
      </c>
      <c r="F14" s="7">
        <v>100</v>
      </c>
      <c r="G14">
        <f t="shared" si="0"/>
        <v>200</v>
      </c>
      <c r="H14" s="1">
        <f t="shared" ref="H14:H31" si="12">G14/$G$4*100</f>
        <v>100</v>
      </c>
      <c r="I14" s="1">
        <f>LOOKUP(H14,$E$58:$E$197,$F$58:$F$197)</f>
        <v>4</v>
      </c>
      <c r="J14" s="7">
        <v>94</v>
      </c>
      <c r="K14" s="7">
        <v>100</v>
      </c>
      <c r="L14" s="7">
        <v>100</v>
      </c>
      <c r="M14" s="8">
        <v>88</v>
      </c>
      <c r="N14" s="7">
        <v>85</v>
      </c>
      <c r="O14" s="7">
        <v>88</v>
      </c>
      <c r="P14" s="1">
        <f>(SUM(J14:O14)-(MIN(J14:O14)))/(COUNT(J14:O14)-1)</f>
        <v>94</v>
      </c>
      <c r="Q14" s="1">
        <f t="shared" si="3"/>
        <v>3.9</v>
      </c>
      <c r="R14" s="7">
        <v>5</v>
      </c>
      <c r="S14" s="7">
        <v>5</v>
      </c>
      <c r="T14" s="7">
        <v>5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5</v>
      </c>
      <c r="AB14" s="7">
        <v>5</v>
      </c>
      <c r="AC14" s="7">
        <v>5</v>
      </c>
      <c r="AD14" s="7">
        <v>5</v>
      </c>
      <c r="AE14" s="7">
        <v>5</v>
      </c>
      <c r="AF14" s="7">
        <v>5</v>
      </c>
      <c r="AG14" s="7">
        <v>5</v>
      </c>
      <c r="AH14" s="7">
        <v>5</v>
      </c>
      <c r="AI14" s="7">
        <v>5</v>
      </c>
      <c r="AJ14" s="7"/>
      <c r="AK14" s="7">
        <v>5</v>
      </c>
      <c r="AL14" s="7">
        <v>5</v>
      </c>
      <c r="AM14" s="7">
        <v>5</v>
      </c>
      <c r="AN14" s="7">
        <v>5</v>
      </c>
      <c r="AO14" s="7">
        <v>5</v>
      </c>
      <c r="AP14" s="7">
        <v>5</v>
      </c>
      <c r="AQ14" s="7">
        <v>5</v>
      </c>
      <c r="AR14" s="7">
        <v>5</v>
      </c>
      <c r="AS14" s="7">
        <v>5</v>
      </c>
      <c r="AT14" s="7">
        <v>5</v>
      </c>
      <c r="AU14" s="7">
        <v>5</v>
      </c>
      <c r="AV14" s="7">
        <v>5</v>
      </c>
      <c r="AW14" s="7">
        <v>5</v>
      </c>
      <c r="AX14" s="7">
        <v>5</v>
      </c>
      <c r="AY14">
        <f t="shared" si="4"/>
        <v>160</v>
      </c>
      <c r="AZ14" s="1">
        <f t="shared" si="5"/>
        <v>106.66666666666667</v>
      </c>
      <c r="BA14" s="1">
        <f t="shared" si="6"/>
        <v>4</v>
      </c>
      <c r="BB14" s="1">
        <v>3.5</v>
      </c>
      <c r="BC14" s="1">
        <v>2.8</v>
      </c>
      <c r="BD14" s="1">
        <f>(D14*0.3)+(I14*0.15)+(Q14*0.1)+(BB14*0.15)+(BC14*0.2)+(BA14*0.1)</f>
        <v>3.06</v>
      </c>
      <c r="BE14">
        <f t="shared" si="8"/>
        <v>2341</v>
      </c>
    </row>
    <row r="15" spans="1:58" ht="14.1" customHeight="1">
      <c r="A15">
        <v>2639</v>
      </c>
      <c r="B15" s="6">
        <v>4</v>
      </c>
      <c r="C15" s="6">
        <v>4</v>
      </c>
      <c r="D15">
        <f t="shared" si="1"/>
        <v>4</v>
      </c>
      <c r="E15" s="7">
        <v>95</v>
      </c>
      <c r="F15" s="7">
        <v>97</v>
      </c>
      <c r="G15">
        <f t="shared" si="0"/>
        <v>192</v>
      </c>
      <c r="H15" s="1">
        <f t="shared" si="11"/>
        <v>96</v>
      </c>
      <c r="I15" s="1">
        <f t="shared" si="10"/>
        <v>4</v>
      </c>
      <c r="J15" s="7">
        <v>93</v>
      </c>
      <c r="K15" s="7">
        <v>100</v>
      </c>
      <c r="L15" s="7">
        <v>95</v>
      </c>
      <c r="M15" s="8">
        <v>97</v>
      </c>
      <c r="N15" s="7">
        <v>92</v>
      </c>
      <c r="O15" s="7">
        <v>91</v>
      </c>
      <c r="P15" s="1">
        <f t="shared" si="2"/>
        <v>95.4</v>
      </c>
      <c r="Q15" s="1">
        <f t="shared" si="3"/>
        <v>4</v>
      </c>
      <c r="R15" s="7"/>
      <c r="S15" s="7">
        <v>5</v>
      </c>
      <c r="T15" s="7">
        <v>5</v>
      </c>
      <c r="U15" s="7">
        <v>5</v>
      </c>
      <c r="V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5</v>
      </c>
      <c r="AB15" s="7">
        <v>5</v>
      </c>
      <c r="AC15" s="7">
        <v>5</v>
      </c>
      <c r="AD15" s="7">
        <v>5</v>
      </c>
      <c r="AE15" s="7">
        <v>5</v>
      </c>
      <c r="AF15" s="7">
        <v>5</v>
      </c>
      <c r="AG15" s="7">
        <v>5</v>
      </c>
      <c r="AH15" s="7">
        <v>5</v>
      </c>
      <c r="AI15" s="7">
        <v>5</v>
      </c>
      <c r="AJ15" s="7">
        <v>5</v>
      </c>
      <c r="AK15" s="7">
        <v>5</v>
      </c>
      <c r="AL15" s="7">
        <v>5</v>
      </c>
      <c r="AM15" s="7"/>
      <c r="AN15" s="7">
        <v>5</v>
      </c>
      <c r="AO15" s="7">
        <v>5</v>
      </c>
      <c r="AP15" s="7">
        <v>5</v>
      </c>
      <c r="AQ15" s="7">
        <v>5</v>
      </c>
      <c r="AR15" s="7">
        <v>5</v>
      </c>
      <c r="AS15" s="7">
        <v>5</v>
      </c>
      <c r="AT15" s="7">
        <v>5</v>
      </c>
      <c r="AU15" s="7">
        <v>5</v>
      </c>
      <c r="AV15" s="7">
        <v>5</v>
      </c>
      <c r="AW15" s="7">
        <v>5</v>
      </c>
      <c r="AX15" s="7">
        <v>5</v>
      </c>
      <c r="AY15">
        <f t="shared" si="4"/>
        <v>155</v>
      </c>
      <c r="AZ15" s="1">
        <f t="shared" si="5"/>
        <v>103.33333333333334</v>
      </c>
      <c r="BA15" s="1">
        <f t="shared" si="6"/>
        <v>4</v>
      </c>
      <c r="BB15" s="1">
        <v>3.7</v>
      </c>
      <c r="BC15" s="1">
        <v>4</v>
      </c>
      <c r="BD15" s="1">
        <f t="shared" si="7"/>
        <v>3.9549999999999996</v>
      </c>
      <c r="BE15">
        <f t="shared" si="8"/>
        <v>2639</v>
      </c>
    </row>
    <row r="16" spans="1:58" ht="14.1" customHeight="1">
      <c r="A16">
        <v>2639</v>
      </c>
      <c r="B16" s="6">
        <v>0.9</v>
      </c>
      <c r="C16" s="6">
        <v>3.3</v>
      </c>
      <c r="D16">
        <f t="shared" si="1"/>
        <v>2.1</v>
      </c>
      <c r="E16" s="7">
        <v>95</v>
      </c>
      <c r="F16" s="7">
        <v>100</v>
      </c>
      <c r="G16">
        <f t="shared" si="0"/>
        <v>195</v>
      </c>
      <c r="H16" s="1">
        <f t="shared" si="11"/>
        <v>97.5</v>
      </c>
      <c r="I16" s="1">
        <f t="shared" si="10"/>
        <v>4</v>
      </c>
      <c r="J16" s="7">
        <v>66</v>
      </c>
      <c r="K16" s="7">
        <v>100</v>
      </c>
      <c r="L16" s="7">
        <v>90</v>
      </c>
      <c r="M16" s="8">
        <v>64</v>
      </c>
      <c r="N16" s="7">
        <v>98</v>
      </c>
      <c r="O16" s="7">
        <v>85</v>
      </c>
      <c r="P16" s="1">
        <f t="shared" si="2"/>
        <v>87.8</v>
      </c>
      <c r="Q16" s="1">
        <f t="shared" si="3"/>
        <v>3.3000000000000016</v>
      </c>
      <c r="R16" s="7"/>
      <c r="S16" s="7">
        <v>5</v>
      </c>
      <c r="T16" s="7">
        <v>5</v>
      </c>
      <c r="U16" s="7">
        <v>5</v>
      </c>
      <c r="V16" s="7">
        <v>5</v>
      </c>
      <c r="W16" s="7">
        <v>5</v>
      </c>
      <c r="X16" s="7">
        <v>5</v>
      </c>
      <c r="Y16" s="7"/>
      <c r="Z16" s="7">
        <v>5</v>
      </c>
      <c r="AA16" s="7">
        <v>5</v>
      </c>
      <c r="AB16" s="7">
        <v>5</v>
      </c>
      <c r="AC16" s="7">
        <v>5</v>
      </c>
      <c r="AD16" s="7">
        <v>5</v>
      </c>
      <c r="AE16" s="7">
        <v>5</v>
      </c>
      <c r="AF16" s="7">
        <v>5</v>
      </c>
      <c r="AG16" s="7">
        <v>5</v>
      </c>
      <c r="AH16" s="7">
        <v>5</v>
      </c>
      <c r="AI16" s="7">
        <v>5</v>
      </c>
      <c r="AJ16" s="7">
        <v>5</v>
      </c>
      <c r="AK16" s="7">
        <v>5</v>
      </c>
      <c r="AL16" s="7">
        <v>5</v>
      </c>
      <c r="AM16" s="7">
        <v>5</v>
      </c>
      <c r="AN16" s="7">
        <v>5</v>
      </c>
      <c r="AO16" s="7">
        <v>5</v>
      </c>
      <c r="AP16" s="7">
        <v>5</v>
      </c>
      <c r="AQ16" s="7"/>
      <c r="AR16" s="7">
        <v>5</v>
      </c>
      <c r="AS16" s="7">
        <v>5</v>
      </c>
      <c r="AT16" s="7">
        <v>5</v>
      </c>
      <c r="AU16" s="7"/>
      <c r="AV16" s="7">
        <v>5</v>
      </c>
      <c r="AW16" s="7">
        <v>5</v>
      </c>
      <c r="AX16" s="7">
        <v>5</v>
      </c>
      <c r="AY16">
        <f t="shared" si="4"/>
        <v>145</v>
      </c>
      <c r="AZ16" s="1">
        <f t="shared" si="5"/>
        <v>96.666666666666671</v>
      </c>
      <c r="BA16" s="1">
        <f t="shared" si="6"/>
        <v>4</v>
      </c>
      <c r="BB16" s="1">
        <v>3.7</v>
      </c>
      <c r="BC16" s="1">
        <v>1.7</v>
      </c>
      <c r="BD16" s="1">
        <f t="shared" si="7"/>
        <v>2.855</v>
      </c>
      <c r="BE16">
        <f t="shared" si="8"/>
        <v>2639</v>
      </c>
    </row>
    <row r="17" spans="1:57" ht="14.1" customHeight="1">
      <c r="A17">
        <v>2697</v>
      </c>
      <c r="B17" s="6">
        <v>0.6</v>
      </c>
      <c r="C17" s="6">
        <v>2</v>
      </c>
      <c r="D17">
        <f t="shared" si="1"/>
        <v>1.3</v>
      </c>
      <c r="E17" s="7">
        <v>95</v>
      </c>
      <c r="F17" s="7">
        <v>53</v>
      </c>
      <c r="G17">
        <f t="shared" si="0"/>
        <v>148</v>
      </c>
      <c r="H17" s="1">
        <f t="shared" si="11"/>
        <v>74</v>
      </c>
      <c r="I17" s="1">
        <f>LOOKUP(H17,$E$58:$E$197,$F$58:$F$197)</f>
        <v>1.9000000000000006</v>
      </c>
      <c r="J17" s="7">
        <v>60</v>
      </c>
      <c r="K17" s="7">
        <v>68</v>
      </c>
      <c r="L17" s="7">
        <v>36</v>
      </c>
      <c r="M17" s="8">
        <v>61</v>
      </c>
      <c r="N17" s="7">
        <v>0</v>
      </c>
      <c r="O17" s="7">
        <v>66</v>
      </c>
      <c r="P17" s="1">
        <f t="shared" si="2"/>
        <v>58.2</v>
      </c>
      <c r="Q17" s="1">
        <f t="shared" si="3"/>
        <v>0.4</v>
      </c>
      <c r="R17" s="7">
        <v>5</v>
      </c>
      <c r="S17" s="7">
        <v>5</v>
      </c>
      <c r="T17" s="7">
        <v>5</v>
      </c>
      <c r="U17" s="7">
        <v>5</v>
      </c>
      <c r="V17" s="7">
        <v>5</v>
      </c>
      <c r="W17" s="7">
        <v>5</v>
      </c>
      <c r="X17" s="7">
        <v>5</v>
      </c>
      <c r="Y17" s="7">
        <v>5</v>
      </c>
      <c r="Z17" s="7">
        <v>5</v>
      </c>
      <c r="AA17" s="7">
        <v>5</v>
      </c>
      <c r="AB17" s="7">
        <v>5</v>
      </c>
      <c r="AC17" s="7">
        <v>5</v>
      </c>
      <c r="AD17" s="7">
        <v>5</v>
      </c>
      <c r="AE17" s="7">
        <v>5</v>
      </c>
      <c r="AF17" s="7">
        <v>5</v>
      </c>
      <c r="AG17" s="7">
        <v>5</v>
      </c>
      <c r="AH17" s="7">
        <v>5</v>
      </c>
      <c r="AI17" s="7">
        <v>5</v>
      </c>
      <c r="AJ17" s="7">
        <v>5</v>
      </c>
      <c r="AK17" s="7">
        <v>5</v>
      </c>
      <c r="AL17" s="7">
        <v>5</v>
      </c>
      <c r="AM17" s="7">
        <v>5</v>
      </c>
      <c r="AN17" s="7">
        <v>5</v>
      </c>
      <c r="AO17" s="7"/>
      <c r="AP17" s="7">
        <v>5</v>
      </c>
      <c r="AQ17" s="7">
        <v>5</v>
      </c>
      <c r="AR17" s="7">
        <v>5</v>
      </c>
      <c r="AS17" s="7">
        <v>5</v>
      </c>
      <c r="AT17" s="7">
        <v>5</v>
      </c>
      <c r="AU17" s="7">
        <v>5</v>
      </c>
      <c r="AV17" s="7">
        <v>5</v>
      </c>
      <c r="AW17" s="7">
        <v>5</v>
      </c>
      <c r="AX17" s="7">
        <v>5</v>
      </c>
      <c r="AY17">
        <f t="shared" si="4"/>
        <v>160</v>
      </c>
      <c r="AZ17" s="1">
        <f t="shared" si="5"/>
        <v>106.66666666666667</v>
      </c>
      <c r="BA17" s="1">
        <f t="shared" si="6"/>
        <v>4</v>
      </c>
      <c r="BB17" s="1">
        <v>2</v>
      </c>
      <c r="BC17" s="1">
        <v>0.7</v>
      </c>
      <c r="BD17" s="1">
        <f t="shared" si="7"/>
        <v>1.5550000000000002</v>
      </c>
      <c r="BE17">
        <f t="shared" si="8"/>
        <v>2697</v>
      </c>
    </row>
    <row r="18" spans="1:57" ht="14.1" customHeight="1">
      <c r="A18">
        <v>4085</v>
      </c>
      <c r="B18" s="6">
        <v>0</v>
      </c>
      <c r="C18" s="6">
        <v>1.3</v>
      </c>
      <c r="D18">
        <f t="shared" si="1"/>
        <v>0.65</v>
      </c>
      <c r="E18" s="7"/>
      <c r="F18" s="7">
        <v>88</v>
      </c>
      <c r="G18">
        <f t="shared" si="0"/>
        <v>88</v>
      </c>
      <c r="H18" s="1">
        <f t="shared" si="11"/>
        <v>44</v>
      </c>
      <c r="I18" s="1">
        <f t="shared" si="10"/>
        <v>0.3</v>
      </c>
      <c r="J18" s="7">
        <v>0</v>
      </c>
      <c r="K18" s="7">
        <v>91</v>
      </c>
      <c r="L18" s="7">
        <v>0</v>
      </c>
      <c r="M18" s="8">
        <v>67</v>
      </c>
      <c r="N18" s="7">
        <v>0</v>
      </c>
      <c r="O18" s="7">
        <v>0</v>
      </c>
      <c r="P18" s="1">
        <f t="shared" si="2"/>
        <v>31.6</v>
      </c>
      <c r="Q18" s="1">
        <f t="shared" si="3"/>
        <v>0.2</v>
      </c>
      <c r="R18" s="7">
        <v>5</v>
      </c>
      <c r="S18" s="7">
        <v>5</v>
      </c>
      <c r="T18" s="7">
        <v>5</v>
      </c>
      <c r="U18" s="7">
        <v>5</v>
      </c>
      <c r="V18" s="7">
        <v>5</v>
      </c>
      <c r="W18" s="7">
        <v>5</v>
      </c>
      <c r="X18" s="7"/>
      <c r="Y18" s="7">
        <v>5</v>
      </c>
      <c r="Z18" s="7">
        <v>5</v>
      </c>
      <c r="AA18" s="7">
        <v>5</v>
      </c>
      <c r="AB18" s="7"/>
      <c r="AC18" s="7">
        <v>5</v>
      </c>
      <c r="AD18" s="7">
        <v>5</v>
      </c>
      <c r="AE18" s="7"/>
      <c r="AF18" s="7"/>
      <c r="AG18" s="7">
        <v>5</v>
      </c>
      <c r="AH18" s="7">
        <v>5</v>
      </c>
      <c r="AI18" s="7">
        <v>5</v>
      </c>
      <c r="AJ18" s="7">
        <v>5</v>
      </c>
      <c r="AK18" s="7">
        <v>5</v>
      </c>
      <c r="AL18" s="7">
        <v>5</v>
      </c>
      <c r="AM18" s="7">
        <v>5</v>
      </c>
      <c r="AN18" s="7"/>
      <c r="AO18" s="7">
        <v>5</v>
      </c>
      <c r="AP18" s="7">
        <v>5</v>
      </c>
      <c r="AQ18" s="7">
        <v>5</v>
      </c>
      <c r="AR18" s="7">
        <v>5</v>
      </c>
      <c r="AS18" s="7">
        <v>5</v>
      </c>
      <c r="AT18" s="7">
        <v>5</v>
      </c>
      <c r="AU18" s="7">
        <v>5</v>
      </c>
      <c r="AV18" s="7"/>
      <c r="AW18" s="7">
        <v>5</v>
      </c>
      <c r="AX18" s="7">
        <v>5</v>
      </c>
      <c r="AY18">
        <f t="shared" si="4"/>
        <v>135</v>
      </c>
      <c r="AZ18" s="1">
        <f t="shared" si="5"/>
        <v>90</v>
      </c>
      <c r="BA18" s="1">
        <f t="shared" si="6"/>
        <v>3.5000000000000018</v>
      </c>
      <c r="BB18" s="1">
        <v>2.2999999999999998</v>
      </c>
      <c r="BC18" s="1"/>
      <c r="BD18" s="1"/>
      <c r="BE18">
        <f t="shared" si="8"/>
        <v>4085</v>
      </c>
    </row>
    <row r="19" spans="1:57" ht="14.1" customHeight="1">
      <c r="A19">
        <v>4506</v>
      </c>
      <c r="B19" s="6">
        <v>4</v>
      </c>
      <c r="C19" s="6">
        <v>4</v>
      </c>
      <c r="D19">
        <f t="shared" si="1"/>
        <v>4</v>
      </c>
      <c r="E19" s="7">
        <v>100</v>
      </c>
      <c r="F19" s="7">
        <v>100</v>
      </c>
      <c r="G19">
        <f t="shared" si="0"/>
        <v>200</v>
      </c>
      <c r="H19" s="1">
        <f t="shared" si="11"/>
        <v>100</v>
      </c>
      <c r="I19" s="1">
        <f t="shared" si="10"/>
        <v>4</v>
      </c>
      <c r="J19" s="7">
        <v>87</v>
      </c>
      <c r="K19" s="7">
        <v>100</v>
      </c>
      <c r="L19" s="7">
        <v>100</v>
      </c>
      <c r="M19" s="8">
        <v>100</v>
      </c>
      <c r="N19" s="7">
        <v>100</v>
      </c>
      <c r="O19" s="7">
        <v>100</v>
      </c>
      <c r="P19" s="1">
        <f t="shared" si="2"/>
        <v>100</v>
      </c>
      <c r="Q19" s="1">
        <f t="shared" si="3"/>
        <v>4</v>
      </c>
      <c r="R19" s="7">
        <v>5</v>
      </c>
      <c r="S19" s="7">
        <v>5</v>
      </c>
      <c r="T19" s="7">
        <v>5</v>
      </c>
      <c r="U19" s="7">
        <v>5</v>
      </c>
      <c r="V19" s="7">
        <v>5</v>
      </c>
      <c r="W19" s="7">
        <v>5</v>
      </c>
      <c r="X19" s="7">
        <v>5</v>
      </c>
      <c r="Y19" s="7">
        <v>5</v>
      </c>
      <c r="Z19" s="7">
        <v>5</v>
      </c>
      <c r="AA19" s="7">
        <v>5</v>
      </c>
      <c r="AB19" s="7">
        <v>5</v>
      </c>
      <c r="AC19" s="7">
        <v>5</v>
      </c>
      <c r="AD19" s="7">
        <v>5</v>
      </c>
      <c r="AE19" s="7">
        <v>5</v>
      </c>
      <c r="AF19" s="7">
        <v>5</v>
      </c>
      <c r="AG19" s="7">
        <v>5</v>
      </c>
      <c r="AH19" s="7">
        <v>5</v>
      </c>
      <c r="AI19" s="7">
        <v>5</v>
      </c>
      <c r="AJ19" s="7">
        <v>5</v>
      </c>
      <c r="AK19" s="7">
        <v>5</v>
      </c>
      <c r="AL19" s="7">
        <v>5</v>
      </c>
      <c r="AM19" s="7">
        <v>5</v>
      </c>
      <c r="AN19" s="7">
        <v>5</v>
      </c>
      <c r="AO19" s="7">
        <v>5</v>
      </c>
      <c r="AP19" s="7">
        <v>5</v>
      </c>
      <c r="AQ19" s="7">
        <v>5</v>
      </c>
      <c r="AR19" s="7">
        <v>5</v>
      </c>
      <c r="AS19" s="7">
        <v>5</v>
      </c>
      <c r="AT19" s="7">
        <v>5</v>
      </c>
      <c r="AU19" s="7">
        <v>5</v>
      </c>
      <c r="AV19" s="7">
        <v>5</v>
      </c>
      <c r="AW19" s="7">
        <v>5</v>
      </c>
      <c r="AX19" s="7">
        <v>5</v>
      </c>
      <c r="AY19">
        <f t="shared" si="4"/>
        <v>165</v>
      </c>
      <c r="AZ19" s="1">
        <f t="shared" si="5"/>
        <v>110.00000000000001</v>
      </c>
      <c r="BA19" s="1">
        <f t="shared" si="6"/>
        <v>4</v>
      </c>
      <c r="BB19" s="1">
        <v>3.7</v>
      </c>
      <c r="BC19" s="1">
        <v>4</v>
      </c>
      <c r="BD19" s="1">
        <f t="shared" si="7"/>
        <v>3.9549999999999996</v>
      </c>
      <c r="BE19">
        <f t="shared" si="8"/>
        <v>4506</v>
      </c>
    </row>
    <row r="20" spans="1:57" ht="14.1" customHeight="1">
      <c r="A20">
        <v>4693</v>
      </c>
      <c r="B20" s="6">
        <v>0.2</v>
      </c>
      <c r="C20" s="6">
        <v>0.5</v>
      </c>
      <c r="D20">
        <f t="shared" si="1"/>
        <v>0.35</v>
      </c>
      <c r="E20" s="7">
        <v>100</v>
      </c>
      <c r="F20" s="7">
        <v>100</v>
      </c>
      <c r="G20">
        <f t="shared" si="0"/>
        <v>200</v>
      </c>
      <c r="H20">
        <f t="shared" si="11"/>
        <v>100</v>
      </c>
      <c r="I20">
        <f>LOOKUP(H20,$E$58:$E$197,$F$58:$F$197)</f>
        <v>4</v>
      </c>
      <c r="J20" s="7">
        <v>60</v>
      </c>
      <c r="K20" s="7">
        <v>94</v>
      </c>
      <c r="L20" s="7">
        <v>81</v>
      </c>
      <c r="M20" s="8">
        <v>82</v>
      </c>
      <c r="N20" s="7">
        <v>94</v>
      </c>
      <c r="O20" s="7">
        <v>84</v>
      </c>
      <c r="P20" s="1">
        <f t="shared" si="2"/>
        <v>87</v>
      </c>
      <c r="Q20" s="1">
        <f t="shared" si="3"/>
        <v>3.2000000000000015</v>
      </c>
      <c r="R20" s="7">
        <v>5</v>
      </c>
      <c r="S20" s="7">
        <v>5</v>
      </c>
      <c r="T20" s="7">
        <v>5</v>
      </c>
      <c r="U20" s="7">
        <v>5</v>
      </c>
      <c r="V20" s="7">
        <v>5</v>
      </c>
      <c r="W20" s="7">
        <v>5</v>
      </c>
      <c r="X20" s="7">
        <v>5</v>
      </c>
      <c r="Y20" s="7">
        <v>5</v>
      </c>
      <c r="Z20" s="7">
        <v>5</v>
      </c>
      <c r="AA20" s="7">
        <v>5</v>
      </c>
      <c r="AB20" s="7">
        <v>5</v>
      </c>
      <c r="AC20" s="7">
        <v>5</v>
      </c>
      <c r="AD20" s="7">
        <v>5</v>
      </c>
      <c r="AE20" s="7">
        <v>5</v>
      </c>
      <c r="AF20" s="7">
        <v>5</v>
      </c>
      <c r="AG20" s="7">
        <v>5</v>
      </c>
      <c r="AH20" s="7">
        <v>5</v>
      </c>
      <c r="AI20" s="7">
        <v>5</v>
      </c>
      <c r="AJ20" s="7">
        <v>5</v>
      </c>
      <c r="AK20" s="7">
        <v>5</v>
      </c>
      <c r="AL20" s="7">
        <v>5</v>
      </c>
      <c r="AM20" s="7">
        <v>5</v>
      </c>
      <c r="AN20" s="7">
        <v>5</v>
      </c>
      <c r="AO20" s="7">
        <v>5</v>
      </c>
      <c r="AP20" s="7">
        <v>5</v>
      </c>
      <c r="AQ20" s="7">
        <v>5</v>
      </c>
      <c r="AR20" s="7">
        <v>5</v>
      </c>
      <c r="AS20" s="7">
        <v>5</v>
      </c>
      <c r="AT20" s="7">
        <v>5</v>
      </c>
      <c r="AU20" s="7">
        <v>5</v>
      </c>
      <c r="AV20" s="7">
        <v>5</v>
      </c>
      <c r="AW20" s="7">
        <v>5</v>
      </c>
      <c r="AX20" s="7">
        <v>5</v>
      </c>
      <c r="AY20">
        <f t="shared" si="4"/>
        <v>165</v>
      </c>
      <c r="AZ20" s="1">
        <f t="shared" si="5"/>
        <v>110.00000000000001</v>
      </c>
      <c r="BA20" s="1">
        <f t="shared" si="6"/>
        <v>4</v>
      </c>
      <c r="BB20" s="1">
        <v>2</v>
      </c>
      <c r="BC20" s="1">
        <v>0.4</v>
      </c>
      <c r="BD20" s="1">
        <f t="shared" si="7"/>
        <v>1.8050000000000002</v>
      </c>
      <c r="BE20">
        <f t="shared" si="8"/>
        <v>4693</v>
      </c>
    </row>
    <row r="21" spans="1:57" ht="14.1" customHeight="1">
      <c r="A21">
        <v>4804</v>
      </c>
      <c r="B21" s="6">
        <v>2.8</v>
      </c>
      <c r="C21" s="6">
        <v>3.4</v>
      </c>
      <c r="D21">
        <f t="shared" si="1"/>
        <v>3.0999999999999996</v>
      </c>
      <c r="E21" s="7">
        <v>100</v>
      </c>
      <c r="F21" s="7">
        <v>100</v>
      </c>
      <c r="G21">
        <f t="shared" si="0"/>
        <v>200</v>
      </c>
      <c r="H21" s="1">
        <f t="shared" si="11"/>
        <v>100</v>
      </c>
      <c r="I21" s="1">
        <f>LOOKUP(H21,$E$58:$E$197,$F$58:$F$197)</f>
        <v>4</v>
      </c>
      <c r="J21" s="7">
        <v>91</v>
      </c>
      <c r="K21" s="7">
        <v>100</v>
      </c>
      <c r="L21" s="7">
        <v>100</v>
      </c>
      <c r="M21" s="8">
        <v>79</v>
      </c>
      <c r="N21" s="7">
        <v>88</v>
      </c>
      <c r="O21" s="7">
        <v>87</v>
      </c>
      <c r="P21" s="1">
        <f t="shared" si="2"/>
        <v>93.2</v>
      </c>
      <c r="Q21" s="1">
        <f t="shared" si="3"/>
        <v>3.8</v>
      </c>
      <c r="R21" s="7">
        <v>5</v>
      </c>
      <c r="S21" s="7">
        <v>5</v>
      </c>
      <c r="T21" s="7">
        <v>5</v>
      </c>
      <c r="U21" s="7">
        <v>5</v>
      </c>
      <c r="V21" s="7">
        <v>5</v>
      </c>
      <c r="W21" s="7">
        <v>5</v>
      </c>
      <c r="X21" s="7">
        <v>5</v>
      </c>
      <c r="Y21" s="7">
        <v>5</v>
      </c>
      <c r="Z21" s="7">
        <v>5</v>
      </c>
      <c r="AA21" s="7">
        <v>5</v>
      </c>
      <c r="AB21" s="7">
        <v>5</v>
      </c>
      <c r="AC21" s="7">
        <v>5</v>
      </c>
      <c r="AD21" s="7">
        <v>5</v>
      </c>
      <c r="AE21" s="7">
        <v>5</v>
      </c>
      <c r="AF21" s="7">
        <v>5</v>
      </c>
      <c r="AG21" s="7">
        <v>5</v>
      </c>
      <c r="AH21" s="7">
        <v>5</v>
      </c>
      <c r="AI21" s="7">
        <v>5</v>
      </c>
      <c r="AJ21" s="7">
        <v>5</v>
      </c>
      <c r="AK21" s="7">
        <v>5</v>
      </c>
      <c r="AL21" s="7">
        <v>5</v>
      </c>
      <c r="AM21" s="7">
        <v>5</v>
      </c>
      <c r="AN21" s="7">
        <v>5</v>
      </c>
      <c r="AO21" s="7">
        <v>5</v>
      </c>
      <c r="AP21" s="7">
        <v>5</v>
      </c>
      <c r="AQ21" s="7">
        <v>5</v>
      </c>
      <c r="AR21" s="7">
        <v>5</v>
      </c>
      <c r="AS21" s="7">
        <v>5</v>
      </c>
      <c r="AT21" s="7">
        <v>5</v>
      </c>
      <c r="AU21" s="7">
        <v>5</v>
      </c>
      <c r="AV21" s="7">
        <v>5</v>
      </c>
      <c r="AW21" s="7">
        <v>5</v>
      </c>
      <c r="AX21" s="7">
        <v>5</v>
      </c>
      <c r="AY21">
        <f t="shared" si="4"/>
        <v>165</v>
      </c>
      <c r="AZ21" s="1">
        <f t="shared" si="5"/>
        <v>110.00000000000001</v>
      </c>
      <c r="BA21" s="1">
        <f t="shared" si="6"/>
        <v>4</v>
      </c>
      <c r="BB21" s="1">
        <v>3.3</v>
      </c>
      <c r="BC21" s="1">
        <v>2.2000000000000002</v>
      </c>
      <c r="BD21" s="1">
        <f t="shared" si="7"/>
        <v>3.2449999999999997</v>
      </c>
      <c r="BE21">
        <f t="shared" si="8"/>
        <v>4804</v>
      </c>
    </row>
    <row r="22" spans="1:57" ht="14.1" customHeight="1">
      <c r="A22">
        <v>4903</v>
      </c>
      <c r="B22" s="6">
        <v>1.2</v>
      </c>
      <c r="C22" s="6">
        <v>2.1</v>
      </c>
      <c r="D22">
        <f t="shared" si="1"/>
        <v>1.65</v>
      </c>
      <c r="E22" s="7">
        <v>90</v>
      </c>
      <c r="F22" s="7">
        <v>95</v>
      </c>
      <c r="G22">
        <f t="shared" si="0"/>
        <v>185</v>
      </c>
      <c r="H22" s="1">
        <f t="shared" si="11"/>
        <v>92.5</v>
      </c>
      <c r="I22" s="1">
        <f t="shared" si="10"/>
        <v>3.8</v>
      </c>
      <c r="J22" s="7">
        <v>93</v>
      </c>
      <c r="K22" s="7">
        <v>100</v>
      </c>
      <c r="L22" s="7">
        <v>0</v>
      </c>
      <c r="M22" s="8">
        <v>85</v>
      </c>
      <c r="N22" s="7">
        <v>0</v>
      </c>
      <c r="O22" s="7">
        <v>88</v>
      </c>
      <c r="P22" s="1">
        <f t="shared" si="2"/>
        <v>73.2</v>
      </c>
      <c r="Q22" s="1">
        <f t="shared" si="3"/>
        <v>1.8000000000000005</v>
      </c>
      <c r="R22" s="7">
        <v>5</v>
      </c>
      <c r="S22" s="7"/>
      <c r="T22" s="7">
        <v>5</v>
      </c>
      <c r="U22" s="7">
        <v>5</v>
      </c>
      <c r="V22" s="7">
        <v>5</v>
      </c>
      <c r="W22" s="7"/>
      <c r="X22" s="7">
        <v>5</v>
      </c>
      <c r="Y22" s="7">
        <v>5</v>
      </c>
      <c r="Z22" s="7">
        <v>5</v>
      </c>
      <c r="AA22" s="7">
        <v>5</v>
      </c>
      <c r="AB22" s="7">
        <v>5</v>
      </c>
      <c r="AC22" s="7">
        <v>5</v>
      </c>
      <c r="AD22" s="7">
        <v>5</v>
      </c>
      <c r="AE22" s="7">
        <v>5</v>
      </c>
      <c r="AF22" s="7">
        <v>5</v>
      </c>
      <c r="AG22" s="7"/>
      <c r="AH22" s="7">
        <v>5</v>
      </c>
      <c r="AI22" s="7">
        <v>5</v>
      </c>
      <c r="AJ22" s="7">
        <v>5</v>
      </c>
      <c r="AK22" s="7">
        <v>5</v>
      </c>
      <c r="AL22" s="7">
        <v>5</v>
      </c>
      <c r="AM22" s="7">
        <v>5</v>
      </c>
      <c r="AN22" s="7">
        <v>5</v>
      </c>
      <c r="AO22" s="7">
        <v>5</v>
      </c>
      <c r="AP22" s="7">
        <v>5</v>
      </c>
      <c r="AQ22" s="7">
        <v>5</v>
      </c>
      <c r="AR22" s="7">
        <v>5</v>
      </c>
      <c r="AS22" s="7">
        <v>5</v>
      </c>
      <c r="AT22" s="7">
        <v>5</v>
      </c>
      <c r="AU22" s="7">
        <v>5</v>
      </c>
      <c r="AV22" s="7"/>
      <c r="AW22" s="7"/>
      <c r="AX22" s="7"/>
      <c r="AY22">
        <f t="shared" si="4"/>
        <v>135</v>
      </c>
      <c r="AZ22" s="1">
        <f t="shared" si="5"/>
        <v>90</v>
      </c>
      <c r="BA22" s="1">
        <f t="shared" si="6"/>
        <v>3.5000000000000018</v>
      </c>
      <c r="BB22" s="1">
        <v>3.7</v>
      </c>
      <c r="BC22" s="1">
        <v>1.2</v>
      </c>
      <c r="BD22" s="1">
        <f t="shared" si="7"/>
        <v>2.39</v>
      </c>
      <c r="BE22">
        <f t="shared" si="8"/>
        <v>4903</v>
      </c>
    </row>
    <row r="23" spans="1:57" ht="14.1" customHeight="1">
      <c r="A23">
        <v>5224</v>
      </c>
      <c r="B23" s="6">
        <v>4</v>
      </c>
      <c r="C23" s="6">
        <v>4</v>
      </c>
      <c r="D23">
        <f t="shared" si="1"/>
        <v>4</v>
      </c>
      <c r="E23" s="7">
        <v>100</v>
      </c>
      <c r="F23" s="7">
        <v>95</v>
      </c>
      <c r="G23">
        <f t="shared" si="0"/>
        <v>195</v>
      </c>
      <c r="H23" s="1">
        <f t="shared" si="11"/>
        <v>97.5</v>
      </c>
      <c r="I23" s="1">
        <f t="shared" si="10"/>
        <v>4</v>
      </c>
      <c r="J23" s="7">
        <v>82</v>
      </c>
      <c r="K23" s="7">
        <v>100</v>
      </c>
      <c r="L23" s="7">
        <v>100</v>
      </c>
      <c r="M23" s="8">
        <v>97</v>
      </c>
      <c r="N23" s="7">
        <v>62</v>
      </c>
      <c r="O23" s="7">
        <v>0</v>
      </c>
      <c r="P23" s="1">
        <f t="shared" si="2"/>
        <v>88.2</v>
      </c>
      <c r="Q23" s="1">
        <f t="shared" si="3"/>
        <v>3.3000000000000016</v>
      </c>
      <c r="R23" s="7">
        <v>5</v>
      </c>
      <c r="S23" s="7">
        <v>5</v>
      </c>
      <c r="T23" s="7">
        <v>5</v>
      </c>
      <c r="U23" s="7">
        <v>5</v>
      </c>
      <c r="V23" s="7">
        <v>5</v>
      </c>
      <c r="W23" s="7">
        <v>5</v>
      </c>
      <c r="X23" s="7">
        <v>5</v>
      </c>
      <c r="Y23" s="7">
        <v>5</v>
      </c>
      <c r="Z23" s="7">
        <v>5</v>
      </c>
      <c r="AA23" s="7">
        <v>5</v>
      </c>
      <c r="AB23" s="7">
        <v>5</v>
      </c>
      <c r="AC23" s="7">
        <v>5</v>
      </c>
      <c r="AD23" s="7">
        <v>5</v>
      </c>
      <c r="AE23" s="7">
        <v>5</v>
      </c>
      <c r="AF23" s="7">
        <v>5</v>
      </c>
      <c r="AG23" s="7">
        <v>5</v>
      </c>
      <c r="AH23" s="7">
        <v>5</v>
      </c>
      <c r="AI23" s="7">
        <v>5</v>
      </c>
      <c r="AJ23" s="7">
        <v>5</v>
      </c>
      <c r="AK23" s="7">
        <v>5</v>
      </c>
      <c r="AL23" s="7">
        <v>5</v>
      </c>
      <c r="AM23" s="7">
        <v>5</v>
      </c>
      <c r="AN23" s="7"/>
      <c r="AO23" s="7">
        <v>5</v>
      </c>
      <c r="AP23" s="7">
        <v>5</v>
      </c>
      <c r="AQ23" s="7">
        <v>5</v>
      </c>
      <c r="AR23" s="7">
        <v>5</v>
      </c>
      <c r="AS23" s="7">
        <v>5</v>
      </c>
      <c r="AT23" s="7">
        <v>5</v>
      </c>
      <c r="AU23" s="7">
        <v>5</v>
      </c>
      <c r="AV23" s="7">
        <v>5</v>
      </c>
      <c r="AW23" s="7">
        <v>5</v>
      </c>
      <c r="AX23" s="7">
        <v>5</v>
      </c>
      <c r="AY23">
        <f t="shared" si="4"/>
        <v>160</v>
      </c>
      <c r="AZ23" s="1">
        <f t="shared" si="5"/>
        <v>106.66666666666667</v>
      </c>
      <c r="BA23" s="1">
        <f t="shared" si="6"/>
        <v>4</v>
      </c>
      <c r="BB23" s="1">
        <v>3.7</v>
      </c>
      <c r="BC23" s="1">
        <v>3.4</v>
      </c>
      <c r="BD23" s="1">
        <f t="shared" si="7"/>
        <v>3.7650000000000001</v>
      </c>
      <c r="BE23">
        <f t="shared" si="8"/>
        <v>5224</v>
      </c>
    </row>
    <row r="24" spans="1:57" ht="14.1" customHeight="1">
      <c r="A24">
        <v>5360</v>
      </c>
      <c r="B24" s="6">
        <v>4</v>
      </c>
      <c r="C24" s="6">
        <v>3.6</v>
      </c>
      <c r="D24">
        <f t="shared" si="1"/>
        <v>3.8</v>
      </c>
      <c r="E24" s="7">
        <v>100</v>
      </c>
      <c r="F24" s="7">
        <v>100</v>
      </c>
      <c r="G24">
        <f t="shared" si="0"/>
        <v>200</v>
      </c>
      <c r="H24" s="1">
        <f t="shared" si="12"/>
        <v>100</v>
      </c>
      <c r="I24" s="1">
        <f>LOOKUP(H24,$E$58:$E$197,$F$58:$F$197)</f>
        <v>4</v>
      </c>
      <c r="J24" s="7">
        <v>79</v>
      </c>
      <c r="K24" s="7">
        <v>100</v>
      </c>
      <c r="L24" s="7">
        <v>0</v>
      </c>
      <c r="M24" s="8">
        <v>91</v>
      </c>
      <c r="N24" s="7">
        <v>67</v>
      </c>
      <c r="O24" s="7">
        <v>89</v>
      </c>
      <c r="P24" s="1">
        <f t="shared" si="2"/>
        <v>85.2</v>
      </c>
      <c r="Q24" s="1">
        <f t="shared" si="3"/>
        <v>3.0000000000000013</v>
      </c>
      <c r="R24" s="7">
        <v>5</v>
      </c>
      <c r="S24" s="7">
        <v>5</v>
      </c>
      <c r="T24" s="7">
        <v>5</v>
      </c>
      <c r="U24" s="7">
        <v>5</v>
      </c>
      <c r="V24" s="7">
        <v>5</v>
      </c>
      <c r="W24" s="7">
        <v>5</v>
      </c>
      <c r="X24" s="7">
        <v>5</v>
      </c>
      <c r="Y24" s="7">
        <v>5</v>
      </c>
      <c r="Z24" s="7">
        <v>5</v>
      </c>
      <c r="AA24" s="7">
        <v>5</v>
      </c>
      <c r="AB24" s="7">
        <v>5</v>
      </c>
      <c r="AC24" s="7">
        <v>5</v>
      </c>
      <c r="AD24" s="7">
        <v>5</v>
      </c>
      <c r="AE24" s="7">
        <v>5</v>
      </c>
      <c r="AF24" s="7">
        <v>5</v>
      </c>
      <c r="AG24" s="7">
        <v>5</v>
      </c>
      <c r="AH24" s="7">
        <v>5</v>
      </c>
      <c r="AI24" s="7">
        <v>5</v>
      </c>
      <c r="AJ24" s="7">
        <v>5</v>
      </c>
      <c r="AK24" s="7">
        <v>5</v>
      </c>
      <c r="AL24" s="7">
        <v>5</v>
      </c>
      <c r="AM24" s="7">
        <v>5</v>
      </c>
      <c r="AN24" s="7">
        <v>5</v>
      </c>
      <c r="AO24" s="7">
        <v>5</v>
      </c>
      <c r="AP24" s="7">
        <v>5</v>
      </c>
      <c r="AQ24" s="7">
        <v>5</v>
      </c>
      <c r="AR24" s="7">
        <v>5</v>
      </c>
      <c r="AS24" s="7">
        <v>5</v>
      </c>
      <c r="AT24" s="7">
        <v>5</v>
      </c>
      <c r="AU24" s="7">
        <v>5</v>
      </c>
      <c r="AV24" s="7">
        <v>5</v>
      </c>
      <c r="AW24" s="7">
        <v>5</v>
      </c>
      <c r="AX24" s="7">
        <v>5</v>
      </c>
      <c r="AY24">
        <f t="shared" si="4"/>
        <v>165</v>
      </c>
      <c r="AZ24" s="1">
        <f t="shared" si="5"/>
        <v>110.00000000000001</v>
      </c>
      <c r="BA24" s="1">
        <f t="shared" si="6"/>
        <v>4</v>
      </c>
      <c r="BB24" s="1">
        <v>3.7</v>
      </c>
      <c r="BC24" s="1">
        <v>4</v>
      </c>
      <c r="BD24" s="1">
        <f t="shared" si="7"/>
        <v>3.7950000000000004</v>
      </c>
      <c r="BE24">
        <f t="shared" si="8"/>
        <v>5360</v>
      </c>
    </row>
    <row r="25" spans="1:57" ht="14.1" customHeight="1">
      <c r="A25">
        <v>5371</v>
      </c>
      <c r="B25" s="6">
        <v>4</v>
      </c>
      <c r="C25" s="6">
        <v>4</v>
      </c>
      <c r="D25">
        <f t="shared" si="1"/>
        <v>4</v>
      </c>
      <c r="E25" s="7">
        <v>90</v>
      </c>
      <c r="F25" s="7">
        <v>100</v>
      </c>
      <c r="G25">
        <f t="shared" si="0"/>
        <v>190</v>
      </c>
      <c r="H25" s="1">
        <f t="shared" si="12"/>
        <v>95</v>
      </c>
      <c r="I25" s="1">
        <f t="shared" ref="I25:I54" si="13">LOOKUP(H25,$E$58:$E$197,$F$58:$F$197)</f>
        <v>4</v>
      </c>
      <c r="J25" s="7">
        <v>100</v>
      </c>
      <c r="K25" s="7">
        <v>100</v>
      </c>
      <c r="L25" s="7">
        <v>100</v>
      </c>
      <c r="M25" s="8">
        <v>100</v>
      </c>
      <c r="N25" s="7">
        <v>0</v>
      </c>
      <c r="O25" s="7">
        <v>88</v>
      </c>
      <c r="P25" s="1">
        <f t="shared" si="2"/>
        <v>97.6</v>
      </c>
      <c r="Q25" s="1">
        <f t="shared" si="3"/>
        <v>4</v>
      </c>
      <c r="R25" s="7">
        <v>5</v>
      </c>
      <c r="S25" s="7">
        <v>5</v>
      </c>
      <c r="T25" s="7">
        <v>5</v>
      </c>
      <c r="U25" s="7">
        <v>5</v>
      </c>
      <c r="V25" s="7">
        <v>5</v>
      </c>
      <c r="W25" s="7">
        <v>5</v>
      </c>
      <c r="X25" s="7">
        <v>5</v>
      </c>
      <c r="Y25" s="7">
        <v>5</v>
      </c>
      <c r="Z25" s="7">
        <v>5</v>
      </c>
      <c r="AA25" s="7"/>
      <c r="AB25" s="7">
        <v>5</v>
      </c>
      <c r="AC25" s="7">
        <v>5</v>
      </c>
      <c r="AD25" s="7">
        <v>5</v>
      </c>
      <c r="AE25" s="7">
        <v>5</v>
      </c>
      <c r="AF25" s="7">
        <v>5</v>
      </c>
      <c r="AG25" s="7">
        <v>5</v>
      </c>
      <c r="AH25" s="7">
        <v>5</v>
      </c>
      <c r="AI25" s="7">
        <v>5</v>
      </c>
      <c r="AJ25" s="7">
        <v>5</v>
      </c>
      <c r="AK25" s="7">
        <v>5</v>
      </c>
      <c r="AL25" s="7">
        <v>5</v>
      </c>
      <c r="AM25" s="7">
        <v>5</v>
      </c>
      <c r="AN25" s="7"/>
      <c r="AO25" s="7">
        <v>5</v>
      </c>
      <c r="AP25" s="7">
        <v>5</v>
      </c>
      <c r="AQ25" s="7">
        <v>5</v>
      </c>
      <c r="AR25" s="7">
        <v>5</v>
      </c>
      <c r="AS25" s="7">
        <v>5</v>
      </c>
      <c r="AT25" s="7">
        <v>5</v>
      </c>
      <c r="AU25" s="7">
        <v>5</v>
      </c>
      <c r="AV25" s="7">
        <v>5</v>
      </c>
      <c r="AW25" s="7">
        <v>5</v>
      </c>
      <c r="AX25" s="7">
        <v>5</v>
      </c>
      <c r="AY25">
        <f t="shared" si="4"/>
        <v>155</v>
      </c>
      <c r="AZ25" s="1">
        <f t="shared" si="5"/>
        <v>103.33333333333334</v>
      </c>
      <c r="BA25" s="1">
        <f t="shared" si="6"/>
        <v>4</v>
      </c>
      <c r="BB25" s="1">
        <v>3.7</v>
      </c>
      <c r="BC25" s="1">
        <v>4</v>
      </c>
      <c r="BD25" s="1">
        <f t="shared" si="7"/>
        <v>3.9549999999999996</v>
      </c>
      <c r="BE25">
        <f t="shared" si="8"/>
        <v>5371</v>
      </c>
    </row>
    <row r="26" spans="1:57" ht="14.1" customHeight="1">
      <c r="A26">
        <v>5754</v>
      </c>
      <c r="B26" s="6">
        <v>1.1000000000000001</v>
      </c>
      <c r="C26" s="6">
        <v>2.6</v>
      </c>
      <c r="D26">
        <f t="shared" si="1"/>
        <v>1.85</v>
      </c>
      <c r="E26" s="7">
        <v>100</v>
      </c>
      <c r="F26" s="7">
        <v>100</v>
      </c>
      <c r="G26">
        <f t="shared" si="0"/>
        <v>200</v>
      </c>
      <c r="H26" s="1">
        <f t="shared" si="12"/>
        <v>100</v>
      </c>
      <c r="I26" s="1">
        <f t="shared" si="13"/>
        <v>4</v>
      </c>
      <c r="J26" s="7">
        <v>75</v>
      </c>
      <c r="K26" s="7">
        <v>100</v>
      </c>
      <c r="L26" s="7">
        <v>60</v>
      </c>
      <c r="M26" s="8">
        <v>79</v>
      </c>
      <c r="N26" s="7">
        <v>92</v>
      </c>
      <c r="O26" s="7">
        <v>0</v>
      </c>
      <c r="P26" s="1">
        <f t="shared" si="2"/>
        <v>81.2</v>
      </c>
      <c r="Q26" s="1">
        <f t="shared" si="3"/>
        <v>2.600000000000001</v>
      </c>
      <c r="R26" s="7">
        <v>5</v>
      </c>
      <c r="S26" s="7">
        <v>5</v>
      </c>
      <c r="T26" s="7">
        <v>5</v>
      </c>
      <c r="U26" s="7">
        <v>5</v>
      </c>
      <c r="V26" s="7">
        <v>5</v>
      </c>
      <c r="W26" s="7">
        <v>5</v>
      </c>
      <c r="X26" s="7">
        <v>5</v>
      </c>
      <c r="Y26" s="7">
        <v>5</v>
      </c>
      <c r="Z26" s="7"/>
      <c r="AA26" s="7">
        <v>5</v>
      </c>
      <c r="AB26" s="7">
        <v>5</v>
      </c>
      <c r="AC26" s="7">
        <v>5</v>
      </c>
      <c r="AD26" s="7">
        <v>5</v>
      </c>
      <c r="AE26" s="7">
        <v>5</v>
      </c>
      <c r="AF26" s="7">
        <v>5</v>
      </c>
      <c r="AG26" s="7">
        <v>5</v>
      </c>
      <c r="AH26" s="7">
        <v>5</v>
      </c>
      <c r="AI26" s="7">
        <v>5</v>
      </c>
      <c r="AJ26" s="7">
        <v>5</v>
      </c>
      <c r="AK26" s="7">
        <v>5</v>
      </c>
      <c r="AL26" s="7">
        <v>5</v>
      </c>
      <c r="AM26" s="7">
        <v>5</v>
      </c>
      <c r="AN26" s="7">
        <v>5</v>
      </c>
      <c r="AO26" s="7">
        <v>5</v>
      </c>
      <c r="AP26" s="7"/>
      <c r="AQ26" s="7">
        <v>5</v>
      </c>
      <c r="AR26" s="7"/>
      <c r="AS26" s="7">
        <v>5</v>
      </c>
      <c r="AT26" s="7">
        <v>5</v>
      </c>
      <c r="AU26" s="7"/>
      <c r="AV26" s="7">
        <v>5</v>
      </c>
      <c r="AW26" s="7">
        <v>5</v>
      </c>
      <c r="AX26" s="7">
        <v>5</v>
      </c>
      <c r="AY26">
        <f t="shared" si="4"/>
        <v>145</v>
      </c>
      <c r="AZ26" s="1">
        <f t="shared" si="5"/>
        <v>96.666666666666671</v>
      </c>
      <c r="BA26" s="1">
        <f t="shared" si="6"/>
        <v>4</v>
      </c>
      <c r="BB26" s="1">
        <v>3.7</v>
      </c>
      <c r="BC26" s="1">
        <v>0.5</v>
      </c>
      <c r="BD26" s="1">
        <f t="shared" si="7"/>
        <v>2.4700000000000002</v>
      </c>
      <c r="BE26">
        <f t="shared" si="8"/>
        <v>5754</v>
      </c>
    </row>
    <row r="27" spans="1:57" ht="14.1" customHeight="1">
      <c r="A27">
        <v>6420</v>
      </c>
      <c r="B27" s="6">
        <v>2.2000000000000002</v>
      </c>
      <c r="C27" s="6">
        <v>0.5</v>
      </c>
      <c r="D27">
        <f t="shared" si="1"/>
        <v>1.35</v>
      </c>
      <c r="E27" s="7">
        <v>100</v>
      </c>
      <c r="F27" s="7">
        <v>100</v>
      </c>
      <c r="G27">
        <f t="shared" si="0"/>
        <v>200</v>
      </c>
      <c r="H27" s="1">
        <f t="shared" si="12"/>
        <v>100</v>
      </c>
      <c r="I27" s="1">
        <f t="shared" si="13"/>
        <v>4</v>
      </c>
      <c r="J27" s="7">
        <v>73</v>
      </c>
      <c r="K27" s="7">
        <v>100</v>
      </c>
      <c r="L27" s="7">
        <v>79</v>
      </c>
      <c r="M27" s="8">
        <v>85</v>
      </c>
      <c r="N27" s="7">
        <v>90</v>
      </c>
      <c r="O27" s="7">
        <v>79</v>
      </c>
      <c r="P27" s="1">
        <f t="shared" si="2"/>
        <v>86.6</v>
      </c>
      <c r="Q27" s="1">
        <f t="shared" si="3"/>
        <v>3.2000000000000015</v>
      </c>
      <c r="R27" s="7">
        <v>5</v>
      </c>
      <c r="S27" s="7">
        <v>5</v>
      </c>
      <c r="T27" s="7">
        <v>5</v>
      </c>
      <c r="U27" s="7">
        <v>5</v>
      </c>
      <c r="V27" s="7">
        <v>5</v>
      </c>
      <c r="W27" s="7">
        <v>5</v>
      </c>
      <c r="X27" s="7">
        <v>5</v>
      </c>
      <c r="Y27" s="7">
        <v>5</v>
      </c>
      <c r="Z27" s="7">
        <v>5</v>
      </c>
      <c r="AA27" s="7">
        <v>5</v>
      </c>
      <c r="AB27" s="7">
        <v>5</v>
      </c>
      <c r="AC27" s="7">
        <v>5</v>
      </c>
      <c r="AD27" s="7">
        <v>5</v>
      </c>
      <c r="AE27" s="7">
        <v>5</v>
      </c>
      <c r="AF27" s="7">
        <v>5</v>
      </c>
      <c r="AG27" s="7">
        <v>5</v>
      </c>
      <c r="AH27" s="7">
        <v>5</v>
      </c>
      <c r="AI27" s="7">
        <v>5</v>
      </c>
      <c r="AJ27" s="7">
        <v>5</v>
      </c>
      <c r="AK27" s="7">
        <v>5</v>
      </c>
      <c r="AL27" s="7">
        <v>5</v>
      </c>
      <c r="AM27" s="7">
        <v>5</v>
      </c>
      <c r="AN27" s="7">
        <v>5</v>
      </c>
      <c r="AO27" s="7">
        <v>5</v>
      </c>
      <c r="AP27" s="7">
        <v>5</v>
      </c>
      <c r="AQ27" s="7">
        <v>5</v>
      </c>
      <c r="AR27" s="7">
        <v>5</v>
      </c>
      <c r="AS27" s="7">
        <v>5</v>
      </c>
      <c r="AT27" s="7">
        <v>5</v>
      </c>
      <c r="AU27" s="7">
        <v>5</v>
      </c>
      <c r="AV27" s="7">
        <v>5</v>
      </c>
      <c r="AW27" s="7">
        <v>5</v>
      </c>
      <c r="AX27" s="7">
        <v>5</v>
      </c>
      <c r="AY27">
        <f t="shared" si="4"/>
        <v>165</v>
      </c>
      <c r="AZ27" s="1">
        <f t="shared" si="5"/>
        <v>110.00000000000001</v>
      </c>
      <c r="BA27" s="1">
        <f t="shared" si="6"/>
        <v>4</v>
      </c>
      <c r="BB27" s="1">
        <v>3.5</v>
      </c>
      <c r="BC27" s="1">
        <v>0.4</v>
      </c>
      <c r="BD27" s="1">
        <f t="shared" si="7"/>
        <v>2.33</v>
      </c>
      <c r="BE27">
        <f t="shared" si="8"/>
        <v>6420</v>
      </c>
    </row>
    <row r="28" spans="1:57" ht="14.1" customHeight="1">
      <c r="A28">
        <v>6984</v>
      </c>
      <c r="B28" s="6">
        <v>1.4</v>
      </c>
      <c r="C28" s="6">
        <v>2.4</v>
      </c>
      <c r="D28">
        <f t="shared" si="1"/>
        <v>1.9</v>
      </c>
      <c r="E28" s="7">
        <v>80</v>
      </c>
      <c r="F28" s="7">
        <v>90</v>
      </c>
      <c r="G28">
        <f t="shared" si="0"/>
        <v>170</v>
      </c>
      <c r="H28" s="1">
        <f t="shared" si="12"/>
        <v>85</v>
      </c>
      <c r="I28" s="1">
        <f>LOOKUP(H28,$E$58:$E$197,$F$58:$F$197)</f>
        <v>3.0000000000000013</v>
      </c>
      <c r="J28" s="7">
        <v>0</v>
      </c>
      <c r="K28" s="7">
        <v>82</v>
      </c>
      <c r="L28" s="7">
        <v>55</v>
      </c>
      <c r="M28" s="8">
        <v>70</v>
      </c>
      <c r="N28" s="7">
        <v>65</v>
      </c>
      <c r="O28" s="7">
        <v>0</v>
      </c>
      <c r="P28" s="1">
        <f t="shared" si="2"/>
        <v>54.4</v>
      </c>
      <c r="Q28" s="1">
        <f t="shared" si="3"/>
        <v>0.4</v>
      </c>
      <c r="R28" s="7"/>
      <c r="S28" s="7"/>
      <c r="T28" s="7">
        <v>5</v>
      </c>
      <c r="U28" s="7">
        <v>5</v>
      </c>
      <c r="V28" s="7">
        <v>5</v>
      </c>
      <c r="W28" s="7">
        <v>5</v>
      </c>
      <c r="X28" s="7">
        <v>5</v>
      </c>
      <c r="Y28" s="7">
        <v>5</v>
      </c>
      <c r="Z28" s="7">
        <v>5</v>
      </c>
      <c r="AA28" s="7">
        <v>5</v>
      </c>
      <c r="AB28" s="7">
        <v>5</v>
      </c>
      <c r="AC28" s="7"/>
      <c r="AD28" s="7">
        <v>5</v>
      </c>
      <c r="AE28" s="7"/>
      <c r="AF28" s="7">
        <v>5</v>
      </c>
      <c r="AG28" s="7">
        <v>5</v>
      </c>
      <c r="AH28" s="7">
        <v>5</v>
      </c>
      <c r="AI28" s="7"/>
      <c r="AJ28" s="7">
        <v>5</v>
      </c>
      <c r="AK28" s="7">
        <v>5</v>
      </c>
      <c r="AL28" s="7">
        <v>5</v>
      </c>
      <c r="AM28" s="7">
        <v>5</v>
      </c>
      <c r="AN28" s="7"/>
      <c r="AO28" s="7">
        <v>5</v>
      </c>
      <c r="AP28" s="7">
        <v>5</v>
      </c>
      <c r="AQ28" s="7">
        <v>5</v>
      </c>
      <c r="AR28" s="7">
        <v>5</v>
      </c>
      <c r="AS28" s="7">
        <v>5</v>
      </c>
      <c r="AT28" s="7">
        <v>5</v>
      </c>
      <c r="AU28" s="7">
        <v>5</v>
      </c>
      <c r="AV28" s="7">
        <v>5</v>
      </c>
      <c r="AW28" s="7">
        <v>5</v>
      </c>
      <c r="AX28" s="7">
        <v>5</v>
      </c>
      <c r="AY28">
        <f t="shared" si="4"/>
        <v>135</v>
      </c>
      <c r="AZ28" s="1">
        <f t="shared" si="5"/>
        <v>90</v>
      </c>
      <c r="BA28" s="1">
        <f t="shared" si="6"/>
        <v>3.5000000000000018</v>
      </c>
      <c r="BB28" s="1">
        <v>1.5</v>
      </c>
      <c r="BC28" s="1">
        <v>0.9</v>
      </c>
      <c r="BD28" s="1">
        <f t="shared" si="7"/>
        <v>1.8150000000000004</v>
      </c>
      <c r="BE28">
        <f t="shared" si="8"/>
        <v>6984</v>
      </c>
    </row>
    <row r="29" spans="1:57" ht="14.1" customHeight="1">
      <c r="A29">
        <v>8341</v>
      </c>
      <c r="B29" s="6">
        <v>1.2</v>
      </c>
      <c r="C29" s="6">
        <v>1.7</v>
      </c>
      <c r="D29">
        <f t="shared" si="1"/>
        <v>1.45</v>
      </c>
      <c r="E29" s="7">
        <v>100</v>
      </c>
      <c r="F29" s="7">
        <v>100</v>
      </c>
      <c r="G29">
        <f t="shared" si="0"/>
        <v>200</v>
      </c>
      <c r="H29" s="1">
        <f t="shared" si="12"/>
        <v>100</v>
      </c>
      <c r="I29" s="1">
        <f t="shared" si="13"/>
        <v>4</v>
      </c>
      <c r="J29" s="7">
        <v>13</v>
      </c>
      <c r="K29" s="7">
        <v>76</v>
      </c>
      <c r="L29" s="7">
        <v>64</v>
      </c>
      <c r="M29" s="8">
        <v>88</v>
      </c>
      <c r="N29" s="7">
        <v>98</v>
      </c>
      <c r="O29" s="7">
        <v>93</v>
      </c>
      <c r="P29" s="1">
        <f t="shared" si="2"/>
        <v>83.8</v>
      </c>
      <c r="Q29" s="1">
        <f t="shared" si="3"/>
        <v>2.9000000000000012</v>
      </c>
      <c r="R29" s="7">
        <v>5</v>
      </c>
      <c r="S29" s="7">
        <v>5</v>
      </c>
      <c r="T29" s="7">
        <v>5</v>
      </c>
      <c r="U29" s="7">
        <v>5</v>
      </c>
      <c r="V29" s="7">
        <v>5</v>
      </c>
      <c r="W29" s="7">
        <v>5</v>
      </c>
      <c r="X29" s="7">
        <v>5</v>
      </c>
      <c r="Y29" s="7">
        <v>5</v>
      </c>
      <c r="Z29" s="7">
        <v>5</v>
      </c>
      <c r="AA29" s="7">
        <v>5</v>
      </c>
      <c r="AB29" s="7">
        <v>5</v>
      </c>
      <c r="AC29" s="7">
        <v>5</v>
      </c>
      <c r="AD29" s="7">
        <v>5</v>
      </c>
      <c r="AE29" s="7"/>
      <c r="AF29" s="7">
        <v>5</v>
      </c>
      <c r="AG29" s="7">
        <v>5</v>
      </c>
      <c r="AH29" s="7">
        <v>5</v>
      </c>
      <c r="AI29" s="7">
        <v>5</v>
      </c>
      <c r="AJ29" s="7"/>
      <c r="AK29" s="7">
        <v>5</v>
      </c>
      <c r="AL29" s="7">
        <v>5</v>
      </c>
      <c r="AM29" s="7">
        <v>5</v>
      </c>
      <c r="AN29" s="7">
        <v>5</v>
      </c>
      <c r="AO29" s="7">
        <v>5</v>
      </c>
      <c r="AP29" s="7">
        <v>5</v>
      </c>
      <c r="AQ29" s="7">
        <v>5</v>
      </c>
      <c r="AR29" s="7">
        <v>5</v>
      </c>
      <c r="AS29" s="7">
        <v>5</v>
      </c>
      <c r="AT29" s="7">
        <v>5</v>
      </c>
      <c r="AU29" s="7">
        <v>5</v>
      </c>
      <c r="AV29" s="7">
        <v>5</v>
      </c>
      <c r="AW29" s="7">
        <v>5</v>
      </c>
      <c r="AX29" s="7">
        <v>5</v>
      </c>
      <c r="AY29">
        <f t="shared" si="4"/>
        <v>155</v>
      </c>
      <c r="AZ29" s="1">
        <f t="shared" si="5"/>
        <v>103.33333333333334</v>
      </c>
      <c r="BA29" s="1">
        <f t="shared" si="6"/>
        <v>4</v>
      </c>
      <c r="BB29" s="1">
        <v>3.7</v>
      </c>
      <c r="BC29" s="1">
        <v>0.9</v>
      </c>
      <c r="BD29" s="1">
        <f t="shared" si="7"/>
        <v>2.4600000000000004</v>
      </c>
      <c r="BE29">
        <f t="shared" si="8"/>
        <v>8341</v>
      </c>
    </row>
    <row r="30" spans="1:57" ht="14.1" customHeight="1">
      <c r="A30">
        <v>8765</v>
      </c>
      <c r="B30" s="6">
        <v>2.6</v>
      </c>
      <c r="C30" s="6">
        <v>2.2000000000000002</v>
      </c>
      <c r="D30">
        <f t="shared" si="1"/>
        <v>2.4000000000000004</v>
      </c>
      <c r="E30" s="7">
        <v>100</v>
      </c>
      <c r="F30" s="7">
        <v>100</v>
      </c>
      <c r="G30">
        <f t="shared" si="0"/>
        <v>200</v>
      </c>
      <c r="H30" s="1">
        <f t="shared" si="12"/>
        <v>100</v>
      </c>
      <c r="I30" s="1">
        <f t="shared" si="13"/>
        <v>4</v>
      </c>
      <c r="J30" s="7">
        <v>0</v>
      </c>
      <c r="K30" s="7">
        <v>100</v>
      </c>
      <c r="L30" s="7">
        <v>76</v>
      </c>
      <c r="M30" s="8">
        <v>64</v>
      </c>
      <c r="N30" s="7">
        <v>75</v>
      </c>
      <c r="O30" s="7">
        <v>62</v>
      </c>
      <c r="P30" s="1">
        <f t="shared" si="2"/>
        <v>75.400000000000006</v>
      </c>
      <c r="Q30" s="1">
        <f t="shared" si="3"/>
        <v>2.0000000000000004</v>
      </c>
      <c r="R30" s="7">
        <v>5</v>
      </c>
      <c r="S30" s="7">
        <v>5</v>
      </c>
      <c r="T30" s="7">
        <v>5</v>
      </c>
      <c r="U30" s="7">
        <v>5</v>
      </c>
      <c r="V30" s="7">
        <v>5</v>
      </c>
      <c r="W30" s="7">
        <v>5</v>
      </c>
      <c r="X30" s="7"/>
      <c r="Y30" s="7">
        <v>5</v>
      </c>
      <c r="Z30" s="7">
        <v>5</v>
      </c>
      <c r="AA30" s="7">
        <v>5</v>
      </c>
      <c r="AB30" s="7">
        <v>5</v>
      </c>
      <c r="AC30" s="7">
        <v>5</v>
      </c>
      <c r="AD30" s="7">
        <v>5</v>
      </c>
      <c r="AE30" s="7">
        <v>5</v>
      </c>
      <c r="AF30" s="7">
        <v>5</v>
      </c>
      <c r="AG30" s="7">
        <v>5</v>
      </c>
      <c r="AH30" s="7">
        <v>5</v>
      </c>
      <c r="AI30" s="7">
        <v>5</v>
      </c>
      <c r="AJ30" s="7">
        <v>5</v>
      </c>
      <c r="AK30" s="7">
        <v>5</v>
      </c>
      <c r="AL30" s="7">
        <v>5</v>
      </c>
      <c r="AM30" s="7">
        <v>5</v>
      </c>
      <c r="AN30" s="7">
        <v>5</v>
      </c>
      <c r="AO30" s="7">
        <v>5</v>
      </c>
      <c r="AP30" s="7">
        <v>5</v>
      </c>
      <c r="AQ30" s="7">
        <v>5</v>
      </c>
      <c r="AR30" s="7">
        <v>5</v>
      </c>
      <c r="AS30" s="7">
        <v>5</v>
      </c>
      <c r="AT30" s="7">
        <v>5</v>
      </c>
      <c r="AU30" s="7">
        <v>5</v>
      </c>
      <c r="AV30" s="7">
        <v>5</v>
      </c>
      <c r="AW30" s="7">
        <v>5</v>
      </c>
      <c r="AX30" s="7">
        <v>5</v>
      </c>
      <c r="AY30">
        <f t="shared" si="4"/>
        <v>160</v>
      </c>
      <c r="AZ30" s="1">
        <f t="shared" si="5"/>
        <v>106.66666666666667</v>
      </c>
      <c r="BA30" s="1">
        <f t="shared" si="6"/>
        <v>4</v>
      </c>
      <c r="BB30" s="1">
        <v>2.7</v>
      </c>
      <c r="BC30" s="1">
        <v>2.5</v>
      </c>
      <c r="BD30" s="1">
        <f t="shared" si="7"/>
        <v>2.8249999999999997</v>
      </c>
      <c r="BE30">
        <f t="shared" si="8"/>
        <v>8765</v>
      </c>
    </row>
    <row r="31" spans="1:57" ht="14.1" customHeight="1">
      <c r="A31">
        <v>8892</v>
      </c>
      <c r="B31" s="6">
        <v>3.1</v>
      </c>
      <c r="C31" s="6">
        <v>3.2</v>
      </c>
      <c r="D31">
        <f t="shared" si="1"/>
        <v>3.1500000000000004</v>
      </c>
      <c r="E31" s="7">
        <v>100</v>
      </c>
      <c r="F31" s="7">
        <v>95</v>
      </c>
      <c r="G31">
        <f t="shared" si="0"/>
        <v>195</v>
      </c>
      <c r="H31" s="1">
        <f t="shared" si="12"/>
        <v>97.5</v>
      </c>
      <c r="I31" s="1">
        <f>LOOKUP(H31,$E$58:$E$197,$F$58:$F$197)</f>
        <v>4</v>
      </c>
      <c r="J31" s="7">
        <v>96</v>
      </c>
      <c r="K31" s="7">
        <v>94</v>
      </c>
      <c r="L31" s="7">
        <v>86</v>
      </c>
      <c r="M31" s="8">
        <v>79</v>
      </c>
      <c r="N31" s="7">
        <v>100</v>
      </c>
      <c r="O31" s="7">
        <v>84</v>
      </c>
      <c r="P31" s="1">
        <f t="shared" si="2"/>
        <v>92</v>
      </c>
      <c r="Q31" s="1">
        <f t="shared" si="3"/>
        <v>3.7</v>
      </c>
      <c r="R31" s="7">
        <v>5</v>
      </c>
      <c r="S31" s="7">
        <v>5</v>
      </c>
      <c r="T31" s="7">
        <v>5</v>
      </c>
      <c r="U31" s="7"/>
      <c r="V31" s="7">
        <v>5</v>
      </c>
      <c r="W31" s="7">
        <v>5</v>
      </c>
      <c r="X31" s="7">
        <v>5</v>
      </c>
      <c r="Y31" s="7"/>
      <c r="Z31" s="7">
        <v>5</v>
      </c>
      <c r="AA31" s="7">
        <v>5</v>
      </c>
      <c r="AB31" s="7">
        <v>5</v>
      </c>
      <c r="AC31" s="7"/>
      <c r="AD31" s="7">
        <v>5</v>
      </c>
      <c r="AE31" s="7">
        <v>5</v>
      </c>
      <c r="AF31" s="7">
        <v>5</v>
      </c>
      <c r="AG31" s="7">
        <v>5</v>
      </c>
      <c r="AH31" s="7">
        <v>5</v>
      </c>
      <c r="AI31" s="7"/>
      <c r="AJ31" s="7">
        <v>5</v>
      </c>
      <c r="AK31" s="7">
        <v>5</v>
      </c>
      <c r="AL31" s="7">
        <v>5</v>
      </c>
      <c r="AM31" s="7"/>
      <c r="AN31" s="7">
        <v>5</v>
      </c>
      <c r="AO31" s="7">
        <v>5</v>
      </c>
      <c r="AP31" s="7">
        <v>5</v>
      </c>
      <c r="AQ31" s="7"/>
      <c r="AR31" s="7">
        <v>5</v>
      </c>
      <c r="AS31" s="7">
        <v>5</v>
      </c>
      <c r="AT31" s="7">
        <v>5</v>
      </c>
      <c r="AU31" s="7">
        <v>5</v>
      </c>
      <c r="AV31" s="7">
        <v>5</v>
      </c>
      <c r="AW31" s="7">
        <v>5</v>
      </c>
      <c r="AX31" s="7">
        <v>5</v>
      </c>
      <c r="AY31">
        <f t="shared" si="4"/>
        <v>135</v>
      </c>
      <c r="AZ31" s="1">
        <f t="shared" si="5"/>
        <v>90</v>
      </c>
      <c r="BA31" s="1">
        <f t="shared" si="6"/>
        <v>3.5000000000000018</v>
      </c>
      <c r="BB31" s="1">
        <v>4</v>
      </c>
      <c r="BC31" s="1">
        <v>3.3</v>
      </c>
      <c r="BD31" s="1">
        <f t="shared" si="7"/>
        <v>3.5250000000000004</v>
      </c>
      <c r="BE31">
        <f t="shared" si="8"/>
        <v>8892</v>
      </c>
    </row>
    <row r="32" spans="1:57" ht="14.1" customHeight="1">
      <c r="A32">
        <v>8975</v>
      </c>
      <c r="B32" s="6">
        <v>0.5</v>
      </c>
      <c r="C32" s="6">
        <v>1</v>
      </c>
      <c r="D32">
        <f t="shared" si="1"/>
        <v>0.75</v>
      </c>
      <c r="E32" s="7">
        <v>100</v>
      </c>
      <c r="F32" s="7">
        <v>100</v>
      </c>
      <c r="G32">
        <f t="shared" si="0"/>
        <v>200</v>
      </c>
      <c r="H32" s="1">
        <f t="shared" ref="H32:H54" si="14">G32/$G$4*100</f>
        <v>100</v>
      </c>
      <c r="I32" s="1">
        <f t="shared" si="13"/>
        <v>4</v>
      </c>
      <c r="J32" s="7">
        <v>62</v>
      </c>
      <c r="K32" s="7">
        <v>100</v>
      </c>
      <c r="L32" s="7">
        <v>60</v>
      </c>
      <c r="M32" s="8">
        <v>85</v>
      </c>
      <c r="N32" s="7">
        <v>87</v>
      </c>
      <c r="O32" s="7">
        <v>65</v>
      </c>
      <c r="P32" s="1">
        <f t="shared" si="2"/>
        <v>79.8</v>
      </c>
      <c r="Q32" s="1">
        <f t="shared" si="3"/>
        <v>2.5000000000000009</v>
      </c>
      <c r="R32" s="7">
        <v>5</v>
      </c>
      <c r="S32" s="7">
        <v>5</v>
      </c>
      <c r="T32" s="7">
        <v>5</v>
      </c>
      <c r="U32" s="7">
        <v>5</v>
      </c>
      <c r="V32" s="7">
        <v>5</v>
      </c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/>
      <c r="AC32" s="7">
        <v>5</v>
      </c>
      <c r="AD32" s="7">
        <v>5</v>
      </c>
      <c r="AE32" s="7">
        <v>5</v>
      </c>
      <c r="AF32" s="7">
        <v>5</v>
      </c>
      <c r="AG32" s="7">
        <v>5</v>
      </c>
      <c r="AH32" s="7">
        <v>5</v>
      </c>
      <c r="AI32" s="7">
        <v>5</v>
      </c>
      <c r="AJ32" s="7">
        <v>5</v>
      </c>
      <c r="AK32" s="7">
        <v>5</v>
      </c>
      <c r="AL32" s="7">
        <v>5</v>
      </c>
      <c r="AM32" s="7">
        <v>5</v>
      </c>
      <c r="AN32" s="7">
        <v>5</v>
      </c>
      <c r="AO32" s="7">
        <v>5</v>
      </c>
      <c r="AP32" s="7">
        <v>5</v>
      </c>
      <c r="AQ32" s="7">
        <v>5</v>
      </c>
      <c r="AR32" s="7"/>
      <c r="AS32" s="7">
        <v>5</v>
      </c>
      <c r="AT32" s="7"/>
      <c r="AU32" s="7"/>
      <c r="AV32" s="7">
        <v>5</v>
      </c>
      <c r="AW32" s="7">
        <v>5</v>
      </c>
      <c r="AX32" s="7">
        <v>5</v>
      </c>
      <c r="AY32">
        <f t="shared" si="4"/>
        <v>145</v>
      </c>
      <c r="AZ32" s="1">
        <f t="shared" si="5"/>
        <v>96.666666666666671</v>
      </c>
      <c r="BA32" s="1">
        <f t="shared" si="6"/>
        <v>4</v>
      </c>
      <c r="BB32" s="1">
        <v>3</v>
      </c>
      <c r="BC32" s="1">
        <v>0.4</v>
      </c>
      <c r="BD32" s="1">
        <f t="shared" si="7"/>
        <v>2.0050000000000003</v>
      </c>
      <c r="BE32">
        <f t="shared" si="8"/>
        <v>8975</v>
      </c>
    </row>
    <row r="33" spans="1:57" ht="14.1" customHeight="1">
      <c r="A33">
        <v>9087</v>
      </c>
      <c r="B33" s="6">
        <v>2.5</v>
      </c>
      <c r="C33" s="6">
        <v>3</v>
      </c>
      <c r="D33">
        <f t="shared" si="1"/>
        <v>2.75</v>
      </c>
      <c r="E33" s="7">
        <v>95</v>
      </c>
      <c r="F33" s="7">
        <v>100</v>
      </c>
      <c r="G33">
        <f t="shared" si="0"/>
        <v>195</v>
      </c>
      <c r="H33" s="1">
        <f t="shared" si="14"/>
        <v>97.5</v>
      </c>
      <c r="I33" s="1">
        <f t="shared" si="13"/>
        <v>4</v>
      </c>
      <c r="J33" s="7">
        <v>79</v>
      </c>
      <c r="K33" s="7">
        <v>94</v>
      </c>
      <c r="L33" s="7">
        <v>69</v>
      </c>
      <c r="M33" s="8">
        <v>88</v>
      </c>
      <c r="N33" s="7">
        <v>90</v>
      </c>
      <c r="O33" s="7">
        <v>81</v>
      </c>
      <c r="P33" s="1">
        <f t="shared" si="2"/>
        <v>86.4</v>
      </c>
      <c r="Q33" s="1">
        <f t="shared" si="3"/>
        <v>3.1000000000000014</v>
      </c>
      <c r="R33" s="7"/>
      <c r="S33" s="7">
        <v>5</v>
      </c>
      <c r="T33" s="7">
        <v>5</v>
      </c>
      <c r="U33" s="7">
        <v>5</v>
      </c>
      <c r="V33" s="7">
        <v>5</v>
      </c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5</v>
      </c>
      <c r="AC33" s="7">
        <v>5</v>
      </c>
      <c r="AD33" s="7">
        <v>5</v>
      </c>
      <c r="AE33" s="7">
        <v>5</v>
      </c>
      <c r="AF33" s="7">
        <v>5</v>
      </c>
      <c r="AG33" s="7">
        <v>5</v>
      </c>
      <c r="AH33" s="7">
        <v>5</v>
      </c>
      <c r="AI33" s="7">
        <v>5</v>
      </c>
      <c r="AJ33" s="7">
        <v>5</v>
      </c>
      <c r="AK33" s="7">
        <v>5</v>
      </c>
      <c r="AL33" s="7">
        <v>5</v>
      </c>
      <c r="AM33" s="7">
        <v>5</v>
      </c>
      <c r="AN33" s="7">
        <v>5</v>
      </c>
      <c r="AO33" s="7">
        <v>5</v>
      </c>
      <c r="AP33" s="7">
        <v>5</v>
      </c>
      <c r="AQ33" s="7">
        <v>5</v>
      </c>
      <c r="AR33" s="7">
        <v>5</v>
      </c>
      <c r="AS33" s="7">
        <v>5</v>
      </c>
      <c r="AT33" s="7">
        <v>5</v>
      </c>
      <c r="AU33" s="7">
        <v>5</v>
      </c>
      <c r="AV33" s="7">
        <v>5</v>
      </c>
      <c r="AW33" s="7">
        <v>5</v>
      </c>
      <c r="AX33" s="7">
        <v>5</v>
      </c>
      <c r="AY33">
        <f t="shared" si="4"/>
        <v>160</v>
      </c>
      <c r="AZ33" s="1">
        <f t="shared" si="5"/>
        <v>106.66666666666667</v>
      </c>
      <c r="BA33" s="1">
        <f t="shared" si="6"/>
        <v>4</v>
      </c>
      <c r="BB33" s="1">
        <v>3.7</v>
      </c>
      <c r="BC33" s="1">
        <v>2.7</v>
      </c>
      <c r="BD33" s="1">
        <f t="shared" si="7"/>
        <v>3.23</v>
      </c>
      <c r="BE33">
        <f t="shared" si="8"/>
        <v>9087</v>
      </c>
    </row>
    <row r="34" spans="1:57" ht="14.1" customHeight="1">
      <c r="A34">
        <v>9232</v>
      </c>
      <c r="B34" s="6">
        <v>3.5</v>
      </c>
      <c r="C34" s="6">
        <v>2.9</v>
      </c>
      <c r="D34">
        <f t="shared" si="1"/>
        <v>3.2</v>
      </c>
      <c r="E34" s="7">
        <v>95</v>
      </c>
      <c r="F34" s="7">
        <v>100</v>
      </c>
      <c r="G34">
        <f t="shared" si="0"/>
        <v>195</v>
      </c>
      <c r="H34" s="1">
        <f t="shared" si="14"/>
        <v>97.5</v>
      </c>
      <c r="I34" s="1">
        <f>LOOKUP(H34,$E$58:$E$197,$F$58:$F$197)</f>
        <v>4</v>
      </c>
      <c r="J34" s="7">
        <v>96</v>
      </c>
      <c r="K34" s="7">
        <v>100</v>
      </c>
      <c r="L34" s="7">
        <v>95</v>
      </c>
      <c r="M34" s="8">
        <v>88</v>
      </c>
      <c r="N34" s="7">
        <v>98</v>
      </c>
      <c r="O34" s="7">
        <v>95</v>
      </c>
      <c r="P34" s="1">
        <f t="shared" si="2"/>
        <v>96.8</v>
      </c>
      <c r="Q34" s="1">
        <f t="shared" si="3"/>
        <v>4</v>
      </c>
      <c r="R34" s="7">
        <v>5</v>
      </c>
      <c r="S34" s="7">
        <v>5</v>
      </c>
      <c r="T34" s="7">
        <v>5</v>
      </c>
      <c r="U34" s="7">
        <v>5</v>
      </c>
      <c r="V34" s="7">
        <v>5</v>
      </c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5</v>
      </c>
      <c r="AD34" s="7">
        <v>5</v>
      </c>
      <c r="AE34" s="7">
        <v>5</v>
      </c>
      <c r="AF34" s="7">
        <v>5</v>
      </c>
      <c r="AG34" s="7">
        <v>5</v>
      </c>
      <c r="AH34" s="7">
        <v>5</v>
      </c>
      <c r="AI34" s="7">
        <v>5</v>
      </c>
      <c r="AJ34" s="7">
        <v>5</v>
      </c>
      <c r="AK34" s="7">
        <v>5</v>
      </c>
      <c r="AL34" s="7">
        <v>5</v>
      </c>
      <c r="AM34" s="7">
        <v>5</v>
      </c>
      <c r="AN34" s="7">
        <v>5</v>
      </c>
      <c r="AO34" s="7">
        <v>5</v>
      </c>
      <c r="AP34" s="7">
        <v>5</v>
      </c>
      <c r="AQ34" s="7">
        <v>5</v>
      </c>
      <c r="AR34" s="7">
        <v>5</v>
      </c>
      <c r="AS34" s="7">
        <v>5</v>
      </c>
      <c r="AT34" s="7">
        <v>5</v>
      </c>
      <c r="AU34" s="7">
        <v>5</v>
      </c>
      <c r="AV34" s="7">
        <v>5</v>
      </c>
      <c r="AW34" s="7">
        <v>5</v>
      </c>
      <c r="AX34" s="7">
        <v>5</v>
      </c>
      <c r="AY34">
        <f t="shared" si="4"/>
        <v>165</v>
      </c>
      <c r="AZ34" s="1">
        <f t="shared" si="5"/>
        <v>110.00000000000001</v>
      </c>
      <c r="BA34" s="1">
        <f t="shared" si="6"/>
        <v>4</v>
      </c>
      <c r="BB34" s="1">
        <v>3.7</v>
      </c>
      <c r="BC34" s="1">
        <v>3.8</v>
      </c>
      <c r="BD34" s="1">
        <f t="shared" si="7"/>
        <v>3.6750000000000003</v>
      </c>
      <c r="BE34">
        <f>A34</f>
        <v>9232</v>
      </c>
    </row>
    <row r="35" spans="1:57" ht="14.1" customHeight="1">
      <c r="A35">
        <v>9697</v>
      </c>
      <c r="B35" s="6">
        <v>4</v>
      </c>
      <c r="C35" s="6">
        <v>3.9</v>
      </c>
      <c r="D35">
        <f t="shared" si="1"/>
        <v>3.95</v>
      </c>
      <c r="E35" s="7">
        <v>100</v>
      </c>
      <c r="F35" s="7">
        <v>100</v>
      </c>
      <c r="G35">
        <f t="shared" si="0"/>
        <v>200</v>
      </c>
      <c r="H35" s="1">
        <f>G35/$G$4*100</f>
        <v>100</v>
      </c>
      <c r="I35" s="1">
        <f t="shared" si="13"/>
        <v>4</v>
      </c>
      <c r="J35" s="7">
        <v>94</v>
      </c>
      <c r="K35" s="7">
        <v>100</v>
      </c>
      <c r="L35" s="7">
        <v>95</v>
      </c>
      <c r="M35" s="8">
        <v>97</v>
      </c>
      <c r="N35" s="7">
        <v>0</v>
      </c>
      <c r="O35" s="7">
        <v>91</v>
      </c>
      <c r="P35" s="1">
        <f t="shared" si="2"/>
        <v>95.4</v>
      </c>
      <c r="Q35" s="1">
        <f t="shared" si="3"/>
        <v>4</v>
      </c>
      <c r="R35" s="7"/>
      <c r="S35" s="7">
        <v>5</v>
      </c>
      <c r="T35" s="7">
        <v>5</v>
      </c>
      <c r="U35" s="7">
        <v>5</v>
      </c>
      <c r="V35" s="7">
        <v>5</v>
      </c>
      <c r="W35" s="7">
        <v>5</v>
      </c>
      <c r="X35" s="7">
        <v>5</v>
      </c>
      <c r="Y35" s="7">
        <v>5</v>
      </c>
      <c r="Z35" s="7"/>
      <c r="AA35" s="7">
        <v>5</v>
      </c>
      <c r="AB35" s="7">
        <v>5</v>
      </c>
      <c r="AC35" s="7">
        <v>5</v>
      </c>
      <c r="AD35" s="7">
        <v>5</v>
      </c>
      <c r="AE35" s="7">
        <v>5</v>
      </c>
      <c r="AF35" s="7">
        <v>5</v>
      </c>
      <c r="AG35" s="7">
        <v>5</v>
      </c>
      <c r="AH35" s="7">
        <v>5</v>
      </c>
      <c r="AI35" s="7">
        <v>5</v>
      </c>
      <c r="AJ35" s="7">
        <v>5</v>
      </c>
      <c r="AK35" s="7">
        <v>5</v>
      </c>
      <c r="AL35" s="7">
        <v>5</v>
      </c>
      <c r="AM35" s="7">
        <v>5</v>
      </c>
      <c r="AN35" s="7">
        <v>5</v>
      </c>
      <c r="AO35" s="7"/>
      <c r="AP35" s="7">
        <v>5</v>
      </c>
      <c r="AQ35" s="7">
        <v>5</v>
      </c>
      <c r="AR35" s="7">
        <v>5</v>
      </c>
      <c r="AS35" s="7">
        <v>5</v>
      </c>
      <c r="AT35" s="7">
        <v>5</v>
      </c>
      <c r="AU35" s="7">
        <v>5</v>
      </c>
      <c r="AV35" s="7">
        <v>5</v>
      </c>
      <c r="AW35" s="7">
        <v>5</v>
      </c>
      <c r="AX35" s="7">
        <v>5</v>
      </c>
      <c r="AY35">
        <f t="shared" si="4"/>
        <v>150</v>
      </c>
      <c r="AZ35" s="1">
        <f t="shared" si="5"/>
        <v>100</v>
      </c>
      <c r="BA35" s="1">
        <f t="shared" si="6"/>
        <v>4</v>
      </c>
      <c r="BB35" s="1">
        <v>4</v>
      </c>
      <c r="BC35" s="1">
        <v>4</v>
      </c>
      <c r="BD35" s="1">
        <f t="shared" si="7"/>
        <v>3.9849999999999999</v>
      </c>
      <c r="BE35">
        <f t="shared" si="8"/>
        <v>9697</v>
      </c>
    </row>
    <row r="36" spans="1:57" ht="14.1" customHeight="1">
      <c r="B36" s="6"/>
      <c r="C36" s="6"/>
      <c r="E36" s="7"/>
      <c r="F36" s="7"/>
      <c r="H36" s="1"/>
      <c r="I36" s="1"/>
      <c r="J36" s="7"/>
      <c r="K36" s="7"/>
      <c r="L36" s="7"/>
      <c r="M36" s="8"/>
      <c r="N36" s="7"/>
      <c r="O36" s="7"/>
      <c r="P36" s="1"/>
      <c r="Q36" s="1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Z36" s="1"/>
      <c r="BA36" s="1"/>
      <c r="BB36" s="1"/>
      <c r="BC36" s="1"/>
      <c r="BD36" s="1"/>
    </row>
    <row r="37" spans="1:57" ht="14.1" customHeight="1">
      <c r="B37" s="6"/>
      <c r="C37" s="6"/>
      <c r="E37" s="7"/>
      <c r="F37" s="7"/>
      <c r="H37" s="1"/>
      <c r="I37" s="1"/>
      <c r="J37" s="7"/>
      <c r="K37" s="7"/>
      <c r="L37" s="7"/>
      <c r="M37" s="8"/>
      <c r="N37" s="7"/>
      <c r="O37" s="7"/>
      <c r="P37" s="1"/>
      <c r="Q37" s="1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Z37" s="1"/>
      <c r="BA37" s="1"/>
      <c r="BB37" s="1"/>
      <c r="BC37" s="1"/>
      <c r="BD37" s="1"/>
    </row>
    <row r="38" spans="1:57" ht="14.1" customHeight="1">
      <c r="B38" s="6"/>
      <c r="C38" s="6"/>
      <c r="E38" s="7"/>
      <c r="F38" s="7"/>
      <c r="H38" s="1"/>
      <c r="I38" s="1"/>
      <c r="J38" s="7"/>
      <c r="K38" s="7"/>
      <c r="L38" s="7"/>
      <c r="M38" s="8"/>
      <c r="N38" s="7"/>
      <c r="O38" s="7"/>
      <c r="P38" s="1"/>
      <c r="Q38" s="1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Z38" s="1"/>
      <c r="BA38" s="1"/>
      <c r="BB38" s="1"/>
      <c r="BC38" s="1"/>
      <c r="BD38" s="1"/>
    </row>
    <row r="39" spans="1:57" ht="14.1" customHeight="1">
      <c r="B39" s="6"/>
      <c r="C39" s="6"/>
      <c r="E39" s="7"/>
      <c r="F39" s="7"/>
      <c r="H39" s="1"/>
      <c r="I39" s="1"/>
      <c r="J39" s="7"/>
      <c r="K39" s="7"/>
      <c r="L39" s="7"/>
      <c r="M39" s="7"/>
      <c r="N39" s="7"/>
      <c r="O39" s="7"/>
      <c r="P39" s="1"/>
      <c r="Q39" s="1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Z39" s="1"/>
      <c r="BA39" s="1"/>
      <c r="BB39" s="1"/>
      <c r="BC39" s="1"/>
      <c r="BD39" s="1"/>
    </row>
    <row r="40" spans="1:57" ht="14.1" customHeight="1">
      <c r="B40" s="6"/>
      <c r="C40" s="6"/>
      <c r="E40" s="7"/>
      <c r="F40" s="7"/>
      <c r="H40" s="1"/>
      <c r="I40" s="1"/>
      <c r="J40" s="7"/>
      <c r="K40" s="7"/>
      <c r="L40" s="7"/>
      <c r="M40" s="7"/>
      <c r="N40" s="7"/>
      <c r="O40" s="7"/>
      <c r="P40" s="1"/>
      <c r="Q40" s="1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Z40" s="1"/>
      <c r="BA40" s="1"/>
      <c r="BB40" s="1"/>
      <c r="BC40" s="1"/>
      <c r="BD40" s="1"/>
    </row>
    <row r="41" spans="1:57" ht="14.1" customHeight="1">
      <c r="B41" s="6"/>
      <c r="C41" s="6"/>
      <c r="E41" s="7"/>
      <c r="F41" s="7"/>
      <c r="H41" s="1"/>
      <c r="I41" s="1"/>
      <c r="J41" s="7"/>
      <c r="K41" s="7"/>
      <c r="L41" s="7"/>
      <c r="M41" s="7"/>
      <c r="N41" s="7"/>
      <c r="O41" s="7"/>
      <c r="P41" s="1"/>
      <c r="Q41" s="1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Z41" s="1"/>
      <c r="BA41" s="1"/>
      <c r="BB41" s="1"/>
      <c r="BC41" s="1"/>
      <c r="BD41" s="1"/>
    </row>
    <row r="42" spans="1:57" ht="14.1" customHeight="1">
      <c r="B42" s="6"/>
      <c r="C42" s="6"/>
      <c r="E42" s="7"/>
      <c r="F42" s="7"/>
      <c r="H42" s="1"/>
      <c r="I42" s="1"/>
      <c r="J42" s="7"/>
      <c r="K42" s="7"/>
      <c r="L42" s="7"/>
      <c r="M42" s="7"/>
      <c r="N42" s="7"/>
      <c r="O42" s="7"/>
      <c r="P42" s="1"/>
      <c r="Q42" s="1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Z42" s="1"/>
      <c r="BA42" s="1"/>
      <c r="BB42" s="1"/>
      <c r="BC42" s="1"/>
      <c r="BD42" s="1"/>
    </row>
    <row r="43" spans="1:57" ht="14.1" customHeight="1">
      <c r="B43" s="6"/>
      <c r="C43" s="6"/>
      <c r="D43" t="e">
        <f t="shared" ref="D43:D54" si="15">AVERAGE(B43:C43)</f>
        <v>#DIV/0!</v>
      </c>
      <c r="E43" s="7"/>
      <c r="F43" s="7"/>
      <c r="G43">
        <f t="shared" ref="G43:G54" si="16">SUM(E43:F43)</f>
        <v>0</v>
      </c>
      <c r="H43" s="1">
        <f t="shared" si="14"/>
        <v>0</v>
      </c>
      <c r="I43" s="1">
        <f t="shared" si="13"/>
        <v>0</v>
      </c>
      <c r="J43" s="7"/>
      <c r="K43" s="7"/>
      <c r="L43" s="7"/>
      <c r="M43" s="7"/>
      <c r="N43" s="7"/>
      <c r="O43" s="7"/>
      <c r="P43" s="1" t="e">
        <f t="shared" ref="P43:P48" si="17">AVERAGE(J43:O43)</f>
        <v>#DIV/0!</v>
      </c>
      <c r="Q43" s="1" t="e">
        <f t="shared" ref="Q43:Q54" si="18">LOOKUP(P43,$E$58:$E$197,$F$58:$F$197)</f>
        <v>#DIV/0!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>
        <f t="shared" si="4"/>
        <v>0</v>
      </c>
      <c r="AZ43" s="1">
        <f t="shared" ref="AZ43:AZ54" si="19">AY43/$AY$4*100</f>
        <v>0</v>
      </c>
      <c r="BA43" s="1">
        <f t="shared" ref="BA43:BA54" si="20">LOOKUP(AZ43,$E$58:$E$197,$F$58:$F$197)</f>
        <v>0</v>
      </c>
      <c r="BB43" s="1"/>
      <c r="BC43" s="1"/>
      <c r="BD43" s="1" t="e">
        <f>(D43*0.55)+(I43*0.175)+(#REF!*0.175)+(BA43*0.1)</f>
        <v>#DIV/0!</v>
      </c>
      <c r="BE43">
        <f t="shared" si="8"/>
        <v>0</v>
      </c>
    </row>
    <row r="44" spans="1:57" ht="14.1" customHeight="1">
      <c r="B44" s="6"/>
      <c r="C44" s="6"/>
      <c r="D44" t="e">
        <f t="shared" si="15"/>
        <v>#DIV/0!</v>
      </c>
      <c r="E44" s="7"/>
      <c r="F44" s="7"/>
      <c r="G44">
        <f t="shared" si="16"/>
        <v>0</v>
      </c>
      <c r="H44" s="1">
        <f t="shared" si="14"/>
        <v>0</v>
      </c>
      <c r="I44" s="1">
        <f t="shared" si="13"/>
        <v>0</v>
      </c>
      <c r="J44" s="7"/>
      <c r="K44" s="7"/>
      <c r="L44" s="7"/>
      <c r="M44" s="7"/>
      <c r="N44" s="7"/>
      <c r="O44" s="7"/>
      <c r="P44" s="1" t="e">
        <f t="shared" si="17"/>
        <v>#DIV/0!</v>
      </c>
      <c r="Q44" s="1" t="e">
        <f t="shared" si="18"/>
        <v>#DIV/0!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>
        <f t="shared" si="4"/>
        <v>0</v>
      </c>
      <c r="AZ44" s="1">
        <f t="shared" si="19"/>
        <v>0</v>
      </c>
      <c r="BA44" s="1">
        <f t="shared" si="20"/>
        <v>0</v>
      </c>
      <c r="BB44" s="1"/>
      <c r="BC44" s="1"/>
      <c r="BD44" s="1" t="e">
        <f>(D44*0.55)+(I44*0.175)+(#REF!*0.175)+(BA44*0.1)</f>
        <v>#DIV/0!</v>
      </c>
      <c r="BE44">
        <f t="shared" si="8"/>
        <v>0</v>
      </c>
    </row>
    <row r="45" spans="1:57" ht="14.1" customHeight="1">
      <c r="B45" s="6"/>
      <c r="C45" s="6"/>
      <c r="D45" t="e">
        <f t="shared" si="15"/>
        <v>#DIV/0!</v>
      </c>
      <c r="E45" s="7"/>
      <c r="F45" s="7"/>
      <c r="G45">
        <f t="shared" si="16"/>
        <v>0</v>
      </c>
      <c r="H45" s="1">
        <f t="shared" si="14"/>
        <v>0</v>
      </c>
      <c r="I45" s="1">
        <f t="shared" si="13"/>
        <v>0</v>
      </c>
      <c r="J45" s="7"/>
      <c r="K45" s="7"/>
      <c r="L45" s="7"/>
      <c r="M45" s="7"/>
      <c r="N45" s="7"/>
      <c r="O45" s="7"/>
      <c r="P45" s="1" t="e">
        <f t="shared" si="17"/>
        <v>#DIV/0!</v>
      </c>
      <c r="Q45" s="1" t="e">
        <f t="shared" si="18"/>
        <v>#DIV/0!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>
        <f t="shared" si="4"/>
        <v>0</v>
      </c>
      <c r="AZ45" s="1">
        <f t="shared" si="19"/>
        <v>0</v>
      </c>
      <c r="BA45" s="1">
        <f t="shared" si="20"/>
        <v>0</v>
      </c>
      <c r="BB45" s="1"/>
      <c r="BC45" s="1"/>
      <c r="BD45" s="1" t="e">
        <f>(D45*0.55)+(I45*0.175)+(#REF!*0.175)+(BA45*0.1)</f>
        <v>#DIV/0!</v>
      </c>
      <c r="BE45">
        <f t="shared" si="8"/>
        <v>0</v>
      </c>
    </row>
    <row r="46" spans="1:57" ht="14.1" customHeight="1">
      <c r="B46" s="6"/>
      <c r="C46" s="6"/>
      <c r="D46" t="e">
        <f t="shared" si="15"/>
        <v>#DIV/0!</v>
      </c>
      <c r="E46" s="7"/>
      <c r="F46" s="7"/>
      <c r="G46">
        <f t="shared" si="16"/>
        <v>0</v>
      </c>
      <c r="H46" s="1">
        <f t="shared" si="14"/>
        <v>0</v>
      </c>
      <c r="I46" s="1">
        <f t="shared" si="13"/>
        <v>0</v>
      </c>
      <c r="J46" s="7"/>
      <c r="K46" s="7"/>
      <c r="L46" s="7"/>
      <c r="M46" s="7"/>
      <c r="N46" s="7"/>
      <c r="O46" s="7"/>
      <c r="P46" s="1" t="e">
        <f t="shared" si="17"/>
        <v>#DIV/0!</v>
      </c>
      <c r="Q46" s="1" t="e">
        <f t="shared" si="18"/>
        <v>#DIV/0!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>
        <f t="shared" si="4"/>
        <v>0</v>
      </c>
      <c r="AZ46" s="1">
        <f t="shared" si="19"/>
        <v>0</v>
      </c>
      <c r="BA46" s="1">
        <f t="shared" si="20"/>
        <v>0</v>
      </c>
      <c r="BB46" s="1"/>
      <c r="BC46" s="1"/>
      <c r="BD46" s="1" t="e">
        <f>(D46*0.55)+(I46*0.175)+(#REF!*0.175)+(BA46*0.1)</f>
        <v>#DIV/0!</v>
      </c>
      <c r="BE46">
        <f t="shared" si="8"/>
        <v>0</v>
      </c>
    </row>
    <row r="47" spans="1:57" ht="14.1" customHeight="1">
      <c r="B47" s="6"/>
      <c r="C47" s="6"/>
      <c r="D47" t="e">
        <f t="shared" si="15"/>
        <v>#DIV/0!</v>
      </c>
      <c r="E47" s="7"/>
      <c r="F47" s="7"/>
      <c r="G47">
        <f t="shared" si="16"/>
        <v>0</v>
      </c>
      <c r="H47" s="1">
        <f t="shared" si="14"/>
        <v>0</v>
      </c>
      <c r="I47" s="1">
        <f t="shared" si="13"/>
        <v>0</v>
      </c>
      <c r="J47" s="7"/>
      <c r="K47" s="7"/>
      <c r="L47" s="7"/>
      <c r="M47" s="7"/>
      <c r="N47" s="7"/>
      <c r="O47" s="7"/>
      <c r="P47" s="1" t="e">
        <f t="shared" si="17"/>
        <v>#DIV/0!</v>
      </c>
      <c r="Q47" s="1" t="e">
        <f t="shared" si="18"/>
        <v>#DIV/0!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>
        <f t="shared" si="4"/>
        <v>0</v>
      </c>
      <c r="AZ47" s="1">
        <f t="shared" si="19"/>
        <v>0</v>
      </c>
      <c r="BA47" s="1">
        <f t="shared" si="20"/>
        <v>0</v>
      </c>
      <c r="BB47" s="1"/>
      <c r="BC47" s="1"/>
      <c r="BD47" s="1" t="e">
        <f>(D47*0.55)+(I47*0.175)+(#REF!*0.175)+(BA47*0.1)</f>
        <v>#DIV/0!</v>
      </c>
      <c r="BE47">
        <f t="shared" ref="BE47:BE54" si="21">A47</f>
        <v>0</v>
      </c>
    </row>
    <row r="48" spans="1:57" ht="14.1" customHeight="1">
      <c r="B48" s="6"/>
      <c r="C48" s="6"/>
      <c r="D48" t="e">
        <f t="shared" si="15"/>
        <v>#DIV/0!</v>
      </c>
      <c r="E48" s="7"/>
      <c r="F48" s="7"/>
      <c r="G48">
        <f t="shared" si="16"/>
        <v>0</v>
      </c>
      <c r="H48" s="1">
        <f t="shared" si="14"/>
        <v>0</v>
      </c>
      <c r="I48" s="1">
        <f t="shared" si="13"/>
        <v>0</v>
      </c>
      <c r="J48" s="7"/>
      <c r="K48" s="7"/>
      <c r="L48" s="7"/>
      <c r="M48" s="7"/>
      <c r="N48" s="7"/>
      <c r="O48" s="7"/>
      <c r="P48" s="1" t="e">
        <f t="shared" si="17"/>
        <v>#DIV/0!</v>
      </c>
      <c r="Q48" s="1" t="e">
        <f t="shared" si="18"/>
        <v>#DIV/0!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>
        <f t="shared" si="4"/>
        <v>0</v>
      </c>
      <c r="AZ48" s="1">
        <f t="shared" si="19"/>
        <v>0</v>
      </c>
      <c r="BA48" s="1">
        <f t="shared" si="20"/>
        <v>0</v>
      </c>
      <c r="BB48" s="1"/>
      <c r="BC48" s="1"/>
      <c r="BD48" s="1" t="e">
        <f>(D48*0.55)+(I48*0.175)+(#REF!*0.175)+(BA48*0.1)</f>
        <v>#DIV/0!</v>
      </c>
      <c r="BE48">
        <f t="shared" si="21"/>
        <v>0</v>
      </c>
    </row>
    <row r="49" spans="2:57" ht="14.1" customHeight="1">
      <c r="B49" s="6"/>
      <c r="C49" s="6"/>
      <c r="D49" t="e">
        <f t="shared" si="15"/>
        <v>#DIV/0!</v>
      </c>
      <c r="E49" s="7"/>
      <c r="F49" s="7"/>
      <c r="G49">
        <f t="shared" si="16"/>
        <v>0</v>
      </c>
      <c r="H49" s="1">
        <f t="shared" si="14"/>
        <v>0</v>
      </c>
      <c r="I49" s="1">
        <f t="shared" si="13"/>
        <v>0</v>
      </c>
      <c r="J49" s="7"/>
      <c r="K49" s="7"/>
      <c r="L49" s="7"/>
      <c r="M49" s="7"/>
      <c r="N49" s="7"/>
      <c r="O49" s="7"/>
      <c r="P49" s="1" t="e">
        <f>#REF!/#REF!*100</f>
        <v>#REF!</v>
      </c>
      <c r="Q49" s="1" t="e">
        <f t="shared" si="18"/>
        <v>#REF!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>
        <f t="shared" si="4"/>
        <v>0</v>
      </c>
      <c r="AZ49" s="1">
        <f t="shared" si="19"/>
        <v>0</v>
      </c>
      <c r="BA49" s="1">
        <f t="shared" si="20"/>
        <v>0</v>
      </c>
      <c r="BB49" s="1"/>
      <c r="BC49" s="1"/>
      <c r="BD49" s="1" t="e">
        <f>(D49*0.55)+(I49*0.175)+(#REF!*0.175)+(BA49*0.1)</f>
        <v>#DIV/0!</v>
      </c>
      <c r="BE49">
        <f t="shared" si="21"/>
        <v>0</v>
      </c>
    </row>
    <row r="50" spans="2:57" ht="14.1" customHeight="1">
      <c r="B50" s="6"/>
      <c r="C50" s="6"/>
      <c r="D50" t="e">
        <f t="shared" si="15"/>
        <v>#DIV/0!</v>
      </c>
      <c r="E50" s="7"/>
      <c r="F50" s="7"/>
      <c r="G50">
        <f t="shared" si="16"/>
        <v>0</v>
      </c>
      <c r="H50" s="1">
        <f t="shared" si="14"/>
        <v>0</v>
      </c>
      <c r="I50" s="1">
        <f t="shared" si="13"/>
        <v>0</v>
      </c>
      <c r="J50" s="7"/>
      <c r="K50" s="7"/>
      <c r="L50" s="7"/>
      <c r="M50" s="7"/>
      <c r="N50" s="7"/>
      <c r="O50" s="7"/>
      <c r="P50" s="1" t="e">
        <f>#REF!/#REF!*100</f>
        <v>#REF!</v>
      </c>
      <c r="Q50" s="1" t="e">
        <f t="shared" si="18"/>
        <v>#REF!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>
        <f t="shared" si="4"/>
        <v>0</v>
      </c>
      <c r="AZ50" s="1">
        <f t="shared" si="19"/>
        <v>0</v>
      </c>
      <c r="BA50" s="1">
        <f t="shared" si="20"/>
        <v>0</v>
      </c>
      <c r="BB50" s="1"/>
      <c r="BC50" s="1"/>
      <c r="BD50" s="1" t="e">
        <f>(D50*0.55)+(I50*0.175)+(#REF!*0.175)+(BA50*0.1)</f>
        <v>#DIV/0!</v>
      </c>
      <c r="BE50">
        <f t="shared" si="21"/>
        <v>0</v>
      </c>
    </row>
    <row r="51" spans="2:57" ht="14.1" customHeight="1">
      <c r="B51" s="6"/>
      <c r="C51" s="6"/>
      <c r="D51" t="e">
        <f t="shared" si="15"/>
        <v>#DIV/0!</v>
      </c>
      <c r="E51" s="7"/>
      <c r="F51" s="7"/>
      <c r="G51">
        <f t="shared" si="16"/>
        <v>0</v>
      </c>
      <c r="H51" s="1">
        <f t="shared" si="14"/>
        <v>0</v>
      </c>
      <c r="I51" s="1">
        <f t="shared" si="13"/>
        <v>0</v>
      </c>
      <c r="J51" s="7"/>
      <c r="K51" s="7"/>
      <c r="L51" s="7"/>
      <c r="M51" s="7"/>
      <c r="N51" s="7"/>
      <c r="O51" s="7"/>
      <c r="P51" s="1" t="e">
        <f>#REF!/#REF!*100</f>
        <v>#REF!</v>
      </c>
      <c r="Q51" s="1" t="e">
        <f t="shared" si="18"/>
        <v>#REF!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>
        <f t="shared" si="4"/>
        <v>0</v>
      </c>
      <c r="AZ51" s="1">
        <f t="shared" si="19"/>
        <v>0</v>
      </c>
      <c r="BA51" s="1">
        <f t="shared" si="20"/>
        <v>0</v>
      </c>
      <c r="BB51" s="1"/>
      <c r="BC51" s="1"/>
      <c r="BD51" s="1" t="e">
        <f>(D51*0.55)+(I51*0.175)+(#REF!*0.175)+(BA51*0.1)</f>
        <v>#DIV/0!</v>
      </c>
      <c r="BE51">
        <f t="shared" si="21"/>
        <v>0</v>
      </c>
    </row>
    <row r="52" spans="2:57" ht="14.1" customHeight="1">
      <c r="B52" s="6"/>
      <c r="C52" s="6"/>
      <c r="D52" t="e">
        <f t="shared" si="15"/>
        <v>#DIV/0!</v>
      </c>
      <c r="E52" s="7"/>
      <c r="F52" s="7"/>
      <c r="G52">
        <f t="shared" si="16"/>
        <v>0</v>
      </c>
      <c r="H52" s="1">
        <f t="shared" si="14"/>
        <v>0</v>
      </c>
      <c r="I52" s="1">
        <f t="shared" si="13"/>
        <v>0</v>
      </c>
      <c r="J52" s="7"/>
      <c r="K52" s="7"/>
      <c r="L52" s="7"/>
      <c r="M52" s="7"/>
      <c r="N52" s="7"/>
      <c r="O52" s="7"/>
      <c r="P52" s="1" t="e">
        <f>#REF!/#REF!*100</f>
        <v>#REF!</v>
      </c>
      <c r="Q52" s="1" t="e">
        <f t="shared" si="18"/>
        <v>#REF!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>
        <f t="shared" si="4"/>
        <v>0</v>
      </c>
      <c r="AZ52" s="1">
        <f t="shared" si="19"/>
        <v>0</v>
      </c>
      <c r="BA52" s="1">
        <f t="shared" si="20"/>
        <v>0</v>
      </c>
      <c r="BB52" s="1"/>
      <c r="BC52" s="1"/>
      <c r="BD52" s="1" t="e">
        <f>(D52*0.55)+(I52*0.175)+(#REF!*0.175)+(BA52*0.1)</f>
        <v>#DIV/0!</v>
      </c>
      <c r="BE52">
        <f t="shared" si="21"/>
        <v>0</v>
      </c>
    </row>
    <row r="53" spans="2:57" ht="14.1" customHeight="1">
      <c r="B53" s="6"/>
      <c r="C53" s="6"/>
      <c r="D53" t="e">
        <f t="shared" si="15"/>
        <v>#DIV/0!</v>
      </c>
      <c r="E53" s="7"/>
      <c r="F53" s="7"/>
      <c r="G53">
        <f t="shared" si="16"/>
        <v>0</v>
      </c>
      <c r="H53" s="1">
        <f t="shared" si="14"/>
        <v>0</v>
      </c>
      <c r="I53" s="1">
        <f t="shared" si="13"/>
        <v>0</v>
      </c>
      <c r="J53" s="7"/>
      <c r="K53" s="7"/>
      <c r="L53" s="7"/>
      <c r="M53" s="7"/>
      <c r="N53" s="7"/>
      <c r="O53" s="7"/>
      <c r="P53" s="1" t="e">
        <f>#REF!/#REF!*100</f>
        <v>#REF!</v>
      </c>
      <c r="Q53" s="1" t="e">
        <f t="shared" si="18"/>
        <v>#REF!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>
        <f t="shared" si="4"/>
        <v>0</v>
      </c>
      <c r="AZ53" s="1">
        <f t="shared" si="19"/>
        <v>0</v>
      </c>
      <c r="BA53" s="1">
        <f t="shared" si="20"/>
        <v>0</v>
      </c>
      <c r="BB53" s="1"/>
      <c r="BC53" s="1"/>
      <c r="BD53" s="1" t="e">
        <f>(D53*0.55)+(I53*0.175)+(#REF!*0.175)+(BA53*0.1)</f>
        <v>#DIV/0!</v>
      </c>
      <c r="BE53">
        <f t="shared" si="21"/>
        <v>0</v>
      </c>
    </row>
    <row r="54" spans="2:57" ht="14.1" customHeight="1">
      <c r="B54" s="6"/>
      <c r="C54" s="6"/>
      <c r="D54" t="e">
        <f t="shared" si="15"/>
        <v>#DIV/0!</v>
      </c>
      <c r="E54" s="7"/>
      <c r="F54" s="7"/>
      <c r="G54">
        <f t="shared" si="16"/>
        <v>0</v>
      </c>
      <c r="H54" s="1">
        <f t="shared" si="14"/>
        <v>0</v>
      </c>
      <c r="I54" s="1">
        <f t="shared" si="13"/>
        <v>0</v>
      </c>
      <c r="J54" s="7"/>
      <c r="K54" s="7"/>
      <c r="L54" s="7"/>
      <c r="M54" s="7"/>
      <c r="N54" s="7"/>
      <c r="O54" s="7"/>
      <c r="P54" s="1" t="e">
        <f>#REF!/#REF!*100</f>
        <v>#REF!</v>
      </c>
      <c r="Q54" s="1" t="e">
        <f t="shared" si="18"/>
        <v>#REF!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>
        <f t="shared" si="4"/>
        <v>0</v>
      </c>
      <c r="AZ54" s="1">
        <f t="shared" si="19"/>
        <v>0</v>
      </c>
      <c r="BA54" s="1">
        <f t="shared" si="20"/>
        <v>0</v>
      </c>
      <c r="BB54" s="1"/>
      <c r="BC54" s="1"/>
      <c r="BD54" s="1" t="e">
        <f>(D54*0.55)+(I54*0.175)+(#REF!*0.175)+(BA54*0.1)</f>
        <v>#DIV/0!</v>
      </c>
      <c r="BE54">
        <f t="shared" si="21"/>
        <v>0</v>
      </c>
    </row>
    <row r="55" spans="2:57" ht="14.1" customHeight="1">
      <c r="H55" s="1"/>
      <c r="I55" s="1"/>
      <c r="K55" s="1"/>
      <c r="L55" s="1"/>
      <c r="M55" s="1"/>
      <c r="N55" s="1"/>
    </row>
    <row r="56" spans="2:57" ht="14.1" customHeight="1">
      <c r="H56" s="1"/>
      <c r="I56" s="1"/>
      <c r="K56" s="1"/>
      <c r="L56" s="1"/>
      <c r="M56" s="1"/>
      <c r="N56" s="1"/>
    </row>
    <row r="58" spans="2:57" ht="14.1" customHeight="1">
      <c r="E58">
        <v>0</v>
      </c>
      <c r="F58">
        <v>0</v>
      </c>
    </row>
    <row r="59" spans="2:57" ht="14.1" customHeight="1">
      <c r="E59">
        <v>1</v>
      </c>
      <c r="F59">
        <v>0.1</v>
      </c>
    </row>
    <row r="60" spans="2:57" ht="14.1" customHeight="1">
      <c r="E60">
        <f t="shared" ref="E60:E91" si="22">E59+1</f>
        <v>2</v>
      </c>
      <c r="F60">
        <v>0.1</v>
      </c>
    </row>
    <row r="61" spans="2:57" ht="14.1" customHeight="1">
      <c r="E61">
        <f t="shared" si="22"/>
        <v>3</v>
      </c>
      <c r="F61">
        <v>0.1</v>
      </c>
    </row>
    <row r="62" spans="2:57" ht="14.1" customHeight="1">
      <c r="E62">
        <f t="shared" si="22"/>
        <v>4</v>
      </c>
      <c r="F62">
        <v>0.1</v>
      </c>
    </row>
    <row r="63" spans="2:57" ht="14.1" customHeight="1">
      <c r="E63">
        <f t="shared" si="22"/>
        <v>5</v>
      </c>
      <c r="F63">
        <v>0.1</v>
      </c>
    </row>
    <row r="64" spans="2:57" ht="14.1" customHeight="1">
      <c r="E64">
        <f t="shared" si="22"/>
        <v>6</v>
      </c>
      <c r="F64">
        <v>0.1</v>
      </c>
    </row>
    <row r="65" spans="5:6" ht="14.1" customHeight="1">
      <c r="E65">
        <f t="shared" si="22"/>
        <v>7</v>
      </c>
      <c r="F65">
        <v>0.1</v>
      </c>
    </row>
    <row r="66" spans="5:6" ht="14.1" customHeight="1">
      <c r="E66">
        <f t="shared" si="22"/>
        <v>8</v>
      </c>
      <c r="F66">
        <v>0.1</v>
      </c>
    </row>
    <row r="67" spans="5:6" ht="14.1" customHeight="1">
      <c r="E67">
        <f t="shared" si="22"/>
        <v>9</v>
      </c>
      <c r="F67">
        <v>0.1</v>
      </c>
    </row>
    <row r="68" spans="5:6" ht="14.1" customHeight="1">
      <c r="E68">
        <f t="shared" si="22"/>
        <v>10</v>
      </c>
      <c r="F68">
        <v>0.1</v>
      </c>
    </row>
    <row r="69" spans="5:6" ht="14.1" customHeight="1">
      <c r="E69">
        <f t="shared" si="22"/>
        <v>11</v>
      </c>
      <c r="F69">
        <v>0.1</v>
      </c>
    </row>
    <row r="70" spans="5:6" ht="14.1" customHeight="1">
      <c r="E70">
        <f t="shared" si="22"/>
        <v>12</v>
      </c>
      <c r="F70">
        <v>0.1</v>
      </c>
    </row>
    <row r="71" spans="5:6" ht="14.1" customHeight="1">
      <c r="E71">
        <f t="shared" si="22"/>
        <v>13</v>
      </c>
      <c r="F71">
        <v>0.1</v>
      </c>
    </row>
    <row r="72" spans="5:6" ht="14.1" customHeight="1">
      <c r="E72">
        <f t="shared" si="22"/>
        <v>14</v>
      </c>
      <c r="F72">
        <v>0.1</v>
      </c>
    </row>
    <row r="73" spans="5:6" ht="14.1" customHeight="1">
      <c r="E73">
        <f t="shared" si="22"/>
        <v>15</v>
      </c>
      <c r="F73">
        <v>0.1</v>
      </c>
    </row>
    <row r="74" spans="5:6" ht="14.1" customHeight="1">
      <c r="E74">
        <f t="shared" si="22"/>
        <v>16</v>
      </c>
      <c r="F74">
        <v>0.1</v>
      </c>
    </row>
    <row r="75" spans="5:6" ht="14.1" customHeight="1">
      <c r="E75">
        <f t="shared" si="22"/>
        <v>17</v>
      </c>
      <c r="F75">
        <v>0.1</v>
      </c>
    </row>
    <row r="76" spans="5:6" ht="14.1" customHeight="1">
      <c r="E76">
        <f t="shared" si="22"/>
        <v>18</v>
      </c>
      <c r="F76">
        <v>0.1</v>
      </c>
    </row>
    <row r="77" spans="5:6" ht="14.1" customHeight="1">
      <c r="E77">
        <f t="shared" si="22"/>
        <v>19</v>
      </c>
      <c r="F77">
        <v>0.1</v>
      </c>
    </row>
    <row r="78" spans="5:6" ht="14.1" customHeight="1">
      <c r="E78">
        <f t="shared" si="22"/>
        <v>20</v>
      </c>
      <c r="F78">
        <v>0.1</v>
      </c>
    </row>
    <row r="79" spans="5:6" ht="14.1" customHeight="1">
      <c r="E79">
        <f t="shared" si="22"/>
        <v>21</v>
      </c>
      <c r="F79">
        <v>0.1</v>
      </c>
    </row>
    <row r="80" spans="5:6" ht="14.1" customHeight="1">
      <c r="E80">
        <f t="shared" si="22"/>
        <v>22</v>
      </c>
      <c r="F80">
        <v>0.1</v>
      </c>
    </row>
    <row r="81" spans="5:6" ht="14.1" customHeight="1">
      <c r="E81">
        <f t="shared" si="22"/>
        <v>23</v>
      </c>
      <c r="F81">
        <v>0.1</v>
      </c>
    </row>
    <row r="82" spans="5:6" ht="14.1" customHeight="1">
      <c r="E82">
        <f t="shared" si="22"/>
        <v>24</v>
      </c>
      <c r="F82">
        <v>0.1</v>
      </c>
    </row>
    <row r="83" spans="5:6" ht="14.1" customHeight="1">
      <c r="E83">
        <f t="shared" si="22"/>
        <v>25</v>
      </c>
      <c r="F83">
        <v>0.1</v>
      </c>
    </row>
    <row r="84" spans="5:6" ht="14.1" customHeight="1">
      <c r="E84">
        <f t="shared" si="22"/>
        <v>26</v>
      </c>
      <c r="F84">
        <v>0.1</v>
      </c>
    </row>
    <row r="85" spans="5:6" ht="14.1" customHeight="1">
      <c r="E85">
        <f t="shared" si="22"/>
        <v>27</v>
      </c>
      <c r="F85">
        <v>0.1</v>
      </c>
    </row>
    <row r="86" spans="5:6" ht="14.1" customHeight="1">
      <c r="E86">
        <f t="shared" si="22"/>
        <v>28</v>
      </c>
      <c r="F86">
        <v>0.1</v>
      </c>
    </row>
    <row r="87" spans="5:6" ht="14.1" customHeight="1">
      <c r="E87">
        <f t="shared" si="22"/>
        <v>29</v>
      </c>
      <c r="F87">
        <v>0.1</v>
      </c>
    </row>
    <row r="88" spans="5:6" ht="14.1" customHeight="1">
      <c r="E88">
        <f t="shared" si="22"/>
        <v>30</v>
      </c>
      <c r="F88">
        <v>0.2</v>
      </c>
    </row>
    <row r="89" spans="5:6" ht="14.1" customHeight="1">
      <c r="E89">
        <f t="shared" si="22"/>
        <v>31</v>
      </c>
      <c r="F89">
        <v>0.2</v>
      </c>
    </row>
    <row r="90" spans="5:6" ht="14.1" customHeight="1">
      <c r="E90">
        <f t="shared" si="22"/>
        <v>32</v>
      </c>
      <c r="F90">
        <v>0.2</v>
      </c>
    </row>
    <row r="91" spans="5:6" ht="14.1" customHeight="1">
      <c r="E91">
        <f t="shared" si="22"/>
        <v>33</v>
      </c>
      <c r="F91">
        <v>0.2</v>
      </c>
    </row>
    <row r="92" spans="5:6" ht="14.1" customHeight="1">
      <c r="E92">
        <f t="shared" ref="E92:E117" si="23">E91+1</f>
        <v>34</v>
      </c>
      <c r="F92">
        <v>0.2</v>
      </c>
    </row>
    <row r="93" spans="5:6" ht="14.1" customHeight="1">
      <c r="E93">
        <f t="shared" si="23"/>
        <v>35</v>
      </c>
      <c r="F93">
        <v>0.2</v>
      </c>
    </row>
    <row r="94" spans="5:6" ht="14.1" customHeight="1">
      <c r="E94">
        <f t="shared" si="23"/>
        <v>36</v>
      </c>
      <c r="F94">
        <v>0.2</v>
      </c>
    </row>
    <row r="95" spans="5:6" ht="14.1" customHeight="1">
      <c r="E95">
        <f t="shared" si="23"/>
        <v>37</v>
      </c>
      <c r="F95">
        <v>0.2</v>
      </c>
    </row>
    <row r="96" spans="5:6" ht="14.1" customHeight="1">
      <c r="E96">
        <f t="shared" si="23"/>
        <v>38</v>
      </c>
      <c r="F96">
        <v>0.2</v>
      </c>
    </row>
    <row r="97" spans="5:6" ht="14.1" customHeight="1">
      <c r="E97">
        <f t="shared" si="23"/>
        <v>39</v>
      </c>
      <c r="F97">
        <v>0.2</v>
      </c>
    </row>
    <row r="98" spans="5:6" ht="14.1" customHeight="1">
      <c r="E98">
        <f t="shared" si="23"/>
        <v>40</v>
      </c>
      <c r="F98">
        <v>0.3</v>
      </c>
    </row>
    <row r="99" spans="5:6" ht="14.1" customHeight="1">
      <c r="E99">
        <f t="shared" si="23"/>
        <v>41</v>
      </c>
      <c r="F99">
        <v>0.3</v>
      </c>
    </row>
    <row r="100" spans="5:6" ht="14.1" customHeight="1">
      <c r="E100">
        <f t="shared" si="23"/>
        <v>42</v>
      </c>
      <c r="F100">
        <v>0.3</v>
      </c>
    </row>
    <row r="101" spans="5:6" ht="14.1" customHeight="1">
      <c r="E101">
        <f t="shared" si="23"/>
        <v>43</v>
      </c>
      <c r="F101">
        <v>0.3</v>
      </c>
    </row>
    <row r="102" spans="5:6" ht="14.1" customHeight="1">
      <c r="E102">
        <f t="shared" si="23"/>
        <v>44</v>
      </c>
      <c r="F102">
        <v>0.3</v>
      </c>
    </row>
    <row r="103" spans="5:6" ht="14.1" customHeight="1">
      <c r="E103">
        <f t="shared" si="23"/>
        <v>45</v>
      </c>
      <c r="F103">
        <v>0.3</v>
      </c>
    </row>
    <row r="104" spans="5:6" ht="14.1" customHeight="1">
      <c r="E104">
        <f t="shared" si="23"/>
        <v>46</v>
      </c>
      <c r="F104">
        <v>0.3</v>
      </c>
    </row>
    <row r="105" spans="5:6" ht="14.1" customHeight="1">
      <c r="E105">
        <f t="shared" si="23"/>
        <v>47</v>
      </c>
      <c r="F105">
        <v>0.3</v>
      </c>
    </row>
    <row r="106" spans="5:6" ht="14.1" customHeight="1">
      <c r="E106">
        <f t="shared" si="23"/>
        <v>48</v>
      </c>
      <c r="F106">
        <v>0.3</v>
      </c>
    </row>
    <row r="107" spans="5:6" ht="14.1" customHeight="1">
      <c r="E107">
        <f t="shared" si="23"/>
        <v>49</v>
      </c>
      <c r="F107">
        <v>0.3</v>
      </c>
    </row>
    <row r="108" spans="5:6" ht="14.1" customHeight="1">
      <c r="E108">
        <f t="shared" si="23"/>
        <v>50</v>
      </c>
      <c r="F108">
        <v>0.4</v>
      </c>
    </row>
    <row r="109" spans="5:6" ht="14.1" customHeight="1">
      <c r="E109">
        <f t="shared" si="23"/>
        <v>51</v>
      </c>
      <c r="F109">
        <v>0.4</v>
      </c>
    </row>
    <row r="110" spans="5:6" ht="14.1" customHeight="1">
      <c r="E110">
        <f t="shared" si="23"/>
        <v>52</v>
      </c>
      <c r="F110">
        <v>0.4</v>
      </c>
    </row>
    <row r="111" spans="5:6" ht="14.1" customHeight="1">
      <c r="E111">
        <f t="shared" si="23"/>
        <v>53</v>
      </c>
      <c r="F111">
        <v>0.4</v>
      </c>
    </row>
    <row r="112" spans="5:6" ht="14.1" customHeight="1">
      <c r="E112">
        <f t="shared" si="23"/>
        <v>54</v>
      </c>
      <c r="F112">
        <v>0.4</v>
      </c>
    </row>
    <row r="113" spans="5:6" ht="14.1" customHeight="1">
      <c r="E113">
        <f t="shared" si="23"/>
        <v>55</v>
      </c>
      <c r="F113">
        <v>0.4</v>
      </c>
    </row>
    <row r="114" spans="5:6" ht="14.1" customHeight="1">
      <c r="E114">
        <f t="shared" si="23"/>
        <v>56</v>
      </c>
      <c r="F114">
        <v>0.4</v>
      </c>
    </row>
    <row r="115" spans="5:6" ht="14.1" customHeight="1">
      <c r="E115">
        <f t="shared" si="23"/>
        <v>57</v>
      </c>
      <c r="F115">
        <v>0.4</v>
      </c>
    </row>
    <row r="116" spans="5:6" ht="14.1" customHeight="1">
      <c r="E116">
        <f t="shared" si="23"/>
        <v>58</v>
      </c>
      <c r="F116">
        <v>0.4</v>
      </c>
    </row>
    <row r="117" spans="5:6" ht="14.1" customHeight="1">
      <c r="E117">
        <f t="shared" si="23"/>
        <v>59</v>
      </c>
      <c r="F117">
        <v>0.4</v>
      </c>
    </row>
    <row r="118" spans="5:6" ht="14.1" customHeight="1">
      <c r="E118">
        <v>59.5</v>
      </c>
      <c r="F118">
        <v>0.5</v>
      </c>
    </row>
    <row r="119" spans="5:6" ht="14.1" customHeight="1">
      <c r="E119">
        <f t="shared" ref="E119:E150" si="24">E118+1</f>
        <v>60.5</v>
      </c>
      <c r="F119">
        <v>0.6</v>
      </c>
    </row>
    <row r="120" spans="5:6" ht="14.1" customHeight="1">
      <c r="E120">
        <f t="shared" si="24"/>
        <v>61.5</v>
      </c>
      <c r="F120">
        <f t="shared" ref="F120:F148" si="25">F119+0.1</f>
        <v>0.7</v>
      </c>
    </row>
    <row r="121" spans="5:6" ht="14.1" customHeight="1">
      <c r="E121">
        <f t="shared" si="24"/>
        <v>62.5</v>
      </c>
      <c r="F121">
        <f t="shared" si="25"/>
        <v>0.79999999999999993</v>
      </c>
    </row>
    <row r="122" spans="5:6" ht="14.1" customHeight="1">
      <c r="E122">
        <f t="shared" si="24"/>
        <v>63.5</v>
      </c>
      <c r="F122">
        <f t="shared" si="25"/>
        <v>0.89999999999999991</v>
      </c>
    </row>
    <row r="123" spans="5:6" ht="14.1" customHeight="1">
      <c r="E123">
        <f t="shared" si="24"/>
        <v>64.5</v>
      </c>
      <c r="F123">
        <f t="shared" si="25"/>
        <v>0.99999999999999989</v>
      </c>
    </row>
    <row r="124" spans="5:6" ht="14.1" customHeight="1">
      <c r="E124">
        <f t="shared" si="24"/>
        <v>65.5</v>
      </c>
      <c r="F124">
        <f t="shared" si="25"/>
        <v>1.0999999999999999</v>
      </c>
    </row>
    <row r="125" spans="5:6" ht="14.1" customHeight="1">
      <c r="E125">
        <f t="shared" si="24"/>
        <v>66.5</v>
      </c>
      <c r="F125">
        <f t="shared" si="25"/>
        <v>1.2</v>
      </c>
    </row>
    <row r="126" spans="5:6" ht="14.1" customHeight="1">
      <c r="E126">
        <f t="shared" si="24"/>
        <v>67.5</v>
      </c>
      <c r="F126">
        <f t="shared" si="25"/>
        <v>1.3</v>
      </c>
    </row>
    <row r="127" spans="5:6" ht="14.1" customHeight="1">
      <c r="E127">
        <f t="shared" si="24"/>
        <v>68.5</v>
      </c>
      <c r="F127">
        <f t="shared" si="25"/>
        <v>1.4000000000000001</v>
      </c>
    </row>
    <row r="128" spans="5:6" ht="14.1" customHeight="1">
      <c r="E128">
        <f t="shared" si="24"/>
        <v>69.5</v>
      </c>
      <c r="F128">
        <f t="shared" si="25"/>
        <v>1.5000000000000002</v>
      </c>
    </row>
    <row r="129" spans="5:6" ht="14.1" customHeight="1">
      <c r="E129">
        <f t="shared" si="24"/>
        <v>70.5</v>
      </c>
      <c r="F129">
        <f t="shared" si="25"/>
        <v>1.6000000000000003</v>
      </c>
    </row>
    <row r="130" spans="5:6" ht="14.1" customHeight="1">
      <c r="E130">
        <f t="shared" si="24"/>
        <v>71.5</v>
      </c>
      <c r="F130">
        <f t="shared" si="25"/>
        <v>1.7000000000000004</v>
      </c>
    </row>
    <row r="131" spans="5:6" ht="14.1" customHeight="1">
      <c r="E131">
        <f t="shared" si="24"/>
        <v>72.5</v>
      </c>
      <c r="F131">
        <f t="shared" si="25"/>
        <v>1.8000000000000005</v>
      </c>
    </row>
    <row r="132" spans="5:6" ht="14.1" customHeight="1">
      <c r="E132">
        <f t="shared" si="24"/>
        <v>73.5</v>
      </c>
      <c r="F132">
        <f t="shared" si="25"/>
        <v>1.9000000000000006</v>
      </c>
    </row>
    <row r="133" spans="5:6" ht="14.1" customHeight="1">
      <c r="E133">
        <f t="shared" si="24"/>
        <v>74.5</v>
      </c>
      <c r="F133">
        <f t="shared" si="25"/>
        <v>2.0000000000000004</v>
      </c>
    </row>
    <row r="134" spans="5:6" ht="14.1" customHeight="1">
      <c r="E134">
        <f t="shared" si="24"/>
        <v>75.5</v>
      </c>
      <c r="F134">
        <f t="shared" si="25"/>
        <v>2.1000000000000005</v>
      </c>
    </row>
    <row r="135" spans="5:6" ht="14.1" customHeight="1">
      <c r="E135">
        <f t="shared" si="24"/>
        <v>76.5</v>
      </c>
      <c r="F135">
        <f t="shared" si="25"/>
        <v>2.2000000000000006</v>
      </c>
    </row>
    <row r="136" spans="5:6" ht="14.1" customHeight="1">
      <c r="E136">
        <f t="shared" si="24"/>
        <v>77.5</v>
      </c>
      <c r="F136">
        <f t="shared" si="25"/>
        <v>2.3000000000000007</v>
      </c>
    </row>
    <row r="137" spans="5:6" ht="14.1" customHeight="1">
      <c r="E137">
        <f t="shared" si="24"/>
        <v>78.5</v>
      </c>
      <c r="F137">
        <f t="shared" si="25"/>
        <v>2.4000000000000008</v>
      </c>
    </row>
    <row r="138" spans="5:6" ht="14.1" customHeight="1">
      <c r="E138">
        <f t="shared" si="24"/>
        <v>79.5</v>
      </c>
      <c r="F138">
        <f t="shared" si="25"/>
        <v>2.5000000000000009</v>
      </c>
    </row>
    <row r="139" spans="5:6" ht="14.1" customHeight="1">
      <c r="E139">
        <f t="shared" si="24"/>
        <v>80.5</v>
      </c>
      <c r="F139">
        <f t="shared" si="25"/>
        <v>2.600000000000001</v>
      </c>
    </row>
    <row r="140" spans="5:6" ht="14.1" customHeight="1">
      <c r="E140">
        <f t="shared" si="24"/>
        <v>81.5</v>
      </c>
      <c r="F140">
        <f t="shared" si="25"/>
        <v>2.7000000000000011</v>
      </c>
    </row>
    <row r="141" spans="5:6" ht="14.1" customHeight="1">
      <c r="E141">
        <f t="shared" si="24"/>
        <v>82.5</v>
      </c>
      <c r="F141">
        <f t="shared" si="25"/>
        <v>2.8000000000000012</v>
      </c>
    </row>
    <row r="142" spans="5:6" ht="14.1" customHeight="1">
      <c r="E142">
        <f t="shared" si="24"/>
        <v>83.5</v>
      </c>
      <c r="F142">
        <f t="shared" si="25"/>
        <v>2.9000000000000012</v>
      </c>
    </row>
    <row r="143" spans="5:6" ht="14.1" customHeight="1">
      <c r="E143">
        <f t="shared" si="24"/>
        <v>84.5</v>
      </c>
      <c r="F143">
        <f t="shared" si="25"/>
        <v>3.0000000000000013</v>
      </c>
    </row>
    <row r="144" spans="5:6" ht="14.1" customHeight="1">
      <c r="E144">
        <f t="shared" si="24"/>
        <v>85.5</v>
      </c>
      <c r="F144">
        <f t="shared" si="25"/>
        <v>3.1000000000000014</v>
      </c>
    </row>
    <row r="145" spans="5:6" ht="14.1" customHeight="1">
      <c r="E145">
        <f t="shared" si="24"/>
        <v>86.5</v>
      </c>
      <c r="F145">
        <f t="shared" si="25"/>
        <v>3.2000000000000015</v>
      </c>
    </row>
    <row r="146" spans="5:6" ht="14.1" customHeight="1">
      <c r="E146">
        <f t="shared" si="24"/>
        <v>87.5</v>
      </c>
      <c r="F146">
        <f t="shared" si="25"/>
        <v>3.3000000000000016</v>
      </c>
    </row>
    <row r="147" spans="5:6" ht="14.1" customHeight="1">
      <c r="E147">
        <f t="shared" si="24"/>
        <v>88.5</v>
      </c>
      <c r="F147">
        <f t="shared" si="25"/>
        <v>3.4000000000000017</v>
      </c>
    </row>
    <row r="148" spans="5:6" ht="14.1" customHeight="1">
      <c r="E148">
        <f t="shared" si="24"/>
        <v>89.5</v>
      </c>
      <c r="F148">
        <f t="shared" si="25"/>
        <v>3.5000000000000018</v>
      </c>
    </row>
    <row r="149" spans="5:6" ht="14.1" customHeight="1">
      <c r="E149">
        <f t="shared" si="24"/>
        <v>90.5</v>
      </c>
      <c r="F149">
        <v>3.6</v>
      </c>
    </row>
    <row r="150" spans="5:6" ht="14.1" customHeight="1">
      <c r="E150">
        <f t="shared" si="24"/>
        <v>91.5</v>
      </c>
      <c r="F150">
        <v>3.7</v>
      </c>
    </row>
    <row r="151" spans="5:6" ht="14.1" customHeight="1">
      <c r="E151">
        <f t="shared" ref="E151:E182" si="26">E150+1</f>
        <v>92.5</v>
      </c>
      <c r="F151">
        <v>3.8</v>
      </c>
    </row>
    <row r="152" spans="5:6" ht="14.1" customHeight="1">
      <c r="E152">
        <f t="shared" si="26"/>
        <v>93.5</v>
      </c>
      <c r="F152">
        <v>3.9</v>
      </c>
    </row>
    <row r="153" spans="5:6" ht="14.1" customHeight="1">
      <c r="E153">
        <f t="shared" si="26"/>
        <v>94.5</v>
      </c>
      <c r="F153">
        <v>4</v>
      </c>
    </row>
    <row r="154" spans="5:6" ht="14.1" customHeight="1">
      <c r="E154">
        <f t="shared" si="26"/>
        <v>95.5</v>
      </c>
      <c r="F154">
        <v>4</v>
      </c>
    </row>
    <row r="155" spans="5:6" ht="14.1" customHeight="1">
      <c r="E155">
        <f t="shared" si="26"/>
        <v>96.5</v>
      </c>
      <c r="F155">
        <v>4</v>
      </c>
    </row>
    <row r="156" spans="5:6" ht="14.1" customHeight="1">
      <c r="E156">
        <f t="shared" si="26"/>
        <v>97.5</v>
      </c>
      <c r="F156">
        <v>4</v>
      </c>
    </row>
    <row r="157" spans="5:6" ht="14.1" customHeight="1">
      <c r="E157">
        <f t="shared" si="26"/>
        <v>98.5</v>
      </c>
      <c r="F157">
        <v>4</v>
      </c>
    </row>
    <row r="158" spans="5:6" ht="14.1" customHeight="1">
      <c r="E158">
        <f t="shared" si="26"/>
        <v>99.5</v>
      </c>
      <c r="F158">
        <v>4</v>
      </c>
    </row>
    <row r="159" spans="5:6" ht="14.1" customHeight="1">
      <c r="E159">
        <f t="shared" si="26"/>
        <v>100.5</v>
      </c>
      <c r="F159">
        <v>4</v>
      </c>
    </row>
    <row r="160" spans="5:6" ht="14.1" customHeight="1">
      <c r="E160">
        <f t="shared" si="26"/>
        <v>101.5</v>
      </c>
      <c r="F160">
        <v>4</v>
      </c>
    </row>
    <row r="161" spans="5:6" ht="14.1" customHeight="1">
      <c r="E161">
        <f t="shared" si="26"/>
        <v>102.5</v>
      </c>
      <c r="F161">
        <v>4</v>
      </c>
    </row>
    <row r="162" spans="5:6" ht="14.1" customHeight="1">
      <c r="E162">
        <f t="shared" si="26"/>
        <v>103.5</v>
      </c>
      <c r="F162">
        <v>4</v>
      </c>
    </row>
    <row r="163" spans="5:6" ht="14.1" customHeight="1">
      <c r="E163">
        <f t="shared" si="26"/>
        <v>104.5</v>
      </c>
      <c r="F163">
        <v>4</v>
      </c>
    </row>
    <row r="164" spans="5:6" ht="14.1" customHeight="1">
      <c r="E164">
        <f t="shared" si="26"/>
        <v>105.5</v>
      </c>
      <c r="F164">
        <v>4</v>
      </c>
    </row>
    <row r="165" spans="5:6" ht="14.1" customHeight="1">
      <c r="E165">
        <f t="shared" si="26"/>
        <v>106.5</v>
      </c>
      <c r="F165">
        <v>4</v>
      </c>
    </row>
    <row r="166" spans="5:6" ht="14.1" customHeight="1">
      <c r="E166">
        <f t="shared" si="26"/>
        <v>107.5</v>
      </c>
      <c r="F166">
        <v>4</v>
      </c>
    </row>
    <row r="167" spans="5:6" ht="14.1" customHeight="1">
      <c r="E167">
        <f t="shared" si="26"/>
        <v>108.5</v>
      </c>
      <c r="F167">
        <v>4</v>
      </c>
    </row>
    <row r="168" spans="5:6" ht="14.1" customHeight="1">
      <c r="E168">
        <f t="shared" si="26"/>
        <v>109.5</v>
      </c>
      <c r="F168">
        <v>4</v>
      </c>
    </row>
    <row r="169" spans="5:6" ht="14.1" customHeight="1">
      <c r="E169">
        <f t="shared" si="26"/>
        <v>110.5</v>
      </c>
      <c r="F169">
        <v>4</v>
      </c>
    </row>
    <row r="170" spans="5:6" ht="14.1" customHeight="1">
      <c r="E170">
        <f t="shared" si="26"/>
        <v>111.5</v>
      </c>
      <c r="F170">
        <v>4</v>
      </c>
    </row>
    <row r="171" spans="5:6" ht="14.1" customHeight="1">
      <c r="E171">
        <f t="shared" si="26"/>
        <v>112.5</v>
      </c>
      <c r="F171">
        <v>4</v>
      </c>
    </row>
    <row r="172" spans="5:6" ht="14.1" customHeight="1">
      <c r="E172">
        <f t="shared" si="26"/>
        <v>113.5</v>
      </c>
      <c r="F172">
        <v>4</v>
      </c>
    </row>
    <row r="173" spans="5:6" ht="14.1" customHeight="1">
      <c r="E173">
        <f t="shared" si="26"/>
        <v>114.5</v>
      </c>
      <c r="F173">
        <v>4</v>
      </c>
    </row>
    <row r="174" spans="5:6" ht="14.1" customHeight="1">
      <c r="E174">
        <f t="shared" si="26"/>
        <v>115.5</v>
      </c>
      <c r="F174">
        <v>4</v>
      </c>
    </row>
    <row r="175" spans="5:6" ht="14.1" customHeight="1">
      <c r="E175">
        <f t="shared" si="26"/>
        <v>116.5</v>
      </c>
      <c r="F175">
        <v>4</v>
      </c>
    </row>
    <row r="176" spans="5:6" ht="14.1" customHeight="1">
      <c r="E176">
        <f t="shared" si="26"/>
        <v>117.5</v>
      </c>
      <c r="F176">
        <v>4</v>
      </c>
    </row>
    <row r="177" spans="5:6" ht="14.1" customHeight="1">
      <c r="E177">
        <f t="shared" si="26"/>
        <v>118.5</v>
      </c>
      <c r="F177">
        <v>4</v>
      </c>
    </row>
    <row r="178" spans="5:6" ht="14.1" customHeight="1">
      <c r="E178">
        <f t="shared" si="26"/>
        <v>119.5</v>
      </c>
      <c r="F178">
        <v>4</v>
      </c>
    </row>
    <row r="179" spans="5:6" ht="14.1" customHeight="1">
      <c r="E179">
        <f t="shared" si="26"/>
        <v>120.5</v>
      </c>
      <c r="F179">
        <v>4</v>
      </c>
    </row>
    <row r="180" spans="5:6" ht="14.1" customHeight="1">
      <c r="E180">
        <f t="shared" si="26"/>
        <v>121.5</v>
      </c>
      <c r="F180">
        <v>4</v>
      </c>
    </row>
    <row r="181" spans="5:6" ht="14.1" customHeight="1">
      <c r="E181">
        <f t="shared" si="26"/>
        <v>122.5</v>
      </c>
      <c r="F181">
        <v>4</v>
      </c>
    </row>
    <row r="182" spans="5:6" ht="14.1" customHeight="1">
      <c r="E182">
        <f t="shared" si="26"/>
        <v>123.5</v>
      </c>
      <c r="F182">
        <v>4</v>
      </c>
    </row>
    <row r="183" spans="5:6" ht="14.1" customHeight="1">
      <c r="E183">
        <f t="shared" ref="E183:E197" si="27">E182+1</f>
        <v>124.5</v>
      </c>
      <c r="F183">
        <v>4</v>
      </c>
    </row>
    <row r="184" spans="5:6" ht="14.1" customHeight="1">
      <c r="E184">
        <f t="shared" si="27"/>
        <v>125.5</v>
      </c>
      <c r="F184">
        <v>4</v>
      </c>
    </row>
    <row r="185" spans="5:6" ht="14.1" customHeight="1">
      <c r="E185">
        <f t="shared" si="27"/>
        <v>126.5</v>
      </c>
      <c r="F185">
        <v>4</v>
      </c>
    </row>
    <row r="186" spans="5:6" ht="14.1" customHeight="1">
      <c r="E186">
        <f t="shared" si="27"/>
        <v>127.5</v>
      </c>
      <c r="F186">
        <v>4</v>
      </c>
    </row>
    <row r="187" spans="5:6" ht="14.1" customHeight="1">
      <c r="E187">
        <f t="shared" si="27"/>
        <v>128.5</v>
      </c>
      <c r="F187">
        <v>4</v>
      </c>
    </row>
    <row r="188" spans="5:6" ht="14.1" customHeight="1">
      <c r="E188">
        <f t="shared" si="27"/>
        <v>129.5</v>
      </c>
      <c r="F188">
        <v>4</v>
      </c>
    </row>
    <row r="189" spans="5:6" ht="14.1" customHeight="1">
      <c r="E189">
        <f t="shared" si="27"/>
        <v>130.5</v>
      </c>
      <c r="F189">
        <v>4</v>
      </c>
    </row>
    <row r="190" spans="5:6" ht="14.1" customHeight="1">
      <c r="E190">
        <f t="shared" si="27"/>
        <v>131.5</v>
      </c>
      <c r="F190">
        <v>4</v>
      </c>
    </row>
    <row r="191" spans="5:6" ht="14.1" customHeight="1">
      <c r="E191">
        <f t="shared" si="27"/>
        <v>132.5</v>
      </c>
      <c r="F191">
        <v>4</v>
      </c>
    </row>
    <row r="192" spans="5:6" ht="14.1" customHeight="1">
      <c r="E192">
        <f t="shared" si="27"/>
        <v>133.5</v>
      </c>
      <c r="F192">
        <v>4</v>
      </c>
    </row>
    <row r="193" spans="5:6" ht="14.1" customHeight="1">
      <c r="E193">
        <f t="shared" si="27"/>
        <v>134.5</v>
      </c>
      <c r="F193">
        <v>4</v>
      </c>
    </row>
    <row r="194" spans="5:6" ht="14.1" customHeight="1">
      <c r="E194">
        <f t="shared" si="27"/>
        <v>135.5</v>
      </c>
      <c r="F194">
        <v>4</v>
      </c>
    </row>
    <row r="195" spans="5:6" ht="14.1" customHeight="1">
      <c r="E195">
        <f t="shared" si="27"/>
        <v>136.5</v>
      </c>
      <c r="F195">
        <v>4</v>
      </c>
    </row>
    <row r="196" spans="5:6" ht="14.1" customHeight="1">
      <c r="E196">
        <f t="shared" si="27"/>
        <v>137.5</v>
      </c>
      <c r="F196">
        <v>4</v>
      </c>
    </row>
    <row r="197" spans="5:6" ht="14.1" customHeight="1">
      <c r="E197">
        <f t="shared" si="27"/>
        <v>138.5</v>
      </c>
      <c r="F197">
        <v>4</v>
      </c>
    </row>
  </sheetData>
  <phoneticPr fontId="0" type="noConversion"/>
  <printOptions horizontalCentered="1" verticalCentered="1" headings="1" gridLines="1"/>
  <pageMargins left="0.75" right="0.75" top="1" bottom="1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 CS w97</vt:lpstr>
      <vt:lpstr>'grades CS w97'!Print_Area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Aniket Gupta</cp:lastModifiedBy>
  <cp:lastPrinted>2004-03-19T19:40:48Z</cp:lastPrinted>
  <dcterms:created xsi:type="dcterms:W3CDTF">2000-02-14T04:45:17Z</dcterms:created>
  <dcterms:modified xsi:type="dcterms:W3CDTF">2024-02-03T22:22:46Z</dcterms:modified>
</cp:coreProperties>
</file>