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0D8CED76-C5A5-46AE-BDD4-97A9F956CCEA}" xr6:coauthVersionLast="47" xr6:coauthVersionMax="47" xr10:uidLastSave="{00000000-0000-0000-0000-000000000000}"/>
  <bookViews>
    <workbookView xWindow="3348" yWindow="3348" windowWidth="17280" windowHeight="8880" firstSheet="1" activeTab="1"/>
  </bookViews>
  <sheets>
    <sheet name="Lab Notes" sheetId="1" state="hidden" r:id="rId1"/>
    <sheet name="Homework" sheetId="2" r:id="rId2"/>
    <sheet name="Sheet3" sheetId="3" r:id="rId3"/>
  </sheets>
  <definedNames>
    <definedName name="TABLE" localSheetId="2">Sheet3!$A$1:$G$16</definedName>
    <definedName name="TABLE_2" localSheetId="2">Sheet3!$A$21:$G$46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8" i="2"/>
  <c r="C9" i="2"/>
  <c r="G12" i="2"/>
  <c r="G13" i="2" s="1"/>
  <c r="G14" i="2" s="1"/>
  <c r="D16" i="2" s="1"/>
  <c r="F46" i="2"/>
  <c r="F47" i="2" s="1"/>
  <c r="F48" i="2"/>
  <c r="D56" i="2"/>
  <c r="F56" i="2"/>
  <c r="D57" i="2"/>
  <c r="F57" i="2"/>
  <c r="F58" i="2"/>
  <c r="F59" i="2"/>
  <c r="F63" i="2"/>
  <c r="F69" i="2"/>
  <c r="H69" i="2"/>
  <c r="H70" i="2"/>
  <c r="F71" i="2"/>
  <c r="H71" i="2"/>
  <c r="D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D11" i="1"/>
  <c r="D117" i="1" s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6" i="1"/>
  <c r="D57" i="1"/>
  <c r="E117" i="1" s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C110" i="1"/>
  <c r="H63" i="2" s="1"/>
  <c r="D114" i="1"/>
  <c r="F64" i="2" s="1"/>
  <c r="E114" i="1"/>
  <c r="D55" i="2" s="1"/>
  <c r="D115" i="1"/>
  <c r="D46" i="2" s="1"/>
  <c r="E115" i="1"/>
  <c r="D116" i="1"/>
  <c r="D47" i="2" s="1"/>
  <c r="E116" i="1"/>
  <c r="H65" i="2" s="1"/>
  <c r="A125" i="1"/>
  <c r="A126" i="1" s="1"/>
  <c r="A127" i="1"/>
  <c r="A128" i="1" s="1"/>
  <c r="A129" i="1"/>
  <c r="A130" i="1" s="1"/>
  <c r="A132" i="1"/>
  <c r="A133" i="1"/>
  <c r="A135" i="1"/>
  <c r="A136" i="1" s="1"/>
  <c r="D58" i="2" l="1"/>
  <c r="E118" i="1"/>
  <c r="H66" i="2"/>
  <c r="F70" i="2"/>
  <c r="F49" i="2"/>
  <c r="D48" i="2"/>
  <c r="F66" i="2"/>
  <c r="D59" i="2"/>
  <c r="D118" i="1"/>
  <c r="D49" i="2" s="1"/>
  <c r="D45" i="2"/>
  <c r="F65" i="2"/>
  <c r="H64" i="2"/>
</calcChain>
</file>

<file path=xl/sharedStrings.xml><?xml version="1.0" encoding="utf-8"?>
<sst xmlns="http://schemas.openxmlformats.org/spreadsheetml/2006/main" count="121" uniqueCount="86">
  <si>
    <t>Experiment 2.</t>
  </si>
  <si>
    <t xml:space="preserve">The cells shaded in blue have </t>
  </si>
  <si>
    <t>instructions for you to follow.</t>
  </si>
  <si>
    <t>In the squares shaded in yellow,</t>
  </si>
  <si>
    <t>you insert data for your section from the web.</t>
  </si>
  <si>
    <t>Table 2.1:  Transactions in Session 1, Round 2</t>
  </si>
  <si>
    <t>Trans.</t>
  </si>
  <si>
    <t>Price</t>
  </si>
  <si>
    <t>Buyer</t>
  </si>
  <si>
    <t>Value</t>
  </si>
  <si>
    <t>Buyer's</t>
  </si>
  <si>
    <t>Profit</t>
  </si>
  <si>
    <t>Table 2.3 Distribution of Buyer Values-All Sessions</t>
  </si>
  <si>
    <t>Number of</t>
  </si>
  <si>
    <t>Buyers</t>
  </si>
  <si>
    <t>Table 2.4 Number of Fishermen and Fish Caught</t>
  </si>
  <si>
    <t>Session 1</t>
  </si>
  <si>
    <t>Fishermen</t>
  </si>
  <si>
    <t xml:space="preserve">Number of </t>
  </si>
  <si>
    <t>Fish Caught</t>
  </si>
  <si>
    <t>Session 2</t>
  </si>
  <si>
    <t>Table 2.5 Market Statistics for the Fish Market</t>
  </si>
  <si>
    <t>Mean Price</t>
  </si>
  <si>
    <t># of Fish Sold</t>
  </si>
  <si>
    <t>Total Profits of Fishermane</t>
  </si>
  <si>
    <t>Total Profits of Demanders</t>
  </si>
  <si>
    <t>Total Profits All Participants</t>
  </si>
  <si>
    <t>Session2</t>
  </si>
  <si>
    <t>Homework for Experiment 2</t>
  </si>
  <si>
    <t>Problem 2.1</t>
  </si>
  <si>
    <t>Table 2.6:  Demand Table for Sessions 1 and 2</t>
  </si>
  <si>
    <t>Price Range</t>
  </si>
  <si>
    <t>Amount Demanded</t>
  </si>
  <si>
    <t>P&gt;$25</t>
  </si>
  <si>
    <t>$20&lt;P&lt;$25</t>
  </si>
  <si>
    <t>P&lt;$5</t>
  </si>
  <si>
    <t>$5&lt;P&lt;$20</t>
  </si>
  <si>
    <t>Problem 2.2</t>
  </si>
  <si>
    <t>Part a)  How many fish will be supplied at a price of $15?</t>
  </si>
  <si>
    <t>Part b)  How many fish will be supplied at a price of $5?</t>
  </si>
  <si>
    <t>Part c)  How many fish will be supplied at a price of $1</t>
  </si>
  <si>
    <t>Part d)  What can you conclude about the supplyl curve for fish at positive prices?</t>
  </si>
  <si>
    <t xml:space="preserve">At all positive prices, </t>
  </si>
  <si>
    <t>fish will be supplied.</t>
  </si>
  <si>
    <t># of</t>
  </si>
  <si>
    <t>Fish</t>
  </si>
  <si>
    <t>Demand</t>
  </si>
  <si>
    <t>Supply Price</t>
  </si>
  <si>
    <t>Problem 2.3</t>
  </si>
  <si>
    <t>Go to the "Homework" worksheet,</t>
  </si>
  <si>
    <t>find Figure 2.2, and move the black dots and</t>
  </si>
  <si>
    <t xml:space="preserve">"CE1" and "CE2" so they indicate the </t>
  </si>
  <si>
    <t>competitive equilibrium in Sessions 1 and 2.</t>
  </si>
  <si>
    <t>Figure 2.2:  Supply and Demand in Sessions 1 and 2.</t>
  </si>
  <si>
    <t xml:space="preserve">Mean Price </t>
  </si>
  <si>
    <t>Experimental</t>
  </si>
  <si>
    <t>Outcome</t>
  </si>
  <si>
    <t>Prediction</t>
  </si>
  <si>
    <t>Number of Fish Sold</t>
  </si>
  <si>
    <t>Total Demanders' Profit</t>
  </si>
  <si>
    <t>Total Fishermens' Profit</t>
  </si>
  <si>
    <t>Competitive</t>
  </si>
  <si>
    <t>Table 2.7:  Predictions and Outcomes in Session 1</t>
  </si>
  <si>
    <t>Problem 2.4</t>
  </si>
  <si>
    <t>Problem 2.5</t>
  </si>
  <si>
    <t>Table 2.8:  Predictions and Outcomes in Session 2</t>
  </si>
  <si>
    <t>Problem 2.6</t>
  </si>
  <si>
    <t xml:space="preserve">a)  The number of fish caught increased from </t>
  </si>
  <si>
    <t>to</t>
  </si>
  <si>
    <t>.</t>
  </si>
  <si>
    <r>
      <t>c) Total profits of fishermen (rose?</t>
    </r>
    <r>
      <rPr>
        <u/>
        <sz val="10"/>
        <rFont val="Arial"/>
        <family val="2"/>
      </rPr>
      <t>fell</t>
    </r>
    <r>
      <rPr>
        <sz val="10"/>
        <rFont val="Arial"/>
      </rPr>
      <t>?) from</t>
    </r>
  </si>
  <si>
    <r>
      <t>d) Total consumer surplus (</t>
    </r>
    <r>
      <rPr>
        <u/>
        <sz val="10"/>
        <rFont val="Arial"/>
        <family val="2"/>
      </rPr>
      <t>rose</t>
    </r>
    <r>
      <rPr>
        <sz val="10"/>
        <rFont val="Arial"/>
      </rPr>
      <t>?fell?) from</t>
    </r>
  </si>
  <si>
    <t>Problem 2.7</t>
  </si>
  <si>
    <r>
      <t>a) The mean price of fish (rises?</t>
    </r>
    <r>
      <rPr>
        <u/>
        <sz val="10"/>
        <rFont val="Arial"/>
        <family val="2"/>
      </rPr>
      <t>falls?</t>
    </r>
    <r>
      <rPr>
        <sz val="10"/>
        <rFont val="Arial"/>
      </rPr>
      <t xml:space="preserve">) from </t>
    </r>
  </si>
  <si>
    <r>
      <t>b) Total profits of fishermen (rises?</t>
    </r>
    <r>
      <rPr>
        <u/>
        <sz val="10"/>
        <rFont val="Arial"/>
        <family val="2"/>
      </rPr>
      <t>falls</t>
    </r>
    <r>
      <rPr>
        <sz val="10"/>
        <rFont val="Arial"/>
      </rPr>
      <t>?) from</t>
    </r>
  </si>
  <si>
    <r>
      <t>c) Total consumers' surplus (</t>
    </r>
    <r>
      <rPr>
        <u/>
        <sz val="10"/>
        <rFont val="Arial"/>
        <family val="2"/>
      </rPr>
      <t>rises</t>
    </r>
    <r>
      <rPr>
        <sz val="10"/>
        <rFont val="Arial"/>
      </rPr>
      <t xml:space="preserve">?falls?) from </t>
    </r>
  </si>
  <si>
    <t>Problem 2.8</t>
  </si>
  <si>
    <t>a) if he expects the price of fish to be $3?</t>
  </si>
  <si>
    <t>no</t>
  </si>
  <si>
    <t>b) if he expects the price of fish to be $7?</t>
  </si>
  <si>
    <t>yes</t>
  </si>
  <si>
    <t>Finish line!  Check the homesheet to make</t>
  </si>
  <si>
    <t>sure the answers are correct.  Then, send</t>
  </si>
  <si>
    <t>my a pdf version.</t>
  </si>
  <si>
    <r>
      <t>b) The mean price of fish (rose?f</t>
    </r>
    <r>
      <rPr>
        <u/>
        <sz val="10"/>
        <rFont val="Arial"/>
        <family val="2"/>
      </rPr>
      <t>ell</t>
    </r>
    <r>
      <rPr>
        <sz val="10"/>
        <rFont val="Arial"/>
      </rPr>
      <t xml:space="preserve">?) from </t>
    </r>
  </si>
  <si>
    <t>Table 2.2:  Transactions in Session 2, Round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</si>
</sst>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0"/>
      <name val="Arial"/>
    </font>
    <font>
      <b/>
      <sz val="18"/>
      <name val="Arial"/>
      <family val="2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6" fontId="0" fillId="0" borderId="0" xfId="0" applyNumberFormat="1"/>
    <xf numFmtId="44" fontId="0" fillId="0" borderId="0" xfId="0" applyNumberFormat="1"/>
    <xf numFmtId="164" fontId="0" fillId="0" borderId="0" xfId="0" applyNumberFormat="1"/>
    <xf numFmtId="0" fontId="0" fillId="0" borderId="0" xfId="0" applyBorder="1"/>
    <xf numFmtId="0" fontId="0" fillId="0" borderId="1" xfId="0" applyBorder="1"/>
    <xf numFmtId="164" fontId="0" fillId="0" borderId="1" xfId="0" applyNumberFormat="1" applyBorder="1"/>
    <xf numFmtId="0" fontId="1" fillId="4" borderId="0" xfId="0" applyFont="1" applyFill="1"/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65293037767612"/>
          <c:y val="8.2092204984238276E-2"/>
          <c:w val="0.73870818373046665"/>
          <c:h val="0.69902756365366536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'Lab Notes'!$A$123:$A$136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6</c:v>
                </c:pt>
                <c:pt idx="4">
                  <c:v>20</c:v>
                </c:pt>
                <c:pt idx="5">
                  <c:v>20</c:v>
                </c:pt>
                <c:pt idx="6">
                  <c:v>26</c:v>
                </c:pt>
                <c:pt idx="7">
                  <c:v>26</c:v>
                </c:pt>
                <c:pt idx="8">
                  <c:v>0</c:v>
                </c:pt>
                <c:pt idx="9">
                  <c:v>16</c:v>
                </c:pt>
                <c:pt idx="10">
                  <c:v>16</c:v>
                </c:pt>
                <c:pt idx="11">
                  <c:v>0</c:v>
                </c:pt>
                <c:pt idx="12">
                  <c:v>42</c:v>
                </c:pt>
                <c:pt idx="13">
                  <c:v>42</c:v>
                </c:pt>
              </c:numCache>
            </c:numRef>
          </c:xVal>
          <c:yVal>
            <c:numRef>
              <c:f>'Lab Notes'!$B$123:$B$136</c:f>
              <c:numCache>
                <c:formatCode>General</c:formatCode>
                <c:ptCount val="14"/>
                <c:pt idx="0" formatCode="&quot;$&quot;#,##0_);[Red]\(&quot;$&quot;#,##0\)">
                  <c:v>30</c:v>
                </c:pt>
                <c:pt idx="1">
                  <c:v>25</c:v>
                </c:pt>
                <c:pt idx="2">
                  <c:v>25</c:v>
                </c:pt>
                <c:pt idx="3">
                  <c:v>20</c:v>
                </c:pt>
                <c:pt idx="4">
                  <c:v>20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C-405C-9CC2-EA2608BA9866}"/>
            </c:ext>
          </c:extLst>
        </c:ser>
        <c:ser>
          <c:idx val="1"/>
          <c:order val="1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'Lab Notes'!$A$123:$A$136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6</c:v>
                </c:pt>
                <c:pt idx="4">
                  <c:v>20</c:v>
                </c:pt>
                <c:pt idx="5">
                  <c:v>20</c:v>
                </c:pt>
                <c:pt idx="6">
                  <c:v>26</c:v>
                </c:pt>
                <c:pt idx="7">
                  <c:v>26</c:v>
                </c:pt>
                <c:pt idx="8">
                  <c:v>0</c:v>
                </c:pt>
                <c:pt idx="9">
                  <c:v>16</c:v>
                </c:pt>
                <c:pt idx="10">
                  <c:v>16</c:v>
                </c:pt>
                <c:pt idx="11">
                  <c:v>0</c:v>
                </c:pt>
                <c:pt idx="12">
                  <c:v>42</c:v>
                </c:pt>
                <c:pt idx="13">
                  <c:v>42</c:v>
                </c:pt>
              </c:numCache>
            </c:numRef>
          </c:xVal>
          <c:yVal>
            <c:numRef>
              <c:f>'Lab Notes'!$C$123:$C$136</c:f>
              <c:numCache>
                <c:formatCode>General</c:formatCode>
                <c:ptCount val="14"/>
                <c:pt idx="8">
                  <c:v>0</c:v>
                </c:pt>
                <c:pt idx="9">
                  <c:v>0</c:v>
                </c:pt>
                <c:pt idx="1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3C-405C-9CC2-EA2608BA9866}"/>
            </c:ext>
          </c:extLst>
        </c:ser>
        <c:ser>
          <c:idx val="2"/>
          <c:order val="2"/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'Lab Notes'!$A$123:$A$136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6</c:v>
                </c:pt>
                <c:pt idx="4">
                  <c:v>20</c:v>
                </c:pt>
                <c:pt idx="5">
                  <c:v>20</c:v>
                </c:pt>
                <c:pt idx="6">
                  <c:v>26</c:v>
                </c:pt>
                <c:pt idx="7">
                  <c:v>26</c:v>
                </c:pt>
                <c:pt idx="8">
                  <c:v>0</c:v>
                </c:pt>
                <c:pt idx="9">
                  <c:v>16</c:v>
                </c:pt>
                <c:pt idx="10">
                  <c:v>16</c:v>
                </c:pt>
                <c:pt idx="11">
                  <c:v>0</c:v>
                </c:pt>
                <c:pt idx="12">
                  <c:v>42</c:v>
                </c:pt>
                <c:pt idx="13">
                  <c:v>42</c:v>
                </c:pt>
              </c:numCache>
            </c:numRef>
          </c:xVal>
          <c:yVal>
            <c:numRef>
              <c:f>'Lab Notes'!$D$123:$D$136</c:f>
              <c:numCache>
                <c:formatCode>General</c:formatCode>
                <c:ptCount val="14"/>
                <c:pt idx="11">
                  <c:v>0</c:v>
                </c:pt>
                <c:pt idx="12">
                  <c:v>0</c:v>
                </c:pt>
                <c:pt idx="1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3C-405C-9CC2-EA2608BA9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848784"/>
        <c:axId val="1"/>
      </c:scatterChart>
      <c:valAx>
        <c:axId val="1859848784"/>
        <c:scaling>
          <c:orientation val="minMax"/>
          <c:max val="55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Fish</a:t>
                </a:r>
              </a:p>
            </c:rich>
          </c:tx>
          <c:layout>
            <c:manualLayout>
              <c:xMode val="edge"/>
              <c:yMode val="edge"/>
              <c:x val="0.44034415409002747"/>
              <c:y val="0.880625471649101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5"/>
      </c:valAx>
      <c:valAx>
        <c:axId val="1"/>
        <c:scaling>
          <c:orientation val="minMax"/>
          <c:max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of Fish</a:t>
                </a:r>
              </a:p>
            </c:rich>
          </c:tx>
          <c:layout>
            <c:manualLayout>
              <c:xMode val="edge"/>
              <c:yMode val="edge"/>
              <c:x val="3.909597629771272E-2"/>
              <c:y val="0.3010047516088736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_);[Red]\(&quot;$&quot;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8487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8259138813456"/>
          <c:y val="8.1685898734380896E-2"/>
          <c:w val="0.73977709093026289"/>
          <c:h val="0.7005184649039331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'Lab Notes'!$A$123:$A$136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6</c:v>
                </c:pt>
                <c:pt idx="4">
                  <c:v>20</c:v>
                </c:pt>
                <c:pt idx="5">
                  <c:v>20</c:v>
                </c:pt>
                <c:pt idx="6">
                  <c:v>26</c:v>
                </c:pt>
                <c:pt idx="7">
                  <c:v>26</c:v>
                </c:pt>
                <c:pt idx="8">
                  <c:v>0</c:v>
                </c:pt>
                <c:pt idx="9">
                  <c:v>16</c:v>
                </c:pt>
                <c:pt idx="10">
                  <c:v>16</c:v>
                </c:pt>
                <c:pt idx="11">
                  <c:v>0</c:v>
                </c:pt>
                <c:pt idx="12">
                  <c:v>42</c:v>
                </c:pt>
                <c:pt idx="13">
                  <c:v>42</c:v>
                </c:pt>
              </c:numCache>
            </c:numRef>
          </c:xVal>
          <c:yVal>
            <c:numRef>
              <c:f>'Lab Notes'!$B$123:$B$136</c:f>
              <c:numCache>
                <c:formatCode>General</c:formatCode>
                <c:ptCount val="14"/>
                <c:pt idx="0" formatCode="&quot;$&quot;#,##0_);[Red]\(&quot;$&quot;#,##0\)">
                  <c:v>30</c:v>
                </c:pt>
                <c:pt idx="1">
                  <c:v>25</c:v>
                </c:pt>
                <c:pt idx="2">
                  <c:v>25</c:v>
                </c:pt>
                <c:pt idx="3">
                  <c:v>20</c:v>
                </c:pt>
                <c:pt idx="4">
                  <c:v>20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E-4E0E-99B7-28F11D27A813}"/>
            </c:ext>
          </c:extLst>
        </c:ser>
        <c:ser>
          <c:idx val="1"/>
          <c:order val="1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'Lab Notes'!$A$123:$A$136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6</c:v>
                </c:pt>
                <c:pt idx="4">
                  <c:v>20</c:v>
                </c:pt>
                <c:pt idx="5">
                  <c:v>20</c:v>
                </c:pt>
                <c:pt idx="6">
                  <c:v>26</c:v>
                </c:pt>
                <c:pt idx="7">
                  <c:v>26</c:v>
                </c:pt>
                <c:pt idx="8">
                  <c:v>0</c:v>
                </c:pt>
                <c:pt idx="9">
                  <c:v>16</c:v>
                </c:pt>
                <c:pt idx="10">
                  <c:v>16</c:v>
                </c:pt>
                <c:pt idx="11">
                  <c:v>0</c:v>
                </c:pt>
                <c:pt idx="12">
                  <c:v>42</c:v>
                </c:pt>
                <c:pt idx="13">
                  <c:v>42</c:v>
                </c:pt>
              </c:numCache>
            </c:numRef>
          </c:xVal>
          <c:yVal>
            <c:numRef>
              <c:f>'Lab Notes'!$C$123:$C$136</c:f>
              <c:numCache>
                <c:formatCode>General</c:formatCode>
                <c:ptCount val="14"/>
                <c:pt idx="8">
                  <c:v>0</c:v>
                </c:pt>
                <c:pt idx="9">
                  <c:v>0</c:v>
                </c:pt>
                <c:pt idx="1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FE-4E0E-99B7-28F11D27A813}"/>
            </c:ext>
          </c:extLst>
        </c:ser>
        <c:ser>
          <c:idx val="2"/>
          <c:order val="2"/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'Lab Notes'!$A$123:$A$136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6</c:v>
                </c:pt>
                <c:pt idx="4">
                  <c:v>20</c:v>
                </c:pt>
                <c:pt idx="5">
                  <c:v>20</c:v>
                </c:pt>
                <c:pt idx="6">
                  <c:v>26</c:v>
                </c:pt>
                <c:pt idx="7">
                  <c:v>26</c:v>
                </c:pt>
                <c:pt idx="8">
                  <c:v>0</c:v>
                </c:pt>
                <c:pt idx="9">
                  <c:v>16</c:v>
                </c:pt>
                <c:pt idx="10">
                  <c:v>16</c:v>
                </c:pt>
                <c:pt idx="11">
                  <c:v>0</c:v>
                </c:pt>
                <c:pt idx="12">
                  <c:v>42</c:v>
                </c:pt>
                <c:pt idx="13">
                  <c:v>42</c:v>
                </c:pt>
              </c:numCache>
            </c:numRef>
          </c:xVal>
          <c:yVal>
            <c:numRef>
              <c:f>'Lab Notes'!$D$123:$D$136</c:f>
              <c:numCache>
                <c:formatCode>General</c:formatCode>
                <c:ptCount val="14"/>
                <c:pt idx="11">
                  <c:v>0</c:v>
                </c:pt>
                <c:pt idx="12">
                  <c:v>0</c:v>
                </c:pt>
                <c:pt idx="1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FE-4E0E-99B7-28F11D27A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184000"/>
        <c:axId val="1"/>
      </c:scatterChart>
      <c:valAx>
        <c:axId val="1554184000"/>
        <c:scaling>
          <c:orientation val="minMax"/>
          <c:max val="55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Fish</a:t>
                </a:r>
              </a:p>
            </c:rich>
          </c:tx>
          <c:layout>
            <c:manualLayout>
              <c:xMode val="edge"/>
              <c:yMode val="edge"/>
              <c:x val="0.44058746412744187"/>
              <c:y val="0.881217574225442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5"/>
      </c:valAx>
      <c:valAx>
        <c:axId val="1"/>
        <c:scaling>
          <c:orientation val="minMax"/>
          <c:max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of Fish</a:t>
                </a:r>
              </a:p>
            </c:rich>
          </c:tx>
          <c:layout>
            <c:manualLayout>
              <c:xMode val="edge"/>
              <c:yMode val="edge"/>
              <c:x val="3.8935636364750684E-2"/>
              <c:y val="0.3019902922907414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_);[Red]\(&quot;$&quot;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41840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115</xdr:row>
      <xdr:rowOff>99060</xdr:rowOff>
    </xdr:from>
    <xdr:to>
      <xdr:col>11</xdr:col>
      <xdr:colOff>297180</xdr:colOff>
      <xdr:row>133</xdr:row>
      <xdr:rowOff>144780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7434D1D9-0AFA-4457-58F0-C84E91C4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6</xdr:col>
      <xdr:colOff>60960</xdr:colOff>
      <xdr:row>39</xdr:row>
      <xdr:rowOff>60960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4485CFDB-0771-04E7-EEC8-6F7770DC7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0.40553</cdr:x>
      <cdr:y>0.31005</cdr:y>
    </cdr:from>
    <cdr:to>
      <cdr:x>0.42982</cdr:x>
      <cdr:y>0.33998</cdr:y>
    </cdr:to>
    <cdr:sp macro="" textlink="">
      <cdr:nvSpPr>
        <cdr:cNvPr id="3073" name="Oval 1">
          <a:extLst xmlns:a="http://schemas.openxmlformats.org/drawingml/2006/main">
            <a:ext uri="{FF2B5EF4-FFF2-40B4-BE49-F238E27FC236}">
              <a16:creationId xmlns:a16="http://schemas.microsoft.com/office/drawing/2014/main" id="{5C1EC0D7-644B-A0EB-5ECA-F3787CE585FB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8554" y="954309"/>
          <a:ext cx="90487" cy="92362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000000" mc:Ignorable="a14" a14:legacySpreadsheetColorIndex="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0.53691</cdr:x>
      <cdr:y>0.76067</cdr:y>
    </cdr:from>
    <cdr:to>
      <cdr:x>0.56071</cdr:x>
      <cdr:y>0.79011</cdr:y>
    </cdr:to>
    <cdr:sp macro="" textlink="">
      <cdr:nvSpPr>
        <cdr:cNvPr id="3074" name="Oval 2">
          <a:extLst xmlns:a="http://schemas.openxmlformats.org/drawingml/2006/main">
            <a:ext uri="{FF2B5EF4-FFF2-40B4-BE49-F238E27FC236}">
              <a16:creationId xmlns:a16="http://schemas.microsoft.com/office/drawing/2014/main" id="{109AFA7A-BE38-D145-383B-3AB6F07E598D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98091" y="2344953"/>
          <a:ext cx="88678" cy="90873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000000" mc:Ignorable="a14" a14:legacySpreadsheetColorIndex="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0.31908</cdr:x>
      <cdr:y>0.26516</cdr:y>
    </cdr:from>
    <cdr:to>
      <cdr:x>0.40286</cdr:x>
      <cdr:y>0.32936</cdr:y>
    </cdr:to>
    <cdr:sp macro="" textlink="">
      <cdr:nvSpPr>
        <cdr:cNvPr id="3075" name="Text Box 3">
          <a:extLst xmlns:a="http://schemas.openxmlformats.org/drawingml/2006/main">
            <a:ext uri="{FF2B5EF4-FFF2-40B4-BE49-F238E27FC236}">
              <a16:creationId xmlns:a16="http://schemas.microsoft.com/office/drawing/2014/main" id="{E504EE41-859B-D5FC-63B1-ED356E83E6E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86418" y="815766"/>
          <a:ext cx="312182" cy="1981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CE1</a:t>
          </a:r>
        </a:p>
      </cdr:txBody>
    </cdr:sp>
  </cdr:relSizeAnchor>
  <cdr:relSizeAnchor xmlns:cdr="http://schemas.openxmlformats.org/drawingml/2006/chartDrawing">
    <cdr:from>
      <cdr:x>0.47644</cdr:x>
      <cdr:y>0.72495</cdr:y>
    </cdr:from>
    <cdr:to>
      <cdr:x>0.56022</cdr:x>
      <cdr:y>0.78915</cdr:y>
    </cdr:to>
    <cdr:sp macro="" textlink="">
      <cdr:nvSpPr>
        <cdr:cNvPr id="3076" name="Text Box 4">
          <a:extLst xmlns:a="http://schemas.openxmlformats.org/drawingml/2006/main">
            <a:ext uri="{FF2B5EF4-FFF2-40B4-BE49-F238E27FC236}">
              <a16:creationId xmlns:a16="http://schemas.microsoft.com/office/drawing/2014/main" id="{9273069E-0862-B624-2073-E63F456411F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72777" y="2234715"/>
          <a:ext cx="312182" cy="1981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CE2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8"/>
  <sheetViews>
    <sheetView topLeftCell="A122" workbookViewId="0">
      <selection activeCell="D117" sqref="D117"/>
    </sheetView>
  </sheetViews>
  <sheetFormatPr defaultRowHeight="13.2" x14ac:dyDescent="0.25"/>
  <sheetData>
    <row r="1" spans="1:9" ht="22.8" x14ac:dyDescent="0.4">
      <c r="A1" s="3" t="s">
        <v>0</v>
      </c>
      <c r="B1" s="4"/>
      <c r="C1" s="4"/>
      <c r="D1" s="4"/>
      <c r="E1" s="4"/>
      <c r="F1" s="4"/>
      <c r="G1" s="4"/>
      <c r="H1" s="4"/>
      <c r="I1" s="4"/>
    </row>
    <row r="2" spans="1:9" s="1" customFormat="1" ht="22.8" x14ac:dyDescent="0.4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s="1" customFormat="1" ht="22.8" x14ac:dyDescent="0.4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s="1" customFormat="1" ht="22.8" x14ac:dyDescent="0.4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s="1" customFormat="1" ht="22.8" x14ac:dyDescent="0.4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s="1" customFormat="1" ht="22.8" x14ac:dyDescent="0.4"/>
    <row r="7" spans="1:9" x14ac:dyDescent="0.25">
      <c r="A7" t="s">
        <v>5</v>
      </c>
    </row>
    <row r="8" spans="1:9" x14ac:dyDescent="0.25">
      <c r="C8" t="s">
        <v>8</v>
      </c>
      <c r="D8" t="s">
        <v>10</v>
      </c>
    </row>
    <row r="9" spans="1:9" x14ac:dyDescent="0.25">
      <c r="A9" t="s">
        <v>6</v>
      </c>
      <c r="B9" t="s">
        <v>7</v>
      </c>
      <c r="C9" t="s">
        <v>9</v>
      </c>
      <c r="D9" t="s">
        <v>11</v>
      </c>
    </row>
    <row r="10" spans="1:9" x14ac:dyDescent="0.25">
      <c r="A10">
        <v>1</v>
      </c>
      <c r="B10" s="13">
        <v>18</v>
      </c>
      <c r="C10" s="13">
        <v>25</v>
      </c>
      <c r="D10">
        <f>C10-B10</f>
        <v>7</v>
      </c>
    </row>
    <row r="11" spans="1:9" x14ac:dyDescent="0.25">
      <c r="A11">
        <f>A10+1</f>
        <v>2</v>
      </c>
      <c r="B11" s="13">
        <v>19</v>
      </c>
      <c r="C11" s="13">
        <v>20</v>
      </c>
      <c r="D11">
        <f t="shared" ref="D11:D49" si="0">C11-B11</f>
        <v>1</v>
      </c>
    </row>
    <row r="12" spans="1:9" x14ac:dyDescent="0.25">
      <c r="A12">
        <f t="shared" ref="A12:A49" si="1">A11+1</f>
        <v>3</v>
      </c>
      <c r="B12" s="13">
        <v>19</v>
      </c>
      <c r="C12" s="13">
        <v>20</v>
      </c>
      <c r="D12">
        <f t="shared" si="0"/>
        <v>1</v>
      </c>
    </row>
    <row r="13" spans="1:9" x14ac:dyDescent="0.25">
      <c r="A13">
        <f t="shared" si="1"/>
        <v>4</v>
      </c>
      <c r="B13" s="13">
        <v>16</v>
      </c>
      <c r="C13" s="13">
        <v>20</v>
      </c>
      <c r="D13">
        <f t="shared" si="0"/>
        <v>4</v>
      </c>
    </row>
    <row r="14" spans="1:9" x14ac:dyDescent="0.25">
      <c r="A14">
        <f t="shared" si="1"/>
        <v>5</v>
      </c>
      <c r="B14" s="13">
        <v>18.75</v>
      </c>
      <c r="C14" s="13">
        <v>25</v>
      </c>
      <c r="D14">
        <f t="shared" si="0"/>
        <v>6.25</v>
      </c>
    </row>
    <row r="15" spans="1:9" x14ac:dyDescent="0.25">
      <c r="A15">
        <f t="shared" si="1"/>
        <v>6</v>
      </c>
      <c r="B15" s="13">
        <v>18</v>
      </c>
      <c r="C15" s="13">
        <v>20</v>
      </c>
      <c r="D15">
        <f t="shared" si="0"/>
        <v>2</v>
      </c>
    </row>
    <row r="16" spans="1:9" x14ac:dyDescent="0.25">
      <c r="A16">
        <f t="shared" si="1"/>
        <v>7</v>
      </c>
      <c r="B16" s="13">
        <v>17</v>
      </c>
      <c r="C16" s="13">
        <v>20</v>
      </c>
      <c r="D16">
        <f t="shared" si="0"/>
        <v>3</v>
      </c>
    </row>
    <row r="17" spans="1:4" x14ac:dyDescent="0.25">
      <c r="A17">
        <f t="shared" si="1"/>
        <v>8</v>
      </c>
      <c r="B17" s="13">
        <v>18</v>
      </c>
      <c r="C17" s="13">
        <v>20</v>
      </c>
      <c r="D17">
        <f t="shared" si="0"/>
        <v>2</v>
      </c>
    </row>
    <row r="18" spans="1:4" x14ac:dyDescent="0.25">
      <c r="A18">
        <f t="shared" si="1"/>
        <v>9</v>
      </c>
      <c r="B18" s="13">
        <v>19</v>
      </c>
      <c r="C18" s="13">
        <v>25</v>
      </c>
      <c r="D18">
        <f t="shared" si="0"/>
        <v>6</v>
      </c>
    </row>
    <row r="19" spans="1:4" x14ac:dyDescent="0.25">
      <c r="A19">
        <f t="shared" si="1"/>
        <v>10</v>
      </c>
      <c r="B19" s="13">
        <v>17.5</v>
      </c>
      <c r="C19" s="13">
        <v>25</v>
      </c>
      <c r="D19">
        <f t="shared" si="0"/>
        <v>7.5</v>
      </c>
    </row>
    <row r="20" spans="1:4" x14ac:dyDescent="0.25">
      <c r="A20">
        <f t="shared" si="1"/>
        <v>11</v>
      </c>
      <c r="B20" s="13">
        <v>19</v>
      </c>
      <c r="C20" s="13">
        <v>20</v>
      </c>
      <c r="D20">
        <f t="shared" si="0"/>
        <v>1</v>
      </c>
    </row>
    <row r="21" spans="1:4" x14ac:dyDescent="0.25">
      <c r="A21">
        <f t="shared" si="1"/>
        <v>12</v>
      </c>
      <c r="B21" s="13">
        <v>17</v>
      </c>
      <c r="C21" s="13">
        <v>25</v>
      </c>
      <c r="D21">
        <f t="shared" si="0"/>
        <v>8</v>
      </c>
    </row>
    <row r="22" spans="1:4" x14ac:dyDescent="0.25">
      <c r="A22">
        <f t="shared" si="1"/>
        <v>13</v>
      </c>
      <c r="B22" s="13">
        <v>17</v>
      </c>
      <c r="C22" s="13">
        <v>20</v>
      </c>
      <c r="D22">
        <f t="shared" si="0"/>
        <v>3</v>
      </c>
    </row>
    <row r="23" spans="1:4" x14ac:dyDescent="0.25">
      <c r="A23">
        <f t="shared" si="1"/>
        <v>14</v>
      </c>
      <c r="B23" s="13">
        <v>17</v>
      </c>
      <c r="C23" s="13">
        <v>20</v>
      </c>
      <c r="D23">
        <f t="shared" si="0"/>
        <v>3</v>
      </c>
    </row>
    <row r="24" spans="1:4" x14ac:dyDescent="0.25">
      <c r="A24">
        <f t="shared" si="1"/>
        <v>15</v>
      </c>
      <c r="B24" s="13">
        <v>17</v>
      </c>
      <c r="C24" s="13">
        <v>20</v>
      </c>
      <c r="D24">
        <f t="shared" si="0"/>
        <v>3</v>
      </c>
    </row>
    <row r="25" spans="1:4" x14ac:dyDescent="0.25">
      <c r="A25">
        <f t="shared" si="1"/>
        <v>16</v>
      </c>
      <c r="B25" s="13">
        <v>18</v>
      </c>
      <c r="C25" s="13">
        <v>20</v>
      </c>
      <c r="D25">
        <f t="shared" si="0"/>
        <v>2</v>
      </c>
    </row>
    <row r="26" spans="1:4" x14ac:dyDescent="0.25">
      <c r="A26">
        <f t="shared" si="1"/>
        <v>17</v>
      </c>
      <c r="B26" s="5"/>
      <c r="C26" s="5"/>
      <c r="D26">
        <f t="shared" si="0"/>
        <v>0</v>
      </c>
    </row>
    <row r="27" spans="1:4" x14ac:dyDescent="0.25">
      <c r="A27">
        <f t="shared" si="1"/>
        <v>18</v>
      </c>
      <c r="B27" s="5"/>
      <c r="C27" s="5"/>
      <c r="D27">
        <f t="shared" si="0"/>
        <v>0</v>
      </c>
    </row>
    <row r="28" spans="1:4" x14ac:dyDescent="0.25">
      <c r="A28">
        <f t="shared" si="1"/>
        <v>19</v>
      </c>
      <c r="B28" s="5"/>
      <c r="C28" s="5"/>
      <c r="D28">
        <f t="shared" si="0"/>
        <v>0</v>
      </c>
    </row>
    <row r="29" spans="1:4" x14ac:dyDescent="0.25">
      <c r="A29">
        <f t="shared" si="1"/>
        <v>20</v>
      </c>
      <c r="B29" s="5"/>
      <c r="C29" s="5"/>
      <c r="D29">
        <f t="shared" si="0"/>
        <v>0</v>
      </c>
    </row>
    <row r="30" spans="1:4" x14ac:dyDescent="0.25">
      <c r="A30">
        <f t="shared" si="1"/>
        <v>21</v>
      </c>
      <c r="B30" s="5"/>
      <c r="C30" s="5"/>
      <c r="D30">
        <f t="shared" si="0"/>
        <v>0</v>
      </c>
    </row>
    <row r="31" spans="1:4" x14ac:dyDescent="0.25">
      <c r="A31">
        <f t="shared" si="1"/>
        <v>22</v>
      </c>
      <c r="B31" s="5"/>
      <c r="C31" s="5"/>
      <c r="D31">
        <f t="shared" si="0"/>
        <v>0</v>
      </c>
    </row>
    <row r="32" spans="1:4" x14ac:dyDescent="0.25">
      <c r="A32">
        <f t="shared" si="1"/>
        <v>23</v>
      </c>
      <c r="B32" s="5"/>
      <c r="C32" s="5"/>
      <c r="D32">
        <f t="shared" si="0"/>
        <v>0</v>
      </c>
    </row>
    <row r="33" spans="1:4" x14ac:dyDescent="0.25">
      <c r="A33">
        <f t="shared" si="1"/>
        <v>24</v>
      </c>
      <c r="B33" s="5"/>
      <c r="C33" s="5"/>
      <c r="D33">
        <f t="shared" si="0"/>
        <v>0</v>
      </c>
    </row>
    <row r="34" spans="1:4" x14ac:dyDescent="0.25">
      <c r="A34">
        <f t="shared" si="1"/>
        <v>25</v>
      </c>
      <c r="B34" s="5"/>
      <c r="C34" s="5"/>
      <c r="D34">
        <f t="shared" si="0"/>
        <v>0</v>
      </c>
    </row>
    <row r="35" spans="1:4" x14ac:dyDescent="0.25">
      <c r="A35">
        <f t="shared" si="1"/>
        <v>26</v>
      </c>
      <c r="B35" s="5"/>
      <c r="C35" s="5"/>
      <c r="D35">
        <f t="shared" si="0"/>
        <v>0</v>
      </c>
    </row>
    <row r="36" spans="1:4" x14ac:dyDescent="0.25">
      <c r="A36">
        <f t="shared" si="1"/>
        <v>27</v>
      </c>
      <c r="B36" s="5"/>
      <c r="C36" s="5"/>
      <c r="D36">
        <f t="shared" si="0"/>
        <v>0</v>
      </c>
    </row>
    <row r="37" spans="1:4" x14ac:dyDescent="0.25">
      <c r="A37">
        <f t="shared" si="1"/>
        <v>28</v>
      </c>
      <c r="B37" s="5"/>
      <c r="C37" s="5"/>
      <c r="D37">
        <f t="shared" si="0"/>
        <v>0</v>
      </c>
    </row>
    <row r="38" spans="1:4" x14ac:dyDescent="0.25">
      <c r="A38">
        <f t="shared" si="1"/>
        <v>29</v>
      </c>
      <c r="B38" s="5"/>
      <c r="C38" s="5"/>
      <c r="D38">
        <f t="shared" si="0"/>
        <v>0</v>
      </c>
    </row>
    <row r="39" spans="1:4" x14ac:dyDescent="0.25">
      <c r="A39">
        <f t="shared" si="1"/>
        <v>30</v>
      </c>
      <c r="B39" s="5"/>
      <c r="C39" s="5"/>
      <c r="D39">
        <f t="shared" si="0"/>
        <v>0</v>
      </c>
    </row>
    <row r="40" spans="1:4" x14ac:dyDescent="0.25">
      <c r="A40">
        <f t="shared" si="1"/>
        <v>31</v>
      </c>
      <c r="B40" s="5"/>
      <c r="C40" s="5"/>
      <c r="D40">
        <f t="shared" si="0"/>
        <v>0</v>
      </c>
    </row>
    <row r="41" spans="1:4" x14ac:dyDescent="0.25">
      <c r="A41">
        <f t="shared" si="1"/>
        <v>32</v>
      </c>
      <c r="B41" s="5"/>
      <c r="C41" s="5"/>
      <c r="D41">
        <f t="shared" si="0"/>
        <v>0</v>
      </c>
    </row>
    <row r="42" spans="1:4" x14ac:dyDescent="0.25">
      <c r="A42">
        <f t="shared" si="1"/>
        <v>33</v>
      </c>
      <c r="B42" s="5"/>
      <c r="C42" s="5"/>
      <c r="D42">
        <f t="shared" si="0"/>
        <v>0</v>
      </c>
    </row>
    <row r="43" spans="1:4" x14ac:dyDescent="0.25">
      <c r="A43">
        <f t="shared" si="1"/>
        <v>34</v>
      </c>
      <c r="B43" s="5"/>
      <c r="C43" s="5"/>
      <c r="D43">
        <f t="shared" si="0"/>
        <v>0</v>
      </c>
    </row>
    <row r="44" spans="1:4" x14ac:dyDescent="0.25">
      <c r="A44">
        <f t="shared" si="1"/>
        <v>35</v>
      </c>
      <c r="B44" s="5"/>
      <c r="C44" s="5"/>
      <c r="D44">
        <f t="shared" si="0"/>
        <v>0</v>
      </c>
    </row>
    <row r="45" spans="1:4" x14ac:dyDescent="0.25">
      <c r="A45">
        <f t="shared" si="1"/>
        <v>36</v>
      </c>
      <c r="B45" s="5"/>
      <c r="C45" s="5"/>
      <c r="D45">
        <f t="shared" si="0"/>
        <v>0</v>
      </c>
    </row>
    <row r="46" spans="1:4" x14ac:dyDescent="0.25">
      <c r="A46">
        <f t="shared" si="1"/>
        <v>37</v>
      </c>
      <c r="B46" s="5"/>
      <c r="C46" s="5"/>
      <c r="D46">
        <f t="shared" si="0"/>
        <v>0</v>
      </c>
    </row>
    <row r="47" spans="1:4" x14ac:dyDescent="0.25">
      <c r="A47">
        <f t="shared" si="1"/>
        <v>38</v>
      </c>
      <c r="B47" s="5"/>
      <c r="C47" s="5"/>
      <c r="D47">
        <f t="shared" si="0"/>
        <v>0</v>
      </c>
    </row>
    <row r="48" spans="1:4" x14ac:dyDescent="0.25">
      <c r="A48">
        <f t="shared" si="1"/>
        <v>39</v>
      </c>
      <c r="B48" s="5"/>
      <c r="C48" s="5"/>
      <c r="D48">
        <f t="shared" si="0"/>
        <v>0</v>
      </c>
    </row>
    <row r="49" spans="1:4" x14ac:dyDescent="0.25">
      <c r="A49">
        <f t="shared" si="1"/>
        <v>40</v>
      </c>
      <c r="B49" s="5"/>
      <c r="C49" s="5"/>
      <c r="D49">
        <f t="shared" si="0"/>
        <v>0</v>
      </c>
    </row>
    <row r="53" spans="1:4" x14ac:dyDescent="0.25">
      <c r="A53" t="s">
        <v>85</v>
      </c>
    </row>
    <row r="54" spans="1:4" x14ac:dyDescent="0.25">
      <c r="C54" t="s">
        <v>8</v>
      </c>
      <c r="D54" t="s">
        <v>10</v>
      </c>
    </row>
    <row r="55" spans="1:4" x14ac:dyDescent="0.25">
      <c r="A55" t="s">
        <v>6</v>
      </c>
      <c r="B55" t="s">
        <v>7</v>
      </c>
      <c r="C55" t="s">
        <v>9</v>
      </c>
      <c r="D55" t="s">
        <v>11</v>
      </c>
    </row>
    <row r="56" spans="1:4" x14ac:dyDescent="0.25">
      <c r="A56">
        <v>1</v>
      </c>
      <c r="B56" s="13">
        <v>4</v>
      </c>
      <c r="C56" s="13">
        <v>5</v>
      </c>
      <c r="D56">
        <f>C56-B56</f>
        <v>1</v>
      </c>
    </row>
    <row r="57" spans="1:4" x14ac:dyDescent="0.25">
      <c r="A57">
        <v>2</v>
      </c>
      <c r="B57" s="13">
        <v>0.5</v>
      </c>
      <c r="C57" s="13">
        <v>20</v>
      </c>
      <c r="D57">
        <f t="shared" ref="D57:D95" si="2">C57-B57</f>
        <v>19.5</v>
      </c>
    </row>
    <row r="58" spans="1:4" x14ac:dyDescent="0.25">
      <c r="A58">
        <v>3</v>
      </c>
      <c r="B58" s="13">
        <v>1</v>
      </c>
      <c r="C58" s="13">
        <v>20</v>
      </c>
      <c r="D58">
        <f t="shared" si="2"/>
        <v>19</v>
      </c>
    </row>
    <row r="59" spans="1:4" x14ac:dyDescent="0.25">
      <c r="A59">
        <v>4</v>
      </c>
      <c r="B59" s="13">
        <v>0.01</v>
      </c>
      <c r="C59" s="13">
        <v>20</v>
      </c>
      <c r="D59">
        <f t="shared" si="2"/>
        <v>19.989999999999998</v>
      </c>
    </row>
    <row r="60" spans="1:4" x14ac:dyDescent="0.25">
      <c r="A60">
        <v>5</v>
      </c>
      <c r="B60" s="13">
        <v>1</v>
      </c>
      <c r="C60" s="13">
        <v>20</v>
      </c>
      <c r="D60">
        <f t="shared" si="2"/>
        <v>19</v>
      </c>
    </row>
    <row r="61" spans="1:4" x14ac:dyDescent="0.25">
      <c r="A61">
        <v>6</v>
      </c>
      <c r="B61" s="13">
        <v>1</v>
      </c>
      <c r="C61" s="13">
        <v>5</v>
      </c>
      <c r="D61">
        <f t="shared" si="2"/>
        <v>4</v>
      </c>
    </row>
    <row r="62" spans="1:4" x14ac:dyDescent="0.25">
      <c r="A62">
        <v>7</v>
      </c>
      <c r="B62" s="13">
        <v>1</v>
      </c>
      <c r="C62" s="13">
        <v>25</v>
      </c>
      <c r="D62">
        <f t="shared" si="2"/>
        <v>24</v>
      </c>
    </row>
    <row r="63" spans="1:4" x14ac:dyDescent="0.25">
      <c r="A63">
        <v>8</v>
      </c>
      <c r="B63" s="13">
        <v>0.5</v>
      </c>
      <c r="C63" s="13">
        <v>20</v>
      </c>
      <c r="D63">
        <f t="shared" si="2"/>
        <v>19.5</v>
      </c>
    </row>
    <row r="64" spans="1:4" x14ac:dyDescent="0.25">
      <c r="A64">
        <v>9</v>
      </c>
      <c r="B64" s="13">
        <v>1.5</v>
      </c>
      <c r="C64" s="13">
        <v>20</v>
      </c>
      <c r="D64">
        <f t="shared" si="2"/>
        <v>18.5</v>
      </c>
    </row>
    <row r="65" spans="1:4" x14ac:dyDescent="0.25">
      <c r="A65">
        <v>10</v>
      </c>
      <c r="B65" s="13">
        <v>0.25</v>
      </c>
      <c r="C65" s="13">
        <v>25</v>
      </c>
      <c r="D65">
        <f t="shared" si="2"/>
        <v>24.75</v>
      </c>
    </row>
    <row r="66" spans="1:4" x14ac:dyDescent="0.25">
      <c r="A66">
        <v>11</v>
      </c>
      <c r="B66" s="13">
        <v>1</v>
      </c>
      <c r="C66" s="13">
        <v>20</v>
      </c>
      <c r="D66">
        <f t="shared" si="2"/>
        <v>19</v>
      </c>
    </row>
    <row r="67" spans="1:4" x14ac:dyDescent="0.25">
      <c r="A67">
        <v>12</v>
      </c>
      <c r="B67" s="13">
        <v>0.5</v>
      </c>
      <c r="C67" s="13">
        <v>20</v>
      </c>
      <c r="D67">
        <f t="shared" si="2"/>
        <v>19.5</v>
      </c>
    </row>
    <row r="68" spans="1:4" x14ac:dyDescent="0.25">
      <c r="A68">
        <v>13</v>
      </c>
      <c r="B68" s="13">
        <v>0.75</v>
      </c>
      <c r="C68" s="13">
        <v>20</v>
      </c>
      <c r="D68">
        <f t="shared" si="2"/>
        <v>19.25</v>
      </c>
    </row>
    <row r="69" spans="1:4" x14ac:dyDescent="0.25">
      <c r="A69">
        <v>14</v>
      </c>
      <c r="B69" s="13">
        <v>3</v>
      </c>
      <c r="C69" s="13">
        <v>20</v>
      </c>
      <c r="D69">
        <f t="shared" si="2"/>
        <v>17</v>
      </c>
    </row>
    <row r="70" spans="1:4" x14ac:dyDescent="0.25">
      <c r="A70">
        <v>15</v>
      </c>
      <c r="B70" s="13">
        <v>3</v>
      </c>
      <c r="C70" s="13">
        <v>20</v>
      </c>
      <c r="D70">
        <f t="shared" si="2"/>
        <v>17</v>
      </c>
    </row>
    <row r="71" spans="1:4" x14ac:dyDescent="0.25">
      <c r="A71">
        <v>16</v>
      </c>
      <c r="B71" s="13">
        <v>4</v>
      </c>
      <c r="C71" s="13">
        <v>20</v>
      </c>
      <c r="D71">
        <f t="shared" si="2"/>
        <v>16</v>
      </c>
    </row>
    <row r="72" spans="1:4" x14ac:dyDescent="0.25">
      <c r="A72">
        <v>17</v>
      </c>
      <c r="B72" s="13">
        <v>2</v>
      </c>
      <c r="C72" s="13">
        <v>5</v>
      </c>
      <c r="D72">
        <f t="shared" si="2"/>
        <v>3</v>
      </c>
    </row>
    <row r="73" spans="1:4" x14ac:dyDescent="0.25">
      <c r="A73">
        <v>18</v>
      </c>
      <c r="B73" s="13">
        <v>2</v>
      </c>
      <c r="C73" s="13">
        <v>5</v>
      </c>
      <c r="D73">
        <f t="shared" si="2"/>
        <v>3</v>
      </c>
    </row>
    <row r="74" spans="1:4" x14ac:dyDescent="0.25">
      <c r="A74">
        <v>19</v>
      </c>
      <c r="B74" s="13">
        <v>3</v>
      </c>
      <c r="C74" s="13">
        <v>25</v>
      </c>
      <c r="D74">
        <f t="shared" si="2"/>
        <v>22</v>
      </c>
    </row>
    <row r="75" spans="1:4" x14ac:dyDescent="0.25">
      <c r="A75">
        <v>20</v>
      </c>
      <c r="B75" s="13">
        <v>0.25</v>
      </c>
      <c r="C75" s="13">
        <v>20</v>
      </c>
      <c r="D75">
        <f t="shared" si="2"/>
        <v>19.75</v>
      </c>
    </row>
    <row r="76" spans="1:4" x14ac:dyDescent="0.25">
      <c r="A76">
        <v>21</v>
      </c>
      <c r="B76" s="13">
        <v>1</v>
      </c>
      <c r="C76" s="13">
        <v>5</v>
      </c>
      <c r="D76">
        <f t="shared" si="2"/>
        <v>4</v>
      </c>
    </row>
    <row r="77" spans="1:4" x14ac:dyDescent="0.25">
      <c r="A77">
        <v>22</v>
      </c>
      <c r="B77" s="13">
        <v>2</v>
      </c>
      <c r="C77" s="13">
        <v>25</v>
      </c>
      <c r="D77">
        <f t="shared" si="2"/>
        <v>23</v>
      </c>
    </row>
    <row r="78" spans="1:4" x14ac:dyDescent="0.25">
      <c r="A78">
        <v>23</v>
      </c>
      <c r="B78" s="13">
        <v>3</v>
      </c>
      <c r="C78" s="13">
        <v>25</v>
      </c>
      <c r="D78">
        <f t="shared" si="2"/>
        <v>22</v>
      </c>
    </row>
    <row r="79" spans="1:4" x14ac:dyDescent="0.25">
      <c r="A79">
        <v>24</v>
      </c>
      <c r="B79" s="13">
        <v>2</v>
      </c>
      <c r="C79" s="13">
        <v>5</v>
      </c>
      <c r="D79">
        <f t="shared" si="2"/>
        <v>3</v>
      </c>
    </row>
    <row r="80" spans="1:4" x14ac:dyDescent="0.25">
      <c r="A80">
        <v>25</v>
      </c>
      <c r="B80" s="13">
        <v>0.5</v>
      </c>
      <c r="C80" s="13">
        <v>20</v>
      </c>
      <c r="D80">
        <f t="shared" si="2"/>
        <v>19.5</v>
      </c>
    </row>
    <row r="81" spans="1:4" x14ac:dyDescent="0.25">
      <c r="A81">
        <v>26</v>
      </c>
      <c r="B81" s="13">
        <v>10</v>
      </c>
      <c r="C81" s="13">
        <v>25</v>
      </c>
      <c r="D81">
        <f t="shared" si="2"/>
        <v>15</v>
      </c>
    </row>
    <row r="82" spans="1:4" x14ac:dyDescent="0.25">
      <c r="A82">
        <v>27</v>
      </c>
      <c r="B82" s="5"/>
      <c r="C82" s="5"/>
      <c r="D82">
        <f t="shared" si="2"/>
        <v>0</v>
      </c>
    </row>
    <row r="83" spans="1:4" x14ac:dyDescent="0.25">
      <c r="A83">
        <v>28</v>
      </c>
      <c r="B83" s="5"/>
      <c r="C83" s="5"/>
      <c r="D83">
        <f t="shared" si="2"/>
        <v>0</v>
      </c>
    </row>
    <row r="84" spans="1:4" x14ac:dyDescent="0.25">
      <c r="A84">
        <v>29</v>
      </c>
      <c r="B84" s="5"/>
      <c r="C84" s="5"/>
      <c r="D84">
        <f t="shared" si="2"/>
        <v>0</v>
      </c>
    </row>
    <row r="85" spans="1:4" x14ac:dyDescent="0.25">
      <c r="A85">
        <v>30</v>
      </c>
      <c r="B85" s="5"/>
      <c r="C85" s="5"/>
      <c r="D85">
        <f t="shared" si="2"/>
        <v>0</v>
      </c>
    </row>
    <row r="86" spans="1:4" x14ac:dyDescent="0.25">
      <c r="A86">
        <v>31</v>
      </c>
      <c r="B86" s="5"/>
      <c r="C86" s="5"/>
      <c r="D86">
        <f t="shared" si="2"/>
        <v>0</v>
      </c>
    </row>
    <row r="87" spans="1:4" x14ac:dyDescent="0.25">
      <c r="A87">
        <v>32</v>
      </c>
      <c r="B87" s="5"/>
      <c r="C87" s="5"/>
      <c r="D87">
        <f t="shared" si="2"/>
        <v>0</v>
      </c>
    </row>
    <row r="88" spans="1:4" x14ac:dyDescent="0.25">
      <c r="A88">
        <v>33</v>
      </c>
      <c r="B88" s="5"/>
      <c r="C88" s="5"/>
      <c r="D88">
        <f t="shared" si="2"/>
        <v>0</v>
      </c>
    </row>
    <row r="89" spans="1:4" x14ac:dyDescent="0.25">
      <c r="A89">
        <v>34</v>
      </c>
      <c r="B89" s="5"/>
      <c r="C89" s="5"/>
      <c r="D89">
        <f t="shared" si="2"/>
        <v>0</v>
      </c>
    </row>
    <row r="90" spans="1:4" x14ac:dyDescent="0.25">
      <c r="A90">
        <v>35</v>
      </c>
      <c r="B90" s="5"/>
      <c r="C90" s="5"/>
      <c r="D90">
        <f t="shared" si="2"/>
        <v>0</v>
      </c>
    </row>
    <row r="91" spans="1:4" x14ac:dyDescent="0.25">
      <c r="A91">
        <v>36</v>
      </c>
      <c r="B91" s="5"/>
      <c r="C91" s="5"/>
      <c r="D91">
        <f t="shared" si="2"/>
        <v>0</v>
      </c>
    </row>
    <row r="92" spans="1:4" x14ac:dyDescent="0.25">
      <c r="A92">
        <v>37</v>
      </c>
      <c r="B92" s="5"/>
      <c r="C92" s="5"/>
      <c r="D92">
        <f t="shared" si="2"/>
        <v>0</v>
      </c>
    </row>
    <row r="93" spans="1:4" x14ac:dyDescent="0.25">
      <c r="A93">
        <v>38</v>
      </c>
      <c r="B93" s="5"/>
      <c r="C93" s="5"/>
      <c r="D93">
        <f t="shared" si="2"/>
        <v>0</v>
      </c>
    </row>
    <row r="94" spans="1:4" x14ac:dyDescent="0.25">
      <c r="A94">
        <v>39</v>
      </c>
      <c r="B94" s="5"/>
      <c r="C94" s="5"/>
      <c r="D94">
        <f t="shared" si="2"/>
        <v>0</v>
      </c>
    </row>
    <row r="95" spans="1:4" x14ac:dyDescent="0.25">
      <c r="A95">
        <v>40</v>
      </c>
      <c r="B95" s="5"/>
      <c r="C95" s="5"/>
      <c r="D95">
        <f t="shared" si="2"/>
        <v>0</v>
      </c>
    </row>
    <row r="98" spans="1:3" x14ac:dyDescent="0.25">
      <c r="A98" t="s">
        <v>12</v>
      </c>
    </row>
    <row r="99" spans="1:3" x14ac:dyDescent="0.25">
      <c r="A99" t="s">
        <v>8</v>
      </c>
      <c r="B99" t="s">
        <v>13</v>
      </c>
    </row>
    <row r="100" spans="1:3" x14ac:dyDescent="0.25">
      <c r="A100" t="s">
        <v>9</v>
      </c>
      <c r="B100" t="s">
        <v>14</v>
      </c>
    </row>
    <row r="101" spans="1:3" x14ac:dyDescent="0.25">
      <c r="A101" s="6">
        <v>25</v>
      </c>
      <c r="B101" s="5">
        <v>6</v>
      </c>
    </row>
    <row r="102" spans="1:3" x14ac:dyDescent="0.25">
      <c r="A102" s="6">
        <v>20</v>
      </c>
      <c r="B102" s="5">
        <v>14</v>
      </c>
    </row>
    <row r="103" spans="1:3" x14ac:dyDescent="0.25">
      <c r="A103" s="6">
        <v>5</v>
      </c>
      <c r="B103" s="5">
        <v>6</v>
      </c>
    </row>
    <row r="106" spans="1:3" x14ac:dyDescent="0.25">
      <c r="A106" t="s">
        <v>15</v>
      </c>
    </row>
    <row r="107" spans="1:3" x14ac:dyDescent="0.25">
      <c r="B107" t="s">
        <v>13</v>
      </c>
      <c r="C107" t="s">
        <v>18</v>
      </c>
    </row>
    <row r="108" spans="1:3" x14ac:dyDescent="0.25">
      <c r="B108" t="s">
        <v>17</v>
      </c>
      <c r="C108" t="s">
        <v>19</v>
      </c>
    </row>
    <row r="109" spans="1:3" x14ac:dyDescent="0.25">
      <c r="A109" t="s">
        <v>16</v>
      </c>
      <c r="B109" s="5">
        <v>14</v>
      </c>
      <c r="C109">
        <v>16</v>
      </c>
    </row>
    <row r="110" spans="1:3" x14ac:dyDescent="0.25">
      <c r="A110" t="s">
        <v>20</v>
      </c>
      <c r="B110" s="5">
        <v>14</v>
      </c>
      <c r="C110">
        <f>3*B110</f>
        <v>42</v>
      </c>
    </row>
    <row r="112" spans="1:3" x14ac:dyDescent="0.25">
      <c r="A112" t="s">
        <v>21</v>
      </c>
    </row>
    <row r="113" spans="1:5" x14ac:dyDescent="0.25">
      <c r="D113" t="s">
        <v>16</v>
      </c>
      <c r="E113" t="s">
        <v>27</v>
      </c>
    </row>
    <row r="114" spans="1:5" x14ac:dyDescent="0.25">
      <c r="A114" t="s">
        <v>22</v>
      </c>
      <c r="D114">
        <f>SUM(B10:B49)/COUNT(B10:B49)</f>
        <v>17.828125</v>
      </c>
      <c r="E114">
        <f>SUM(B56:B95)/COUNT(B56:B95)</f>
        <v>1.8753846153846152</v>
      </c>
    </row>
    <row r="115" spans="1:5" x14ac:dyDescent="0.25">
      <c r="A115" t="s">
        <v>23</v>
      </c>
      <c r="D115">
        <f>COUNT(B10:B49)</f>
        <v>16</v>
      </c>
      <c r="E115">
        <f>COUNT(B56:B95)</f>
        <v>26</v>
      </c>
    </row>
    <row r="116" spans="1:5" x14ac:dyDescent="0.25">
      <c r="A116" t="s">
        <v>24</v>
      </c>
      <c r="D116">
        <f>SUM(B10:B49)-10*B109</f>
        <v>145.25</v>
      </c>
      <c r="E116">
        <f>SUM(B56:B95)-10*B110</f>
        <v>-91.240000000000009</v>
      </c>
    </row>
    <row r="117" spans="1:5" x14ac:dyDescent="0.25">
      <c r="A117" t="s">
        <v>25</v>
      </c>
      <c r="D117">
        <f>SUM(D10:D49)</f>
        <v>59.75</v>
      </c>
      <c r="E117">
        <f>SUM(D56:D95)</f>
        <v>411.24</v>
      </c>
    </row>
    <row r="118" spans="1:5" x14ac:dyDescent="0.25">
      <c r="A118" t="s">
        <v>26</v>
      </c>
      <c r="D118">
        <f>D116+D117</f>
        <v>205</v>
      </c>
      <c r="E118">
        <f>E116+E117</f>
        <v>320</v>
      </c>
    </row>
    <row r="121" spans="1:5" x14ac:dyDescent="0.25">
      <c r="A121" t="s">
        <v>44</v>
      </c>
      <c r="B121" t="s">
        <v>46</v>
      </c>
      <c r="C121" t="s">
        <v>47</v>
      </c>
    </row>
    <row r="122" spans="1:5" x14ac:dyDescent="0.25">
      <c r="A122" t="s">
        <v>45</v>
      </c>
      <c r="B122" t="s">
        <v>7</v>
      </c>
      <c r="C122" t="s">
        <v>16</v>
      </c>
      <c r="D122" t="s">
        <v>20</v>
      </c>
    </row>
    <row r="123" spans="1:5" x14ac:dyDescent="0.25">
      <c r="A123">
        <v>0</v>
      </c>
      <c r="B123" s="6">
        <v>30</v>
      </c>
    </row>
    <row r="124" spans="1:5" x14ac:dyDescent="0.25">
      <c r="A124">
        <v>0</v>
      </c>
      <c r="B124">
        <v>25</v>
      </c>
    </row>
    <row r="125" spans="1:5" x14ac:dyDescent="0.25">
      <c r="A125">
        <f>B101</f>
        <v>6</v>
      </c>
      <c r="B125">
        <v>25</v>
      </c>
    </row>
    <row r="126" spans="1:5" x14ac:dyDescent="0.25">
      <c r="A126">
        <f>A125</f>
        <v>6</v>
      </c>
      <c r="B126">
        <v>20</v>
      </c>
    </row>
    <row r="127" spans="1:5" x14ac:dyDescent="0.25">
      <c r="A127">
        <f>B101+B102</f>
        <v>20</v>
      </c>
      <c r="B127">
        <v>20</v>
      </c>
    </row>
    <row r="128" spans="1:5" x14ac:dyDescent="0.25">
      <c r="A128">
        <f>A127</f>
        <v>20</v>
      </c>
      <c r="B128">
        <v>5</v>
      </c>
    </row>
    <row r="129" spans="1:8" x14ac:dyDescent="0.25">
      <c r="A129">
        <f>B101+B102+B103</f>
        <v>26</v>
      </c>
      <c r="B129">
        <v>5</v>
      </c>
    </row>
    <row r="130" spans="1:8" x14ac:dyDescent="0.25">
      <c r="A130">
        <f>A129</f>
        <v>26</v>
      </c>
      <c r="B130">
        <v>0</v>
      </c>
    </row>
    <row r="131" spans="1:8" x14ac:dyDescent="0.25">
      <c r="A131">
        <v>0</v>
      </c>
      <c r="C131">
        <v>0</v>
      </c>
    </row>
    <row r="132" spans="1:8" x14ac:dyDescent="0.25">
      <c r="A132">
        <f>C109</f>
        <v>16</v>
      </c>
      <c r="C132">
        <v>0</v>
      </c>
    </row>
    <row r="133" spans="1:8" x14ac:dyDescent="0.25">
      <c r="A133">
        <f>A132</f>
        <v>16</v>
      </c>
      <c r="C133">
        <v>30</v>
      </c>
    </row>
    <row r="134" spans="1:8" x14ac:dyDescent="0.25">
      <c r="A134">
        <v>0</v>
      </c>
      <c r="D134">
        <v>0</v>
      </c>
    </row>
    <row r="135" spans="1:8" x14ac:dyDescent="0.25">
      <c r="A135">
        <f>C110</f>
        <v>42</v>
      </c>
      <c r="D135">
        <v>0</v>
      </c>
    </row>
    <row r="136" spans="1:8" x14ac:dyDescent="0.25">
      <c r="A136">
        <f>A135</f>
        <v>42</v>
      </c>
      <c r="D136">
        <v>30</v>
      </c>
    </row>
    <row r="138" spans="1:8" s="2" customFormat="1" ht="22.8" x14ac:dyDescent="0.4">
      <c r="A138" s="2" t="s">
        <v>49</v>
      </c>
    </row>
    <row r="139" spans="1:8" s="2" customFormat="1" ht="22.8" x14ac:dyDescent="0.4">
      <c r="A139" s="2" t="s">
        <v>50</v>
      </c>
    </row>
    <row r="140" spans="1:8" s="2" customFormat="1" ht="22.8" x14ac:dyDescent="0.4">
      <c r="A140" s="2" t="s">
        <v>51</v>
      </c>
    </row>
    <row r="141" spans="1:8" s="2" customFormat="1" ht="22.8" x14ac:dyDescent="0.4">
      <c r="A141" s="2" t="s">
        <v>52</v>
      </c>
    </row>
    <row r="143" spans="1:8" s="1" customFormat="1" ht="22.8" x14ac:dyDescent="0.4">
      <c r="A143" s="12" t="s">
        <v>81</v>
      </c>
      <c r="B143" s="12"/>
      <c r="C143" s="12"/>
      <c r="D143" s="12"/>
      <c r="E143" s="12"/>
      <c r="F143" s="12"/>
      <c r="G143" s="12"/>
      <c r="H143" s="12"/>
    </row>
    <row r="144" spans="1:8" s="1" customFormat="1" ht="22.8" x14ac:dyDescent="0.4">
      <c r="A144" s="12" t="s">
        <v>82</v>
      </c>
      <c r="B144" s="12"/>
      <c r="C144" s="12"/>
      <c r="D144" s="12"/>
      <c r="E144" s="12"/>
      <c r="F144" s="12"/>
      <c r="G144" s="12"/>
      <c r="H144" s="12"/>
    </row>
    <row r="145" spans="1:8" s="1" customFormat="1" ht="22.8" x14ac:dyDescent="0.4">
      <c r="A145" s="12" t="s">
        <v>83</v>
      </c>
      <c r="B145" s="12"/>
      <c r="C145" s="12"/>
      <c r="D145" s="12"/>
      <c r="E145" s="12"/>
      <c r="F145" s="12"/>
      <c r="G145" s="12"/>
      <c r="H145" s="12"/>
    </row>
    <row r="146" spans="1:8" s="1" customFormat="1" ht="22.8" x14ac:dyDescent="0.4"/>
    <row r="147" spans="1:8" s="1" customFormat="1" ht="22.8" x14ac:dyDescent="0.4"/>
    <row r="148" spans="1:8" s="1" customFormat="1" ht="22.8" x14ac:dyDescent="0.4"/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abSelected="1" workbookViewId="0">
      <selection activeCell="H33" sqref="H33"/>
    </sheetView>
  </sheetViews>
  <sheetFormatPr defaultRowHeight="13.2" x14ac:dyDescent="0.25"/>
  <sheetData>
    <row r="1" spans="1:7" x14ac:dyDescent="0.25">
      <c r="A1" t="s">
        <v>28</v>
      </c>
    </row>
    <row r="3" spans="1:7" x14ac:dyDescent="0.25">
      <c r="A3" t="s">
        <v>29</v>
      </c>
    </row>
    <row r="4" spans="1:7" x14ac:dyDescent="0.25">
      <c r="A4" t="s">
        <v>30</v>
      </c>
    </row>
    <row r="5" spans="1:7" x14ac:dyDescent="0.25">
      <c r="A5" t="s">
        <v>31</v>
      </c>
      <c r="C5" t="s">
        <v>32</v>
      </c>
    </row>
    <row r="6" spans="1:7" x14ac:dyDescent="0.25">
      <c r="A6" t="s">
        <v>33</v>
      </c>
      <c r="C6">
        <v>0</v>
      </c>
    </row>
    <row r="7" spans="1:7" x14ac:dyDescent="0.25">
      <c r="A7" t="s">
        <v>34</v>
      </c>
      <c r="C7">
        <f>'Lab Notes'!B101</f>
        <v>6</v>
      </c>
    </row>
    <row r="8" spans="1:7" x14ac:dyDescent="0.25">
      <c r="A8" t="s">
        <v>36</v>
      </c>
      <c r="C8">
        <f>'Lab Notes'!B101+'Lab Notes'!B102</f>
        <v>20</v>
      </c>
    </row>
    <row r="9" spans="1:7" x14ac:dyDescent="0.25">
      <c r="A9" t="s">
        <v>35</v>
      </c>
      <c r="C9">
        <f>'Lab Notes'!B101+'Lab Notes'!B102+'Lab Notes'!B103</f>
        <v>26</v>
      </c>
    </row>
    <row r="11" spans="1:7" x14ac:dyDescent="0.25">
      <c r="A11" t="s">
        <v>37</v>
      </c>
    </row>
    <row r="12" spans="1:7" x14ac:dyDescent="0.25">
      <c r="A12" t="s">
        <v>38</v>
      </c>
      <c r="G12">
        <f>'Lab Notes'!C109</f>
        <v>16</v>
      </c>
    </row>
    <row r="13" spans="1:7" x14ac:dyDescent="0.25">
      <c r="A13" t="s">
        <v>39</v>
      </c>
      <c r="G13">
        <f>G12</f>
        <v>16</v>
      </c>
    </row>
    <row r="14" spans="1:7" x14ac:dyDescent="0.25">
      <c r="A14" t="s">
        <v>40</v>
      </c>
      <c r="G14">
        <f>G13</f>
        <v>16</v>
      </c>
    </row>
    <row r="15" spans="1:7" x14ac:dyDescent="0.25">
      <c r="A15" t="s">
        <v>41</v>
      </c>
    </row>
    <row r="16" spans="1:7" x14ac:dyDescent="0.25">
      <c r="B16" t="s">
        <v>42</v>
      </c>
      <c r="D16">
        <f>G14</f>
        <v>16</v>
      </c>
      <c r="E16" t="s">
        <v>43</v>
      </c>
    </row>
    <row r="19" spans="1:1" x14ac:dyDescent="0.25">
      <c r="A19" t="s">
        <v>48</v>
      </c>
    </row>
    <row r="21" spans="1:1" x14ac:dyDescent="0.25">
      <c r="A21" t="s">
        <v>53</v>
      </c>
    </row>
    <row r="41" spans="1:6" x14ac:dyDescent="0.25">
      <c r="A41" t="s">
        <v>63</v>
      </c>
    </row>
    <row r="42" spans="1:6" x14ac:dyDescent="0.25">
      <c r="A42" t="s">
        <v>62</v>
      </c>
    </row>
    <row r="43" spans="1:6" x14ac:dyDescent="0.25">
      <c r="D43" t="s">
        <v>55</v>
      </c>
      <c r="F43" t="s">
        <v>61</v>
      </c>
    </row>
    <row r="44" spans="1:6" x14ac:dyDescent="0.25">
      <c r="D44" t="s">
        <v>56</v>
      </c>
      <c r="F44" t="s">
        <v>57</v>
      </c>
    </row>
    <row r="45" spans="1:6" x14ac:dyDescent="0.25">
      <c r="A45" t="s">
        <v>54</v>
      </c>
      <c r="C45" s="7"/>
      <c r="D45" s="8">
        <f>'Lab Notes'!D114</f>
        <v>17.828125</v>
      </c>
      <c r="E45" s="8"/>
      <c r="F45" s="8">
        <v>20</v>
      </c>
    </row>
    <row r="46" spans="1:6" x14ac:dyDescent="0.25">
      <c r="A46" t="s">
        <v>58</v>
      </c>
      <c r="D46">
        <f>'Lab Notes'!D115</f>
        <v>16</v>
      </c>
      <c r="F46">
        <f>'Lab Notes'!C109</f>
        <v>16</v>
      </c>
    </row>
    <row r="47" spans="1:6" x14ac:dyDescent="0.25">
      <c r="A47" t="s">
        <v>60</v>
      </c>
      <c r="D47" s="8">
        <f>'Lab Notes'!D116</f>
        <v>145.25</v>
      </c>
      <c r="F47" s="8">
        <f>20*F46-10*F46</f>
        <v>160</v>
      </c>
    </row>
    <row r="48" spans="1:6" x14ac:dyDescent="0.25">
      <c r="A48" t="s">
        <v>59</v>
      </c>
      <c r="D48" s="8">
        <f>'Lab Notes'!D117</f>
        <v>59.75</v>
      </c>
      <c r="F48" s="8">
        <f>5*'Lab Notes'!B101</f>
        <v>30</v>
      </c>
    </row>
    <row r="49" spans="1:9" x14ac:dyDescent="0.25">
      <c r="A49" t="s">
        <v>26</v>
      </c>
      <c r="D49" s="8">
        <f>'Lab Notes'!D118</f>
        <v>205</v>
      </c>
      <c r="F49" s="8">
        <f>F47+F48</f>
        <v>190</v>
      </c>
    </row>
    <row r="51" spans="1:9" x14ac:dyDescent="0.25">
      <c r="A51" t="s">
        <v>64</v>
      </c>
    </row>
    <row r="52" spans="1:9" x14ac:dyDescent="0.25">
      <c r="A52" t="s">
        <v>65</v>
      </c>
    </row>
    <row r="53" spans="1:9" x14ac:dyDescent="0.25">
      <c r="D53" t="s">
        <v>55</v>
      </c>
      <c r="F53" t="s">
        <v>61</v>
      </c>
    </row>
    <row r="54" spans="1:9" x14ac:dyDescent="0.25">
      <c r="D54" t="s">
        <v>56</v>
      </c>
      <c r="F54" t="s">
        <v>57</v>
      </c>
    </row>
    <row r="55" spans="1:9" x14ac:dyDescent="0.25">
      <c r="A55" t="s">
        <v>54</v>
      </c>
      <c r="D55" s="8">
        <f>'Lab Notes'!E114</f>
        <v>1.8753846153846152</v>
      </c>
      <c r="F55" s="8">
        <v>0</v>
      </c>
    </row>
    <row r="56" spans="1:9" x14ac:dyDescent="0.25">
      <c r="A56" t="s">
        <v>58</v>
      </c>
      <c r="D56">
        <f>'Lab Notes'!E115</f>
        <v>26</v>
      </c>
      <c r="F56">
        <f>'Lab Notes'!B101+'Lab Notes'!B102+'Lab Notes'!B103</f>
        <v>26</v>
      </c>
    </row>
    <row r="57" spans="1:9" x14ac:dyDescent="0.25">
      <c r="A57" t="s">
        <v>60</v>
      </c>
      <c r="D57" s="8">
        <f>'Lab Notes'!E116</f>
        <v>-91.240000000000009</v>
      </c>
      <c r="F57" s="8">
        <f>-10*'Lab Notes'!B110</f>
        <v>-140</v>
      </c>
    </row>
    <row r="58" spans="1:9" x14ac:dyDescent="0.25">
      <c r="A58" t="s">
        <v>59</v>
      </c>
      <c r="D58" s="8">
        <f>'Lab Notes'!E117</f>
        <v>411.24</v>
      </c>
      <c r="F58" s="8">
        <f>25*'Lab Notes'!B101+20*'Lab Notes'!B102+'Lab Notes'!B103*5</f>
        <v>460</v>
      </c>
    </row>
    <row r="59" spans="1:9" x14ac:dyDescent="0.25">
      <c r="A59" t="s">
        <v>26</v>
      </c>
      <c r="D59" s="8">
        <f>D57+D58</f>
        <v>320</v>
      </c>
      <c r="F59" s="8">
        <f>F57+F58</f>
        <v>320</v>
      </c>
    </row>
    <row r="62" spans="1:9" x14ac:dyDescent="0.25">
      <c r="A62" t="s">
        <v>66</v>
      </c>
    </row>
    <row r="63" spans="1:9" ht="13.8" thickBot="1" x14ac:dyDescent="0.3">
      <c r="A63" t="s">
        <v>67</v>
      </c>
      <c r="F63" s="10">
        <f>'Lab Notes'!C109</f>
        <v>16</v>
      </c>
      <c r="G63" s="9" t="s">
        <v>68</v>
      </c>
      <c r="H63" s="10">
        <f>'Lab Notes'!C110</f>
        <v>42</v>
      </c>
      <c r="I63" t="s">
        <v>69</v>
      </c>
    </row>
    <row r="64" spans="1:9" ht="13.8" thickBot="1" x14ac:dyDescent="0.3">
      <c r="A64" t="s">
        <v>84</v>
      </c>
      <c r="F64" s="11">
        <f>'Lab Notes'!D114</f>
        <v>17.828125</v>
      </c>
      <c r="G64" s="8" t="s">
        <v>68</v>
      </c>
      <c r="H64" s="11">
        <f>'Lab Notes'!E114</f>
        <v>1.8753846153846152</v>
      </c>
      <c r="I64" t="s">
        <v>69</v>
      </c>
    </row>
    <row r="65" spans="1:9" ht="13.8" thickBot="1" x14ac:dyDescent="0.3">
      <c r="A65" t="s">
        <v>70</v>
      </c>
      <c r="F65" s="11">
        <f>'Lab Notes'!D116</f>
        <v>145.25</v>
      </c>
      <c r="G65" s="8" t="s">
        <v>68</v>
      </c>
      <c r="H65" s="11">
        <f>'Lab Notes'!E116</f>
        <v>-91.240000000000009</v>
      </c>
      <c r="I65" t="s">
        <v>69</v>
      </c>
    </row>
    <row r="66" spans="1:9" ht="13.8" thickBot="1" x14ac:dyDescent="0.3">
      <c r="A66" t="s">
        <v>71</v>
      </c>
      <c r="F66" s="11">
        <f>'Lab Notes'!D117</f>
        <v>59.75</v>
      </c>
      <c r="G66" s="8" t="s">
        <v>68</v>
      </c>
      <c r="H66" s="11">
        <f>'Lab Notes'!E117</f>
        <v>411.24</v>
      </c>
      <c r="I66" t="s">
        <v>69</v>
      </c>
    </row>
    <row r="68" spans="1:9" x14ac:dyDescent="0.25">
      <c r="A68" s="9" t="s">
        <v>72</v>
      </c>
    </row>
    <row r="69" spans="1:9" ht="13.8" thickBot="1" x14ac:dyDescent="0.3">
      <c r="A69" t="s">
        <v>73</v>
      </c>
      <c r="F69" s="11">
        <f>Homework!F45</f>
        <v>20</v>
      </c>
      <c r="G69" t="s">
        <v>68</v>
      </c>
      <c r="H69" s="11">
        <f>F55</f>
        <v>0</v>
      </c>
      <c r="I69" t="s">
        <v>69</v>
      </c>
    </row>
    <row r="70" spans="1:9" ht="13.8" thickBot="1" x14ac:dyDescent="0.3">
      <c r="A70" t="s">
        <v>74</v>
      </c>
      <c r="F70" s="11">
        <f>F47</f>
        <v>160</v>
      </c>
      <c r="G70" t="s">
        <v>68</v>
      </c>
      <c r="H70" s="11">
        <f>F57</f>
        <v>-140</v>
      </c>
      <c r="I70" t="s">
        <v>69</v>
      </c>
    </row>
    <row r="71" spans="1:9" ht="13.8" thickBot="1" x14ac:dyDescent="0.3">
      <c r="A71" t="s">
        <v>75</v>
      </c>
      <c r="F71" s="11">
        <f>F48</f>
        <v>30</v>
      </c>
      <c r="G71" t="s">
        <v>68</v>
      </c>
      <c r="H71" s="11">
        <f>F58</f>
        <v>460</v>
      </c>
      <c r="I71" t="s">
        <v>69</v>
      </c>
    </row>
    <row r="73" spans="1:9" x14ac:dyDescent="0.25">
      <c r="A73" t="s">
        <v>76</v>
      </c>
    </row>
    <row r="74" spans="1:9" x14ac:dyDescent="0.25">
      <c r="A74" t="s">
        <v>77</v>
      </c>
      <c r="E74" t="s">
        <v>78</v>
      </c>
    </row>
    <row r="75" spans="1:9" x14ac:dyDescent="0.25">
      <c r="A75" t="s">
        <v>79</v>
      </c>
      <c r="E75" t="s">
        <v>80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23" workbookViewId="0">
      <selection activeCell="D21" sqref="D21:E46"/>
    </sheetView>
  </sheetViews>
  <sheetFormatPr defaultRowHeight="13.2" x14ac:dyDescent="0.25"/>
  <sheetData>
    <row r="1" spans="1:7" x14ac:dyDescent="0.25">
      <c r="A1" s="13">
        <v>33</v>
      </c>
      <c r="B1" s="13">
        <v>627</v>
      </c>
      <c r="C1" s="13">
        <v>609</v>
      </c>
      <c r="D1" s="13">
        <v>18</v>
      </c>
      <c r="E1" s="13">
        <v>25</v>
      </c>
      <c r="F1" s="13">
        <v>1</v>
      </c>
      <c r="G1" s="13">
        <v>3</v>
      </c>
    </row>
    <row r="2" spans="1:7" x14ac:dyDescent="0.25">
      <c r="A2" s="13">
        <v>34</v>
      </c>
      <c r="B2" s="13">
        <v>647</v>
      </c>
      <c r="C2" s="13">
        <v>637</v>
      </c>
      <c r="D2" s="13">
        <v>19</v>
      </c>
      <c r="E2" s="13">
        <v>20</v>
      </c>
      <c r="F2" s="13">
        <v>1</v>
      </c>
      <c r="G2" s="13">
        <v>3</v>
      </c>
    </row>
    <row r="3" spans="1:7" x14ac:dyDescent="0.25">
      <c r="A3" s="13">
        <v>35</v>
      </c>
      <c r="B3" s="13">
        <v>639</v>
      </c>
      <c r="C3" s="13">
        <v>622</v>
      </c>
      <c r="D3" s="13">
        <v>19</v>
      </c>
      <c r="E3" s="13">
        <v>20</v>
      </c>
      <c r="F3" s="13">
        <v>1</v>
      </c>
      <c r="G3" s="13">
        <v>3</v>
      </c>
    </row>
    <row r="4" spans="1:7" x14ac:dyDescent="0.25">
      <c r="A4" s="13">
        <v>36</v>
      </c>
      <c r="B4" s="13">
        <v>635</v>
      </c>
      <c r="C4" s="13">
        <v>644</v>
      </c>
      <c r="D4" s="13">
        <v>16</v>
      </c>
      <c r="E4" s="13">
        <v>20</v>
      </c>
      <c r="F4" s="13">
        <v>1</v>
      </c>
      <c r="G4" s="13">
        <v>3</v>
      </c>
    </row>
    <row r="5" spans="1:7" x14ac:dyDescent="0.25">
      <c r="A5" s="13">
        <v>37</v>
      </c>
      <c r="B5" s="13">
        <v>647</v>
      </c>
      <c r="C5" s="13">
        <v>634</v>
      </c>
      <c r="D5" s="13">
        <v>18.75</v>
      </c>
      <c r="E5" s="13">
        <v>25</v>
      </c>
      <c r="F5" s="13">
        <v>1</v>
      </c>
      <c r="G5" s="13">
        <v>3</v>
      </c>
    </row>
    <row r="6" spans="1:7" x14ac:dyDescent="0.25">
      <c r="A6" s="13">
        <v>38</v>
      </c>
      <c r="B6" s="13">
        <v>629</v>
      </c>
      <c r="C6" s="13">
        <v>638</v>
      </c>
      <c r="D6" s="13">
        <v>18</v>
      </c>
      <c r="E6" s="13">
        <v>20</v>
      </c>
      <c r="F6" s="13">
        <v>1</v>
      </c>
      <c r="G6" s="13">
        <v>3</v>
      </c>
    </row>
    <row r="7" spans="1:7" x14ac:dyDescent="0.25">
      <c r="A7" s="13">
        <v>39</v>
      </c>
      <c r="B7" s="13">
        <v>630</v>
      </c>
      <c r="C7" s="13">
        <v>633</v>
      </c>
      <c r="D7" s="13">
        <v>17</v>
      </c>
      <c r="E7" s="13">
        <v>20</v>
      </c>
      <c r="F7" s="13">
        <v>1</v>
      </c>
      <c r="G7" s="13">
        <v>3</v>
      </c>
    </row>
    <row r="8" spans="1:7" x14ac:dyDescent="0.25">
      <c r="A8" s="13">
        <v>40</v>
      </c>
      <c r="B8" s="13">
        <v>642</v>
      </c>
      <c r="C8" s="13">
        <v>611</v>
      </c>
      <c r="D8" s="13">
        <v>18</v>
      </c>
      <c r="E8" s="13">
        <v>20</v>
      </c>
      <c r="F8" s="13">
        <v>1</v>
      </c>
      <c r="G8" s="13">
        <v>3</v>
      </c>
    </row>
    <row r="9" spans="1:7" x14ac:dyDescent="0.25">
      <c r="A9" s="13">
        <v>41</v>
      </c>
      <c r="B9" s="13">
        <v>607</v>
      </c>
      <c r="C9" s="13">
        <v>608</v>
      </c>
      <c r="D9" s="13">
        <v>19</v>
      </c>
      <c r="E9" s="13">
        <v>25</v>
      </c>
      <c r="F9" s="13">
        <v>1</v>
      </c>
      <c r="G9" s="13">
        <v>3</v>
      </c>
    </row>
    <row r="10" spans="1:7" x14ac:dyDescent="0.25">
      <c r="A10" s="13">
        <v>42</v>
      </c>
      <c r="B10" s="13">
        <v>647</v>
      </c>
      <c r="C10" s="13">
        <v>624</v>
      </c>
      <c r="D10" s="13">
        <v>17.5</v>
      </c>
      <c r="E10" s="13">
        <v>25</v>
      </c>
      <c r="F10" s="13">
        <v>1</v>
      </c>
      <c r="G10" s="13">
        <v>3</v>
      </c>
    </row>
    <row r="11" spans="1:7" x14ac:dyDescent="0.25">
      <c r="A11" s="13">
        <v>43</v>
      </c>
      <c r="B11" s="13">
        <v>643</v>
      </c>
      <c r="C11" s="13">
        <v>621</v>
      </c>
      <c r="D11" s="13">
        <v>19</v>
      </c>
      <c r="E11" s="13">
        <v>20</v>
      </c>
      <c r="F11" s="13">
        <v>1</v>
      </c>
      <c r="G11" s="13">
        <v>3</v>
      </c>
    </row>
    <row r="12" spans="1:7" x14ac:dyDescent="0.25">
      <c r="A12" s="13">
        <v>44</v>
      </c>
      <c r="B12" s="13">
        <v>645</v>
      </c>
      <c r="C12" s="13">
        <v>625</v>
      </c>
      <c r="D12" s="13">
        <v>17</v>
      </c>
      <c r="E12" s="13">
        <v>25</v>
      </c>
      <c r="F12" s="13">
        <v>1</v>
      </c>
      <c r="G12" s="13">
        <v>3</v>
      </c>
    </row>
    <row r="13" spans="1:7" x14ac:dyDescent="0.25">
      <c r="A13" s="13">
        <v>45</v>
      </c>
      <c r="B13" s="13">
        <v>619</v>
      </c>
      <c r="C13" s="13">
        <v>602</v>
      </c>
      <c r="D13" s="13">
        <v>17</v>
      </c>
      <c r="E13" s="13">
        <v>20</v>
      </c>
      <c r="F13" s="13">
        <v>1</v>
      </c>
      <c r="G13" s="13">
        <v>3</v>
      </c>
    </row>
    <row r="14" spans="1:7" x14ac:dyDescent="0.25">
      <c r="A14" s="13">
        <v>46</v>
      </c>
      <c r="B14" s="13">
        <v>615</v>
      </c>
      <c r="C14" s="13">
        <v>623</v>
      </c>
      <c r="D14" s="13">
        <v>17</v>
      </c>
      <c r="E14" s="13">
        <v>20</v>
      </c>
      <c r="F14" s="13">
        <v>1</v>
      </c>
      <c r="G14" s="13">
        <v>3</v>
      </c>
    </row>
    <row r="15" spans="1:7" x14ac:dyDescent="0.25">
      <c r="A15" s="13">
        <v>47</v>
      </c>
      <c r="B15" s="13">
        <v>636</v>
      </c>
      <c r="C15" s="13">
        <v>641</v>
      </c>
      <c r="D15" s="13">
        <v>17</v>
      </c>
      <c r="E15" s="13">
        <v>20</v>
      </c>
      <c r="F15" s="13">
        <v>1</v>
      </c>
      <c r="G15" s="13">
        <v>3</v>
      </c>
    </row>
    <row r="16" spans="1:7" x14ac:dyDescent="0.25">
      <c r="A16" s="13">
        <v>48</v>
      </c>
      <c r="B16" s="13">
        <v>628</v>
      </c>
      <c r="C16" s="13">
        <v>617</v>
      </c>
      <c r="D16" s="13">
        <v>18</v>
      </c>
      <c r="E16" s="13">
        <v>20</v>
      </c>
      <c r="F16" s="13">
        <v>1</v>
      </c>
      <c r="G16" s="13">
        <v>3</v>
      </c>
    </row>
    <row r="21" spans="1:7" x14ac:dyDescent="0.25">
      <c r="A21" s="13">
        <v>101</v>
      </c>
      <c r="B21" s="13">
        <v>647</v>
      </c>
      <c r="C21" s="13">
        <v>608</v>
      </c>
      <c r="D21" s="13">
        <v>4</v>
      </c>
      <c r="E21" s="13">
        <v>5</v>
      </c>
      <c r="F21" s="13">
        <v>2</v>
      </c>
      <c r="G21" s="13">
        <v>3</v>
      </c>
    </row>
    <row r="22" spans="1:7" x14ac:dyDescent="0.25">
      <c r="A22" s="13">
        <v>102</v>
      </c>
      <c r="B22" s="13">
        <v>629</v>
      </c>
      <c r="C22" s="13">
        <v>638</v>
      </c>
      <c r="D22" s="13">
        <v>0.5</v>
      </c>
      <c r="E22" s="13">
        <v>20</v>
      </c>
      <c r="F22" s="13">
        <v>2</v>
      </c>
      <c r="G22" s="13">
        <v>3</v>
      </c>
    </row>
    <row r="23" spans="1:7" x14ac:dyDescent="0.25">
      <c r="A23" s="13">
        <v>103</v>
      </c>
      <c r="B23" s="13">
        <v>627</v>
      </c>
      <c r="C23" s="13">
        <v>623</v>
      </c>
      <c r="D23" s="13">
        <v>1</v>
      </c>
      <c r="E23" s="13">
        <v>20</v>
      </c>
      <c r="F23" s="13">
        <v>2</v>
      </c>
      <c r="G23" s="13">
        <v>3</v>
      </c>
    </row>
    <row r="24" spans="1:7" x14ac:dyDescent="0.25">
      <c r="A24" s="13">
        <v>104</v>
      </c>
      <c r="B24" s="13">
        <v>628</v>
      </c>
      <c r="C24" s="13">
        <v>633</v>
      </c>
      <c r="D24" s="13">
        <v>0.01</v>
      </c>
      <c r="E24" s="13">
        <v>20</v>
      </c>
      <c r="F24" s="13">
        <v>2</v>
      </c>
      <c r="G24" s="13">
        <v>3</v>
      </c>
    </row>
    <row r="25" spans="1:7" x14ac:dyDescent="0.25">
      <c r="A25" s="13">
        <v>105</v>
      </c>
      <c r="B25" s="13">
        <v>639</v>
      </c>
      <c r="C25" s="13">
        <v>644</v>
      </c>
      <c r="D25" s="13">
        <v>1</v>
      </c>
      <c r="E25" s="13">
        <v>20</v>
      </c>
      <c r="F25" s="13">
        <v>2</v>
      </c>
      <c r="G25" s="13">
        <v>3</v>
      </c>
    </row>
    <row r="26" spans="1:7" x14ac:dyDescent="0.25">
      <c r="A26" s="13">
        <v>106</v>
      </c>
      <c r="B26" s="13">
        <v>630</v>
      </c>
      <c r="C26" s="13">
        <v>631</v>
      </c>
      <c r="D26" s="13">
        <v>1</v>
      </c>
      <c r="E26" s="13">
        <v>5</v>
      </c>
      <c r="F26" s="13">
        <v>2</v>
      </c>
      <c r="G26" s="13">
        <v>3</v>
      </c>
    </row>
    <row r="27" spans="1:7" x14ac:dyDescent="0.25">
      <c r="A27" s="13">
        <v>107</v>
      </c>
      <c r="B27" s="13">
        <v>630</v>
      </c>
      <c r="C27" s="13">
        <v>605</v>
      </c>
      <c r="D27" s="13">
        <v>1</v>
      </c>
      <c r="E27" s="13">
        <v>25</v>
      </c>
      <c r="F27" s="13">
        <v>2</v>
      </c>
      <c r="G27" s="13">
        <v>3</v>
      </c>
    </row>
    <row r="28" spans="1:7" x14ac:dyDescent="0.25">
      <c r="A28" s="13">
        <v>108</v>
      </c>
      <c r="B28" s="13">
        <v>647</v>
      </c>
      <c r="C28" s="13">
        <v>621</v>
      </c>
      <c r="D28" s="13">
        <v>0.5</v>
      </c>
      <c r="E28" s="13">
        <v>20</v>
      </c>
      <c r="F28" s="13">
        <v>2</v>
      </c>
      <c r="G28" s="13">
        <v>3</v>
      </c>
    </row>
    <row r="29" spans="1:7" x14ac:dyDescent="0.25">
      <c r="A29" s="13">
        <v>109</v>
      </c>
      <c r="B29" s="13">
        <v>619</v>
      </c>
      <c r="C29" s="13">
        <v>612</v>
      </c>
      <c r="D29" s="13">
        <v>1.5</v>
      </c>
      <c r="E29" s="13">
        <v>20</v>
      </c>
      <c r="F29" s="13">
        <v>2</v>
      </c>
      <c r="G29" s="13">
        <v>3</v>
      </c>
    </row>
    <row r="30" spans="1:7" x14ac:dyDescent="0.25">
      <c r="A30" s="13">
        <v>110</v>
      </c>
      <c r="B30" s="13">
        <v>627</v>
      </c>
      <c r="C30" s="13">
        <v>620</v>
      </c>
      <c r="D30" s="13">
        <v>0.25</v>
      </c>
      <c r="E30" s="13">
        <v>25</v>
      </c>
      <c r="F30" s="13">
        <v>2</v>
      </c>
      <c r="G30" s="13">
        <v>3</v>
      </c>
    </row>
    <row r="31" spans="1:7" x14ac:dyDescent="0.25">
      <c r="A31" s="13">
        <v>111</v>
      </c>
      <c r="B31" s="13">
        <v>643</v>
      </c>
      <c r="C31" s="13">
        <v>617</v>
      </c>
      <c r="D31" s="13">
        <v>1</v>
      </c>
      <c r="E31" s="13">
        <v>20</v>
      </c>
      <c r="F31" s="13">
        <v>2</v>
      </c>
      <c r="G31" s="13">
        <v>3</v>
      </c>
    </row>
    <row r="32" spans="1:7" x14ac:dyDescent="0.25">
      <c r="A32" s="13">
        <v>112</v>
      </c>
      <c r="B32" s="13">
        <v>636</v>
      </c>
      <c r="C32" s="13">
        <v>613</v>
      </c>
      <c r="D32" s="13">
        <v>0.5</v>
      </c>
      <c r="E32" s="13">
        <v>20</v>
      </c>
      <c r="F32" s="13">
        <v>2</v>
      </c>
      <c r="G32" s="13">
        <v>3</v>
      </c>
    </row>
    <row r="33" spans="1:7" x14ac:dyDescent="0.25">
      <c r="A33" s="13">
        <v>113</v>
      </c>
      <c r="B33" s="13">
        <v>647</v>
      </c>
      <c r="C33" s="13">
        <v>637</v>
      </c>
      <c r="D33" s="13">
        <v>0.75</v>
      </c>
      <c r="E33" s="13">
        <v>20</v>
      </c>
      <c r="F33" s="13">
        <v>2</v>
      </c>
      <c r="G33" s="13">
        <v>3</v>
      </c>
    </row>
    <row r="34" spans="1:7" x14ac:dyDescent="0.25">
      <c r="A34" s="13">
        <v>114</v>
      </c>
      <c r="B34" s="13">
        <v>639</v>
      </c>
      <c r="C34" s="13">
        <v>622</v>
      </c>
      <c r="D34" s="13">
        <v>3</v>
      </c>
      <c r="E34" s="13">
        <v>20</v>
      </c>
      <c r="F34" s="13">
        <v>2</v>
      </c>
      <c r="G34" s="13">
        <v>3</v>
      </c>
    </row>
    <row r="35" spans="1:7" x14ac:dyDescent="0.25">
      <c r="A35" s="13">
        <v>115</v>
      </c>
      <c r="B35" s="13">
        <v>639</v>
      </c>
      <c r="C35" s="13">
        <v>611</v>
      </c>
      <c r="D35" s="13">
        <v>3</v>
      </c>
      <c r="E35" s="13">
        <v>20</v>
      </c>
      <c r="F35" s="13">
        <v>2</v>
      </c>
      <c r="G35" s="13">
        <v>3</v>
      </c>
    </row>
    <row r="36" spans="1:7" x14ac:dyDescent="0.25">
      <c r="A36" s="13">
        <v>116</v>
      </c>
      <c r="B36" s="13">
        <v>615</v>
      </c>
      <c r="C36" s="13">
        <v>640</v>
      </c>
      <c r="D36" s="13">
        <v>4</v>
      </c>
      <c r="E36" s="13">
        <v>20</v>
      </c>
      <c r="F36" s="13">
        <v>2</v>
      </c>
      <c r="G36" s="13">
        <v>3</v>
      </c>
    </row>
    <row r="37" spans="1:7" x14ac:dyDescent="0.25">
      <c r="A37" s="13">
        <v>117</v>
      </c>
      <c r="B37" s="13">
        <v>629</v>
      </c>
      <c r="C37" s="13">
        <v>634</v>
      </c>
      <c r="D37" s="13">
        <v>2</v>
      </c>
      <c r="E37" s="13">
        <v>5</v>
      </c>
      <c r="F37" s="13">
        <v>2</v>
      </c>
      <c r="G37" s="13">
        <v>3</v>
      </c>
    </row>
    <row r="38" spans="1:7" x14ac:dyDescent="0.25">
      <c r="A38" s="13">
        <v>118</v>
      </c>
      <c r="B38" s="13">
        <v>645</v>
      </c>
      <c r="C38" s="13">
        <v>609</v>
      </c>
      <c r="D38" s="13">
        <v>2</v>
      </c>
      <c r="E38" s="13">
        <v>5</v>
      </c>
      <c r="F38" s="13">
        <v>2</v>
      </c>
      <c r="G38" s="13">
        <v>3</v>
      </c>
    </row>
    <row r="39" spans="1:7" x14ac:dyDescent="0.25">
      <c r="A39" s="13">
        <v>119</v>
      </c>
      <c r="B39" s="13">
        <v>615</v>
      </c>
      <c r="C39" s="13">
        <v>606</v>
      </c>
      <c r="D39" s="13">
        <v>3</v>
      </c>
      <c r="E39" s="13">
        <v>25</v>
      </c>
      <c r="F39" s="13">
        <v>2</v>
      </c>
      <c r="G39" s="13">
        <v>3</v>
      </c>
    </row>
    <row r="40" spans="1:7" x14ac:dyDescent="0.25">
      <c r="A40" s="13">
        <v>120</v>
      </c>
      <c r="B40" s="13">
        <v>636</v>
      </c>
      <c r="C40" s="13">
        <v>641</v>
      </c>
      <c r="D40" s="13">
        <v>0.25</v>
      </c>
      <c r="E40" s="13">
        <v>20</v>
      </c>
      <c r="F40" s="13">
        <v>2</v>
      </c>
      <c r="G40" s="13">
        <v>3</v>
      </c>
    </row>
    <row r="41" spans="1:7" x14ac:dyDescent="0.25">
      <c r="A41" s="13">
        <v>121</v>
      </c>
      <c r="B41" s="13">
        <v>647</v>
      </c>
      <c r="C41" s="13">
        <v>624</v>
      </c>
      <c r="D41" s="13">
        <v>1</v>
      </c>
      <c r="E41" s="13">
        <v>5</v>
      </c>
      <c r="F41" s="13">
        <v>2</v>
      </c>
      <c r="G41" s="13">
        <v>3</v>
      </c>
    </row>
    <row r="42" spans="1:7" x14ac:dyDescent="0.25">
      <c r="A42" s="13">
        <v>122</v>
      </c>
      <c r="B42" s="13">
        <v>607</v>
      </c>
      <c r="C42" s="13">
        <v>601</v>
      </c>
      <c r="D42" s="13">
        <v>2</v>
      </c>
      <c r="E42" s="13">
        <v>25</v>
      </c>
      <c r="F42" s="13">
        <v>2</v>
      </c>
      <c r="G42" s="13">
        <v>3</v>
      </c>
    </row>
    <row r="43" spans="1:7" x14ac:dyDescent="0.25">
      <c r="A43" s="13">
        <v>123</v>
      </c>
      <c r="B43" s="13">
        <v>643</v>
      </c>
      <c r="C43" s="13">
        <v>603</v>
      </c>
      <c r="D43" s="13">
        <v>3</v>
      </c>
      <c r="E43" s="13">
        <v>25</v>
      </c>
      <c r="F43" s="13">
        <v>2</v>
      </c>
      <c r="G43" s="13">
        <v>3</v>
      </c>
    </row>
    <row r="44" spans="1:7" x14ac:dyDescent="0.25">
      <c r="A44" s="13">
        <v>124</v>
      </c>
      <c r="B44" s="13">
        <v>645</v>
      </c>
      <c r="C44" s="13">
        <v>625</v>
      </c>
      <c r="D44" s="13">
        <v>2</v>
      </c>
      <c r="E44" s="13">
        <v>5</v>
      </c>
      <c r="F44" s="13">
        <v>2</v>
      </c>
      <c r="G44" s="13">
        <v>3</v>
      </c>
    </row>
    <row r="45" spans="1:7" x14ac:dyDescent="0.25">
      <c r="A45" s="13">
        <v>125</v>
      </c>
      <c r="B45" s="13">
        <v>636</v>
      </c>
      <c r="C45" s="13">
        <v>602</v>
      </c>
      <c r="D45" s="13">
        <v>0.5</v>
      </c>
      <c r="E45" s="13">
        <v>20</v>
      </c>
      <c r="F45" s="13">
        <v>2</v>
      </c>
      <c r="G45" s="13">
        <v>3</v>
      </c>
    </row>
    <row r="46" spans="1:7" x14ac:dyDescent="0.25">
      <c r="A46" s="13">
        <v>126</v>
      </c>
      <c r="B46" s="13">
        <v>615</v>
      </c>
      <c r="C46" s="13">
        <v>614</v>
      </c>
      <c r="D46" s="13">
        <v>10</v>
      </c>
      <c r="E46" s="13">
        <v>25</v>
      </c>
      <c r="F46" s="13">
        <v>2</v>
      </c>
      <c r="G46" s="13">
        <v>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Lab Notes</vt:lpstr>
      <vt:lpstr>Homework</vt:lpstr>
      <vt:lpstr>Sheet3</vt:lpstr>
      <vt:lpstr>Sheet3!TABLE</vt:lpstr>
      <vt:lpstr>Sheet3!TABLE_2</vt:lpstr>
    </vt:vector>
  </TitlesOfParts>
  <Company>UC Santa Barbara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Transactions - Best Viewed with Internet Exploder</dc:title>
  <dc:creator>Jon Sonstelie</dc:creator>
  <cp:lastModifiedBy>Aniket Gupta</cp:lastModifiedBy>
  <cp:lastPrinted>2002-04-17T22:35:43Z</cp:lastPrinted>
  <dcterms:created xsi:type="dcterms:W3CDTF">2001-10-09T21:45:51Z</dcterms:created>
  <dcterms:modified xsi:type="dcterms:W3CDTF">2024-02-03T22:23:00Z</dcterms:modified>
</cp:coreProperties>
</file>