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405BF3BD-4308-41D7-A26D-DDA1D6987D7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4" i="1"/>
  <c r="B63" i="1"/>
  <c r="C63" i="1"/>
  <c r="D63" i="1"/>
  <c r="D73" i="1"/>
  <c r="D75" i="1"/>
  <c r="D78" i="1"/>
  <c r="D79" i="1"/>
  <c r="B95" i="1"/>
  <c r="C95" i="1"/>
  <c r="B96" i="1"/>
  <c r="C96" i="1"/>
  <c r="B97" i="1"/>
  <c r="C97" i="1"/>
  <c r="B125" i="1"/>
  <c r="C104" i="1" s="1"/>
  <c r="B126" i="1"/>
  <c r="B128" i="1"/>
  <c r="C105" i="1" s="1"/>
  <c r="C119" i="1" l="1"/>
  <c r="C110" i="1"/>
  <c r="C116" i="1"/>
  <c r="C108" i="1"/>
  <c r="C111" i="1"/>
  <c r="C117" i="1"/>
  <c r="C109" i="1"/>
  <c r="C123" i="1"/>
  <c r="C115" i="1"/>
  <c r="C107" i="1"/>
  <c r="C122" i="1"/>
  <c r="C114" i="1"/>
  <c r="C106" i="1"/>
  <c r="C118" i="1"/>
  <c r="C121" i="1"/>
  <c r="C113" i="1"/>
  <c r="C120" i="1"/>
  <c r="C112" i="1"/>
</calcChain>
</file>

<file path=xl/sharedStrings.xml><?xml version="1.0" encoding="utf-8"?>
<sst xmlns="http://schemas.openxmlformats.org/spreadsheetml/2006/main" count="98" uniqueCount="97">
  <si>
    <t>MATH 051 - STATISTICS</t>
  </si>
  <si>
    <t>Homework 2 Solutions</t>
  </si>
  <si>
    <t>1.  Page 81, problem 7, parts a - d.</t>
  </si>
  <si>
    <t>Minutes</t>
  </si>
  <si>
    <t>Sorted</t>
  </si>
  <si>
    <t>a.</t>
  </si>
  <si>
    <t xml:space="preserve">mean = </t>
  </si>
  <si>
    <t xml:space="preserve">mode = </t>
  </si>
  <si>
    <t>c.</t>
  </si>
  <si>
    <t>median =</t>
  </si>
  <si>
    <t>Since there are 30 values, the median</t>
  </si>
  <si>
    <t>is the average of the 15th and 16th.</t>
  </si>
  <si>
    <t>15th value</t>
  </si>
  <si>
    <t>16th value</t>
  </si>
  <si>
    <t xml:space="preserve">rounding up i = 8 </t>
  </si>
  <si>
    <t>so first quartile is the 8th value</t>
  </si>
  <si>
    <t>2.  Page 82, problem 14.</t>
  </si>
  <si>
    <t>Camera</t>
  </si>
  <si>
    <t>Price ($)</t>
  </si>
  <si>
    <t>Maximum Picture Capacity</t>
  </si>
  <si>
    <t>Battery Life (minutes)</t>
  </si>
  <si>
    <t>Agfa EPhoto CL30</t>
  </si>
  <si>
    <t>Canon PowerShot A50</t>
  </si>
  <si>
    <t>Canon PowerShot Pro70</t>
  </si>
  <si>
    <t>Epson PhotoPC 800</t>
  </si>
  <si>
    <t>Fujifilm DX-10</t>
  </si>
  <si>
    <t>Fujifilm MX-2700</t>
  </si>
  <si>
    <t>Fujifilm MX-2900 Zoom</t>
  </si>
  <si>
    <t>HP PhotoSmart C200</t>
  </si>
  <si>
    <t>Kodak DC215 Zoom</t>
  </si>
  <si>
    <t>Kodak DC265 Zoom</t>
  </si>
  <si>
    <t>Kodak DC280 Zoom</t>
  </si>
  <si>
    <t>Minota Dimage EX Zoom 1500</t>
  </si>
  <si>
    <t>Nikon Coolpix 950</t>
  </si>
  <si>
    <t>Olympus D-340R</t>
  </si>
  <si>
    <t>Olympus D-450 Zoom</t>
  </si>
  <si>
    <t>Richo RDC-5000</t>
  </si>
  <si>
    <t>Sony Cybershot DSC-F55</t>
  </si>
  <si>
    <t>Sony Mavica MVC-FD73</t>
  </si>
  <si>
    <t>Sony Mavica MVC-FD88</t>
  </si>
  <si>
    <t>Toshiba PDR-M4</t>
  </si>
  <si>
    <t>Median = (45+52.9)/2 = 48.95</t>
  </si>
  <si>
    <t>1st quartile =</t>
  </si>
  <si>
    <t>3rd quartile =</t>
  </si>
  <si>
    <t>d. i = (25/100) * 30 = 7.5</t>
  </si>
  <si>
    <t xml:space="preserve">b.  The data appear consistent - </t>
  </si>
  <si>
    <t>46 is not very different from 45.</t>
  </si>
  <si>
    <t>a, b, c.  Means</t>
  </si>
  <si>
    <t xml:space="preserve">d.  Answer will vary - Toshiba PDR-M4 gives above average picture capacity and </t>
  </si>
  <si>
    <t>battery life for a slightly below average price.</t>
  </si>
  <si>
    <t>3.  Page 88, problem 18.</t>
  </si>
  <si>
    <t>Scores</t>
  </si>
  <si>
    <t>a.  Range = 190 - 168 = 22</t>
  </si>
  <si>
    <t>b. Variance</t>
  </si>
  <si>
    <t>c. Std. Dev.</t>
  </si>
  <si>
    <t>Mean</t>
  </si>
  <si>
    <t>C.V. =</t>
  </si>
  <si>
    <t xml:space="preserve">Winter </t>
  </si>
  <si>
    <t>Summer</t>
  </si>
  <si>
    <t xml:space="preserve">     Standard Deviations</t>
  </si>
  <si>
    <t>b.  Variances</t>
  </si>
  <si>
    <t>c.  Coefficients of Variation</t>
  </si>
  <si>
    <t>d.  Summer crime is considerably more variable than winter, both as measured by</t>
  </si>
  <si>
    <t>the standard deviation and by the coefficient of variation.</t>
  </si>
  <si>
    <t>5.  Page 95, problem 37, parts a, c, d, e.</t>
  </si>
  <si>
    <t>Speaker</t>
  </si>
  <si>
    <t>Rating</t>
  </si>
  <si>
    <t>Infinity Kappa 6.1</t>
  </si>
  <si>
    <t>Allison One</t>
  </si>
  <si>
    <t>Cambridge Ensemble II</t>
  </si>
  <si>
    <t>Dynaudio Contour 1.3</t>
  </si>
  <si>
    <t>Hsu Rsch. HRSW12V</t>
  </si>
  <si>
    <t>Legacy Audio Focus</t>
  </si>
  <si>
    <t>Mission 73li</t>
  </si>
  <si>
    <t>PSB 400i</t>
  </si>
  <si>
    <t>Snell Acoustics D IV</t>
  </si>
  <si>
    <t>Thiel CS1.5</t>
  </si>
  <si>
    <t>ACI Sapphire III</t>
  </si>
  <si>
    <t>Bose 501 Series</t>
  </si>
  <si>
    <t>DCM KX-212</t>
  </si>
  <si>
    <t>Eosone RSF1000</t>
  </si>
  <si>
    <t>Joseph Audio RM7si</t>
  </si>
  <si>
    <t>Martin Logan Aerius</t>
  </si>
  <si>
    <t>Omni Audio SA 12.3</t>
  </si>
  <si>
    <t>Polk Audio RT12</t>
  </si>
  <si>
    <t>Sunfire True Subwoofer</t>
  </si>
  <si>
    <t>Yamaha NS-A636</t>
  </si>
  <si>
    <t>a.      Mean</t>
  </si>
  <si>
    <t xml:space="preserve">         Median</t>
  </si>
  <si>
    <t>c.     Standard Deviation</t>
  </si>
  <si>
    <t>d.  Z-scores shown in right column above.</t>
  </si>
  <si>
    <t>Z Score</t>
  </si>
  <si>
    <t>part d</t>
  </si>
  <si>
    <t>e.  There are no outliers since all Z scores are between -3 and +3.</t>
  </si>
  <si>
    <t>d. C.V. = (Std. Dev. / Mean)*100</t>
  </si>
  <si>
    <t>Spring 2004</t>
  </si>
  <si>
    <t>4.  Page 89, problem 23, parts b -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</si>
</sst>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21</xdr:row>
      <xdr:rowOff>76200</xdr:rowOff>
    </xdr:from>
    <xdr:to>
      <xdr:col>3</xdr:col>
      <xdr:colOff>472440</xdr:colOff>
      <xdr:row>21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EF14F70-C0D9-0762-C11B-951449C4D727}"/>
            </a:ext>
          </a:extLst>
        </xdr:cNvPr>
        <xdr:cNvSpPr>
          <a:spLocks noChangeShapeType="1"/>
        </xdr:cNvSpPr>
      </xdr:nvSpPr>
      <xdr:spPr bwMode="auto">
        <a:xfrm flipH="1">
          <a:off x="3093720" y="359664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411480</xdr:colOff>
      <xdr:row>22</xdr:row>
      <xdr:rowOff>99060</xdr:rowOff>
    </xdr:from>
    <xdr:to>
      <xdr:col>3</xdr:col>
      <xdr:colOff>449580</xdr:colOff>
      <xdr:row>22</xdr:row>
      <xdr:rowOff>99060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33DA005-2CBC-1F7A-9040-A60B8253B3A5}"/>
            </a:ext>
          </a:extLst>
        </xdr:cNvPr>
        <xdr:cNvSpPr>
          <a:spLocks noChangeShapeType="1"/>
        </xdr:cNvSpPr>
      </xdr:nvSpPr>
      <xdr:spPr bwMode="auto">
        <a:xfrm flipH="1">
          <a:off x="3124200" y="3787140"/>
          <a:ext cx="822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</xdr:colOff>
      <xdr:row>104</xdr:row>
      <xdr:rowOff>76200</xdr:rowOff>
    </xdr:from>
    <xdr:to>
      <xdr:col>3</xdr:col>
      <xdr:colOff>716280</xdr:colOff>
      <xdr:row>104</xdr:row>
      <xdr:rowOff>76200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F49E0686-3698-6280-2964-CE78B9DA3A6F}"/>
            </a:ext>
          </a:extLst>
        </xdr:cNvPr>
        <xdr:cNvSpPr>
          <a:spLocks noChangeShapeType="1"/>
        </xdr:cNvSpPr>
      </xdr:nvSpPr>
      <xdr:spPr bwMode="auto">
        <a:xfrm flipH="1">
          <a:off x="3589020" y="18303240"/>
          <a:ext cx="624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106680</xdr:colOff>
      <xdr:row>119</xdr:row>
      <xdr:rowOff>76200</xdr:rowOff>
    </xdr:from>
    <xdr:to>
      <xdr:col>3</xdr:col>
      <xdr:colOff>723900</xdr:colOff>
      <xdr:row>119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F55BD1EF-8FC8-9893-A923-1C19069093F7}"/>
            </a:ext>
          </a:extLst>
        </xdr:cNvPr>
        <xdr:cNvSpPr>
          <a:spLocks noChangeShapeType="1"/>
        </xdr:cNvSpPr>
      </xdr:nvSpPr>
      <xdr:spPr bwMode="auto">
        <a:xfrm flipH="1">
          <a:off x="3604260" y="2081784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74" zoomScaleNormal="100" workbookViewId="0">
      <selection activeCell="A82" sqref="A82"/>
    </sheetView>
  </sheetViews>
  <sheetFormatPr defaultRowHeight="13.2" x14ac:dyDescent="0.25"/>
  <cols>
    <col min="1" max="1" width="30.6640625" bestFit="1" customWidth="1"/>
    <col min="3" max="3" width="11.44140625" customWidth="1"/>
    <col min="4" max="4" width="10.88671875" customWidth="1"/>
    <col min="5" max="5" width="12" customWidth="1"/>
  </cols>
  <sheetData>
    <row r="1" spans="1:6" x14ac:dyDescent="0.25">
      <c r="A1" t="s">
        <v>0</v>
      </c>
    </row>
    <row r="2" spans="1:6" x14ac:dyDescent="0.25">
      <c r="A2" t="s">
        <v>95</v>
      </c>
    </row>
    <row r="3" spans="1:6" x14ac:dyDescent="0.25">
      <c r="A3" t="s">
        <v>1</v>
      </c>
    </row>
    <row r="5" spans="1:6" x14ac:dyDescent="0.25">
      <c r="A5" t="s">
        <v>2</v>
      </c>
    </row>
    <row r="7" spans="1:6" x14ac:dyDescent="0.25">
      <c r="A7" s="2" t="s">
        <v>3</v>
      </c>
      <c r="B7" s="2" t="s">
        <v>4</v>
      </c>
    </row>
    <row r="8" spans="1:6" x14ac:dyDescent="0.25">
      <c r="A8" s="5">
        <v>88.3</v>
      </c>
      <c r="B8" s="5">
        <v>0</v>
      </c>
      <c r="D8" t="s">
        <v>5</v>
      </c>
      <c r="E8" t="s">
        <v>6</v>
      </c>
      <c r="F8" s="1">
        <f>AVERAGE(A8:A37)</f>
        <v>45.999999999999993</v>
      </c>
    </row>
    <row r="9" spans="1:6" x14ac:dyDescent="0.25">
      <c r="A9" s="5">
        <v>0</v>
      </c>
      <c r="B9" s="5">
        <v>0</v>
      </c>
      <c r="E9" t="s">
        <v>7</v>
      </c>
      <c r="F9">
        <f>MODE(A8:A37)</f>
        <v>0</v>
      </c>
    </row>
    <row r="10" spans="1:6" x14ac:dyDescent="0.25">
      <c r="A10" s="5">
        <v>85.4</v>
      </c>
      <c r="B10" s="5">
        <v>0</v>
      </c>
    </row>
    <row r="11" spans="1:6" x14ac:dyDescent="0.25">
      <c r="A11" s="5">
        <v>29.1</v>
      </c>
      <c r="B11" s="5">
        <v>0</v>
      </c>
      <c r="D11" t="s">
        <v>45</v>
      </c>
    </row>
    <row r="12" spans="1:6" x14ac:dyDescent="0.25">
      <c r="A12" s="5">
        <v>4.4000000000000004</v>
      </c>
      <c r="B12" s="5">
        <v>4.3</v>
      </c>
      <c r="D12" t="s">
        <v>46</v>
      </c>
    </row>
    <row r="13" spans="1:6" x14ac:dyDescent="0.25">
      <c r="A13" s="5">
        <v>52.9</v>
      </c>
      <c r="B13" s="5">
        <v>4.4000000000000004</v>
      </c>
    </row>
    <row r="14" spans="1:6" x14ac:dyDescent="0.25">
      <c r="A14" s="5">
        <v>4.3</v>
      </c>
      <c r="B14" s="5">
        <v>4.5999999999999996</v>
      </c>
      <c r="D14" t="s">
        <v>8</v>
      </c>
      <c r="E14" t="s">
        <v>9</v>
      </c>
      <c r="F14">
        <f>MEDIAN(A8:A37)</f>
        <v>48.95</v>
      </c>
    </row>
    <row r="15" spans="1:6" x14ac:dyDescent="0.25">
      <c r="A15" s="5">
        <v>99.2</v>
      </c>
      <c r="B15" s="5">
        <v>7</v>
      </c>
      <c r="D15" t="s">
        <v>10</v>
      </c>
    </row>
    <row r="16" spans="1:6" x14ac:dyDescent="0.25">
      <c r="A16" s="5">
        <v>0</v>
      </c>
      <c r="B16" s="5">
        <v>7.6</v>
      </c>
      <c r="D16" t="s">
        <v>11</v>
      </c>
    </row>
    <row r="17" spans="1:5" x14ac:dyDescent="0.25">
      <c r="A17" s="5">
        <v>28.8</v>
      </c>
      <c r="B17" s="5">
        <v>9.1999999999999993</v>
      </c>
    </row>
    <row r="18" spans="1:5" x14ac:dyDescent="0.25">
      <c r="A18" s="5">
        <v>67.900000000000006</v>
      </c>
      <c r="B18" s="5">
        <v>17.5</v>
      </c>
      <c r="D18" t="s">
        <v>41</v>
      </c>
    </row>
    <row r="19" spans="1:5" x14ac:dyDescent="0.25">
      <c r="A19" s="5">
        <v>145.6</v>
      </c>
      <c r="B19" s="5">
        <v>28.8</v>
      </c>
    </row>
    <row r="20" spans="1:5" x14ac:dyDescent="0.25">
      <c r="A20" s="5">
        <v>4.5999999999999996</v>
      </c>
      <c r="B20" s="5">
        <v>29.1</v>
      </c>
    </row>
    <row r="21" spans="1:5" x14ac:dyDescent="0.25">
      <c r="A21" s="5">
        <v>34.9</v>
      </c>
      <c r="B21" s="5">
        <v>34.9</v>
      </c>
    </row>
    <row r="22" spans="1:5" x14ac:dyDescent="0.25">
      <c r="A22" s="5">
        <v>17.5</v>
      </c>
      <c r="B22" s="5">
        <v>45</v>
      </c>
      <c r="E22" t="s">
        <v>12</v>
      </c>
    </row>
    <row r="23" spans="1:5" x14ac:dyDescent="0.25">
      <c r="A23" s="5">
        <v>0</v>
      </c>
      <c r="B23" s="5">
        <v>52.9</v>
      </c>
      <c r="E23" t="s">
        <v>13</v>
      </c>
    </row>
    <row r="24" spans="1:5" x14ac:dyDescent="0.25">
      <c r="A24" s="5">
        <v>94.2</v>
      </c>
      <c r="B24" s="5">
        <v>53.3</v>
      </c>
    </row>
    <row r="25" spans="1:5" x14ac:dyDescent="0.25">
      <c r="A25" s="5">
        <v>70.400000000000006</v>
      </c>
      <c r="B25" s="5">
        <v>56.6</v>
      </c>
      <c r="D25" t="s">
        <v>44</v>
      </c>
    </row>
    <row r="26" spans="1:5" x14ac:dyDescent="0.25">
      <c r="A26" s="5">
        <v>7</v>
      </c>
      <c r="B26" s="5">
        <v>63.6</v>
      </c>
      <c r="D26" t="s">
        <v>14</v>
      </c>
    </row>
    <row r="27" spans="1:5" x14ac:dyDescent="0.25">
      <c r="A27" s="5">
        <v>81.7</v>
      </c>
      <c r="B27" s="5">
        <v>64.5</v>
      </c>
      <c r="D27" t="s">
        <v>15</v>
      </c>
    </row>
    <row r="28" spans="1:5" x14ac:dyDescent="0.25">
      <c r="A28" s="5">
        <v>45</v>
      </c>
      <c r="B28" s="5">
        <v>65.099999999999994</v>
      </c>
    </row>
    <row r="29" spans="1:5" x14ac:dyDescent="0.25">
      <c r="A29" s="5">
        <v>98.9</v>
      </c>
      <c r="B29" s="5">
        <v>67.900000000000006</v>
      </c>
      <c r="D29" t="s">
        <v>42</v>
      </c>
      <c r="E29">
        <v>7</v>
      </c>
    </row>
    <row r="30" spans="1:5" x14ac:dyDescent="0.25">
      <c r="A30" s="5">
        <v>7.6</v>
      </c>
      <c r="B30" s="5">
        <v>70.400000000000006</v>
      </c>
      <c r="D30" t="s">
        <v>43</v>
      </c>
      <c r="E30">
        <v>70.400000000000006</v>
      </c>
    </row>
    <row r="31" spans="1:5" x14ac:dyDescent="0.25">
      <c r="A31" s="5">
        <v>65.099999999999994</v>
      </c>
      <c r="B31" s="5">
        <v>81.7</v>
      </c>
    </row>
    <row r="32" spans="1:5" x14ac:dyDescent="0.25">
      <c r="A32" s="5">
        <v>9.1999999999999993</v>
      </c>
      <c r="B32" s="5">
        <v>85.4</v>
      </c>
    </row>
    <row r="33" spans="1:4" x14ac:dyDescent="0.25">
      <c r="A33" s="5">
        <v>0</v>
      </c>
      <c r="B33" s="5">
        <v>88.3</v>
      </c>
    </row>
    <row r="34" spans="1:4" x14ac:dyDescent="0.25">
      <c r="A34" s="5">
        <v>53.3</v>
      </c>
      <c r="B34" s="5">
        <v>94.2</v>
      </c>
    </row>
    <row r="35" spans="1:4" x14ac:dyDescent="0.25">
      <c r="A35" s="5">
        <v>64.5</v>
      </c>
      <c r="B35" s="5">
        <v>98.9</v>
      </c>
    </row>
    <row r="36" spans="1:4" x14ac:dyDescent="0.25">
      <c r="A36" s="5">
        <v>56.6</v>
      </c>
      <c r="B36" s="5">
        <v>99.2</v>
      </c>
    </row>
    <row r="37" spans="1:4" x14ac:dyDescent="0.25">
      <c r="A37" s="5">
        <v>63.6</v>
      </c>
      <c r="B37" s="5">
        <v>145.6</v>
      </c>
    </row>
    <row r="39" spans="1:4" x14ac:dyDescent="0.25">
      <c r="A39" t="s">
        <v>16</v>
      </c>
    </row>
    <row r="41" spans="1:4" ht="46.8" x14ac:dyDescent="0.3">
      <c r="A41" s="3" t="s">
        <v>17</v>
      </c>
      <c r="B41" s="3" t="s">
        <v>18</v>
      </c>
      <c r="C41" s="4" t="s">
        <v>19</v>
      </c>
      <c r="D41" s="4" t="s">
        <v>20</v>
      </c>
    </row>
    <row r="42" spans="1:4" x14ac:dyDescent="0.25">
      <c r="A42" t="s">
        <v>21</v>
      </c>
      <c r="B42">
        <v>349</v>
      </c>
      <c r="C42">
        <v>36</v>
      </c>
      <c r="D42">
        <v>25</v>
      </c>
    </row>
    <row r="43" spans="1:4" x14ac:dyDescent="0.25">
      <c r="A43" t="s">
        <v>22</v>
      </c>
      <c r="B43">
        <v>499</v>
      </c>
      <c r="C43">
        <v>106</v>
      </c>
      <c r="D43">
        <v>75</v>
      </c>
    </row>
    <row r="44" spans="1:4" x14ac:dyDescent="0.25">
      <c r="A44" t="s">
        <v>23</v>
      </c>
      <c r="B44">
        <v>999</v>
      </c>
      <c r="C44">
        <v>96</v>
      </c>
      <c r="D44">
        <v>118</v>
      </c>
    </row>
    <row r="45" spans="1:4" x14ac:dyDescent="0.25">
      <c r="A45" t="s">
        <v>24</v>
      </c>
      <c r="B45">
        <v>699</v>
      </c>
      <c r="C45">
        <v>120</v>
      </c>
      <c r="D45">
        <v>99</v>
      </c>
    </row>
    <row r="46" spans="1:4" x14ac:dyDescent="0.25">
      <c r="A46" t="s">
        <v>25</v>
      </c>
      <c r="B46">
        <v>299</v>
      </c>
      <c r="C46">
        <v>30</v>
      </c>
      <c r="D46">
        <v>229</v>
      </c>
    </row>
    <row r="47" spans="1:4" x14ac:dyDescent="0.25">
      <c r="A47" t="s">
        <v>26</v>
      </c>
      <c r="B47">
        <v>699</v>
      </c>
      <c r="C47">
        <v>141</v>
      </c>
      <c r="D47">
        <v>124</v>
      </c>
    </row>
    <row r="48" spans="1:4" x14ac:dyDescent="0.25">
      <c r="A48" t="s">
        <v>27</v>
      </c>
      <c r="B48">
        <v>899</v>
      </c>
      <c r="C48">
        <v>141</v>
      </c>
      <c r="D48">
        <v>88</v>
      </c>
    </row>
    <row r="49" spans="1:4" x14ac:dyDescent="0.25">
      <c r="A49" t="s">
        <v>28</v>
      </c>
      <c r="B49">
        <v>299</v>
      </c>
      <c r="C49">
        <v>80</v>
      </c>
      <c r="D49">
        <v>68</v>
      </c>
    </row>
    <row r="50" spans="1:4" x14ac:dyDescent="0.25">
      <c r="A50" t="s">
        <v>29</v>
      </c>
      <c r="B50">
        <v>399</v>
      </c>
      <c r="C50">
        <v>54</v>
      </c>
      <c r="D50">
        <v>159</v>
      </c>
    </row>
    <row r="51" spans="1:4" x14ac:dyDescent="0.25">
      <c r="A51" t="s">
        <v>30</v>
      </c>
      <c r="B51">
        <v>899</v>
      </c>
      <c r="C51">
        <v>180</v>
      </c>
      <c r="D51">
        <v>186</v>
      </c>
    </row>
    <row r="52" spans="1:4" x14ac:dyDescent="0.25">
      <c r="A52" t="s">
        <v>31</v>
      </c>
      <c r="B52">
        <v>799</v>
      </c>
      <c r="C52">
        <v>245</v>
      </c>
      <c r="D52">
        <v>143</v>
      </c>
    </row>
    <row r="53" spans="1:4" x14ac:dyDescent="0.25">
      <c r="A53" t="s">
        <v>32</v>
      </c>
      <c r="B53">
        <v>549</v>
      </c>
      <c r="C53">
        <v>105</v>
      </c>
      <c r="D53">
        <v>38</v>
      </c>
    </row>
    <row r="54" spans="1:4" x14ac:dyDescent="0.25">
      <c r="A54" t="s">
        <v>33</v>
      </c>
      <c r="B54">
        <v>999</v>
      </c>
      <c r="C54">
        <v>32</v>
      </c>
      <c r="D54">
        <v>88</v>
      </c>
    </row>
    <row r="55" spans="1:4" x14ac:dyDescent="0.25">
      <c r="A55" t="s">
        <v>34</v>
      </c>
      <c r="B55">
        <v>299</v>
      </c>
      <c r="C55">
        <v>122</v>
      </c>
      <c r="D55">
        <v>161</v>
      </c>
    </row>
    <row r="56" spans="1:4" x14ac:dyDescent="0.25">
      <c r="A56" t="s">
        <v>35</v>
      </c>
      <c r="B56">
        <v>499</v>
      </c>
      <c r="C56">
        <v>122</v>
      </c>
      <c r="D56">
        <v>62</v>
      </c>
    </row>
    <row r="57" spans="1:4" x14ac:dyDescent="0.25">
      <c r="A57" t="s">
        <v>36</v>
      </c>
      <c r="B57">
        <v>699</v>
      </c>
      <c r="C57">
        <v>99</v>
      </c>
      <c r="D57">
        <v>56</v>
      </c>
    </row>
    <row r="58" spans="1:4" x14ac:dyDescent="0.25">
      <c r="A58" t="s">
        <v>37</v>
      </c>
      <c r="B58">
        <v>699</v>
      </c>
      <c r="C58">
        <v>63</v>
      </c>
      <c r="D58">
        <v>69</v>
      </c>
    </row>
    <row r="59" spans="1:4" x14ac:dyDescent="0.25">
      <c r="A59" t="s">
        <v>38</v>
      </c>
      <c r="B59">
        <v>599</v>
      </c>
      <c r="C59">
        <v>40</v>
      </c>
      <c r="D59">
        <v>186</v>
      </c>
    </row>
    <row r="60" spans="1:4" x14ac:dyDescent="0.25">
      <c r="A60" t="s">
        <v>39</v>
      </c>
      <c r="B60">
        <v>999</v>
      </c>
      <c r="C60">
        <v>40</v>
      </c>
      <c r="D60">
        <v>88</v>
      </c>
    </row>
    <row r="61" spans="1:4" x14ac:dyDescent="0.25">
      <c r="A61" t="s">
        <v>40</v>
      </c>
      <c r="B61">
        <v>599</v>
      </c>
      <c r="C61">
        <v>124</v>
      </c>
      <c r="D61">
        <v>142</v>
      </c>
    </row>
    <row r="63" spans="1:4" x14ac:dyDescent="0.25">
      <c r="A63" t="s">
        <v>47</v>
      </c>
      <c r="B63">
        <f>AVERAGE(B42:B61)</f>
        <v>639</v>
      </c>
      <c r="C63">
        <f>AVERAGE(C42:C61)</f>
        <v>98.8</v>
      </c>
      <c r="D63">
        <f>AVERAGE(D42:D61)</f>
        <v>110.2</v>
      </c>
    </row>
    <row r="65" spans="1:4" x14ac:dyDescent="0.25">
      <c r="A65" t="s">
        <v>48</v>
      </c>
    </row>
    <row r="66" spans="1:4" x14ac:dyDescent="0.25">
      <c r="A66" t="s">
        <v>49</v>
      </c>
    </row>
    <row r="68" spans="1:4" x14ac:dyDescent="0.25">
      <c r="A68" t="s">
        <v>50</v>
      </c>
    </row>
    <row r="70" spans="1:4" x14ac:dyDescent="0.25">
      <c r="A70" s="2" t="s">
        <v>51</v>
      </c>
    </row>
    <row r="71" spans="1:4" x14ac:dyDescent="0.25">
      <c r="A71" s="5">
        <v>182</v>
      </c>
      <c r="C71" t="s">
        <v>52</v>
      </c>
    </row>
    <row r="72" spans="1:4" x14ac:dyDescent="0.25">
      <c r="A72" s="5">
        <v>168</v>
      </c>
    </row>
    <row r="73" spans="1:4" x14ac:dyDescent="0.25">
      <c r="A73" s="5">
        <v>184</v>
      </c>
      <c r="C73" t="s">
        <v>53</v>
      </c>
      <c r="D73">
        <f>VAR(A71:A76)</f>
        <v>75.2</v>
      </c>
    </row>
    <row r="74" spans="1:4" x14ac:dyDescent="0.25">
      <c r="A74" s="5">
        <v>190</v>
      </c>
    </row>
    <row r="75" spans="1:4" x14ac:dyDescent="0.25">
      <c r="A75" s="5">
        <v>170</v>
      </c>
      <c r="C75" t="s">
        <v>54</v>
      </c>
      <c r="D75" s="6">
        <f>STDEV(A71:A76)</f>
        <v>8.6717933554715199</v>
      </c>
    </row>
    <row r="76" spans="1:4" x14ac:dyDescent="0.25">
      <c r="A76" s="5">
        <v>174</v>
      </c>
    </row>
    <row r="77" spans="1:4" x14ac:dyDescent="0.25">
      <c r="C77" t="s">
        <v>94</v>
      </c>
    </row>
    <row r="78" spans="1:4" x14ac:dyDescent="0.25">
      <c r="C78" t="s">
        <v>55</v>
      </c>
      <c r="D78">
        <f>AVERAGE(A71:A76)</f>
        <v>178</v>
      </c>
    </row>
    <row r="79" spans="1:4" x14ac:dyDescent="0.25">
      <c r="C79" t="s">
        <v>56</v>
      </c>
      <c r="D79" s="6">
        <f>(8.672/178)*100</f>
        <v>4.8719101123595507</v>
      </c>
    </row>
    <row r="81" spans="1:3" x14ac:dyDescent="0.25">
      <c r="A81" t="s">
        <v>96</v>
      </c>
    </row>
    <row r="83" spans="1:3" ht="15.6" x14ac:dyDescent="0.3">
      <c r="B83" s="3" t="s">
        <v>57</v>
      </c>
      <c r="C83" s="3" t="s">
        <v>58</v>
      </c>
    </row>
    <row r="84" spans="1:3" ht="15.6" x14ac:dyDescent="0.3">
      <c r="B84" s="7">
        <v>18</v>
      </c>
      <c r="C84" s="7">
        <v>28</v>
      </c>
    </row>
    <row r="85" spans="1:3" ht="15.6" x14ac:dyDescent="0.3">
      <c r="B85" s="7">
        <v>20</v>
      </c>
      <c r="C85" s="7">
        <v>18</v>
      </c>
    </row>
    <row r="86" spans="1:3" ht="15.6" x14ac:dyDescent="0.3">
      <c r="B86" s="7">
        <v>15</v>
      </c>
      <c r="C86" s="7">
        <v>24</v>
      </c>
    </row>
    <row r="87" spans="1:3" ht="15.6" x14ac:dyDescent="0.3">
      <c r="B87" s="7">
        <v>16</v>
      </c>
      <c r="C87" s="7">
        <v>32</v>
      </c>
    </row>
    <row r="88" spans="1:3" ht="15.6" x14ac:dyDescent="0.3">
      <c r="B88" s="7">
        <v>21</v>
      </c>
      <c r="C88" s="7">
        <v>18</v>
      </c>
    </row>
    <row r="89" spans="1:3" ht="15.6" x14ac:dyDescent="0.3">
      <c r="B89" s="7">
        <v>20</v>
      </c>
      <c r="C89" s="7">
        <v>29</v>
      </c>
    </row>
    <row r="90" spans="1:3" ht="15.6" x14ac:dyDescent="0.3">
      <c r="B90" s="7">
        <v>12</v>
      </c>
      <c r="C90" s="7">
        <v>23</v>
      </c>
    </row>
    <row r="91" spans="1:3" ht="15.6" x14ac:dyDescent="0.3">
      <c r="B91" s="7">
        <v>16</v>
      </c>
      <c r="C91" s="7">
        <v>38</v>
      </c>
    </row>
    <row r="92" spans="1:3" ht="15.6" x14ac:dyDescent="0.3">
      <c r="B92" s="7">
        <v>19</v>
      </c>
      <c r="C92" s="7">
        <v>28</v>
      </c>
    </row>
    <row r="93" spans="1:3" ht="15.6" x14ac:dyDescent="0.3">
      <c r="B93" s="7">
        <v>20</v>
      </c>
      <c r="C93" s="7">
        <v>18</v>
      </c>
    </row>
    <row r="95" spans="1:3" x14ac:dyDescent="0.25">
      <c r="A95" t="s">
        <v>60</v>
      </c>
      <c r="B95" s="6">
        <f>VAR(B84:B93)</f>
        <v>8.2333333333333236</v>
      </c>
      <c r="C95" s="6">
        <f>VAR(C84:C93)</f>
        <v>44.488888888888852</v>
      </c>
    </row>
    <row r="96" spans="1:3" x14ac:dyDescent="0.25">
      <c r="A96" t="s">
        <v>59</v>
      </c>
      <c r="B96" s="6">
        <f>STDEV(B84:B93)</f>
        <v>2.8693785622209775</v>
      </c>
      <c r="C96" s="6">
        <f>STDEV(C84:C93)</f>
        <v>6.6699991670830707</v>
      </c>
    </row>
    <row r="97" spans="1:5" x14ac:dyDescent="0.25">
      <c r="A97" t="s">
        <v>61</v>
      </c>
      <c r="B97" s="6">
        <f>(B96/AVERAGE(B84:B93))*100</f>
        <v>16.21117831763264</v>
      </c>
      <c r="C97" s="6">
        <f>(C96/AVERAGE(C84:C93))*100</f>
        <v>26.05468424641824</v>
      </c>
    </row>
    <row r="98" spans="1:5" x14ac:dyDescent="0.25">
      <c r="A98" t="s">
        <v>62</v>
      </c>
    </row>
    <row r="99" spans="1:5" x14ac:dyDescent="0.25">
      <c r="A99" t="s">
        <v>63</v>
      </c>
    </row>
    <row r="101" spans="1:5" x14ac:dyDescent="0.25">
      <c r="A101" t="s">
        <v>64</v>
      </c>
    </row>
    <row r="103" spans="1:5" ht="15.6" x14ac:dyDescent="0.3">
      <c r="A103" s="3" t="s">
        <v>65</v>
      </c>
      <c r="B103" s="3" t="s">
        <v>66</v>
      </c>
      <c r="C103" s="3" t="s">
        <v>91</v>
      </c>
    </row>
    <row r="104" spans="1:5" x14ac:dyDescent="0.25">
      <c r="A104" t="s">
        <v>67</v>
      </c>
      <c r="B104" s="8">
        <v>4</v>
      </c>
      <c r="C104" s="9">
        <f>(B104-$B$125)/$B$128</f>
        <v>8.6274123740596523E-3</v>
      </c>
    </row>
    <row r="105" spans="1:5" x14ac:dyDescent="0.25">
      <c r="A105" t="s">
        <v>68</v>
      </c>
      <c r="B105" s="8">
        <v>4.12</v>
      </c>
      <c r="C105" s="9">
        <f t="shared" ref="C105:C123" si="0">(B105-$B$125)/$B$128</f>
        <v>0.15652591021507992</v>
      </c>
      <c r="E105" t="s">
        <v>92</v>
      </c>
    </row>
    <row r="106" spans="1:5" x14ac:dyDescent="0.25">
      <c r="A106" t="s">
        <v>69</v>
      </c>
      <c r="B106" s="8">
        <v>3.82</v>
      </c>
      <c r="C106" s="9">
        <f t="shared" si="0"/>
        <v>-0.21322033438747073</v>
      </c>
    </row>
    <row r="107" spans="1:5" x14ac:dyDescent="0.25">
      <c r="A107" t="s">
        <v>70</v>
      </c>
      <c r="B107" s="8">
        <v>4</v>
      </c>
      <c r="C107" s="9">
        <f t="shared" si="0"/>
        <v>8.6274123740596523E-3</v>
      </c>
    </row>
    <row r="108" spans="1:5" x14ac:dyDescent="0.25">
      <c r="A108" t="s">
        <v>71</v>
      </c>
      <c r="B108" s="8">
        <v>4.5599999999999996</v>
      </c>
      <c r="C108" s="9">
        <f t="shared" si="0"/>
        <v>0.69882040229881981</v>
      </c>
    </row>
    <row r="109" spans="1:5" x14ac:dyDescent="0.25">
      <c r="A109" t="s">
        <v>72</v>
      </c>
      <c r="B109" s="8">
        <v>4.32</v>
      </c>
      <c r="C109" s="9">
        <f t="shared" si="0"/>
        <v>0.40302340661678038</v>
      </c>
    </row>
    <row r="110" spans="1:5" x14ac:dyDescent="0.25">
      <c r="A110" t="s">
        <v>73</v>
      </c>
      <c r="B110" s="8">
        <v>4.33</v>
      </c>
      <c r="C110" s="9">
        <f t="shared" si="0"/>
        <v>0.41534828143686509</v>
      </c>
    </row>
    <row r="111" spans="1:5" x14ac:dyDescent="0.25">
      <c r="A111" t="s">
        <v>74</v>
      </c>
      <c r="B111" s="8">
        <v>4.5</v>
      </c>
      <c r="C111" s="9">
        <f t="shared" si="0"/>
        <v>0.62487115337831023</v>
      </c>
    </row>
    <row r="112" spans="1:5" x14ac:dyDescent="0.25">
      <c r="A112" t="s">
        <v>75</v>
      </c>
      <c r="B112" s="8">
        <v>4.6399999999999997</v>
      </c>
      <c r="C112" s="9">
        <f t="shared" si="0"/>
        <v>0.79741940085949992</v>
      </c>
    </row>
    <row r="113" spans="1:5" x14ac:dyDescent="0.25">
      <c r="A113" t="s">
        <v>76</v>
      </c>
      <c r="B113" s="8">
        <v>4.2</v>
      </c>
      <c r="C113" s="9">
        <f t="shared" si="0"/>
        <v>0.25512490877576011</v>
      </c>
    </row>
    <row r="114" spans="1:5" x14ac:dyDescent="0.25">
      <c r="A114" t="s">
        <v>77</v>
      </c>
      <c r="B114" s="8">
        <v>4.67</v>
      </c>
      <c r="C114" s="9">
        <f t="shared" si="0"/>
        <v>0.83439402531975526</v>
      </c>
    </row>
    <row r="115" spans="1:5" x14ac:dyDescent="0.25">
      <c r="A115" t="s">
        <v>78</v>
      </c>
      <c r="B115" s="8">
        <v>2.14</v>
      </c>
      <c r="C115" s="9">
        <f t="shared" si="0"/>
        <v>-2.2837993041617524</v>
      </c>
    </row>
    <row r="116" spans="1:5" x14ac:dyDescent="0.25">
      <c r="A116" t="s">
        <v>79</v>
      </c>
      <c r="B116" s="8">
        <v>4.09</v>
      </c>
      <c r="C116" s="9">
        <f t="shared" si="0"/>
        <v>0.11955128575482457</v>
      </c>
    </row>
    <row r="117" spans="1:5" x14ac:dyDescent="0.25">
      <c r="A117" t="s">
        <v>80</v>
      </c>
      <c r="B117" s="8">
        <v>4.17</v>
      </c>
      <c r="C117" s="9">
        <f t="shared" si="0"/>
        <v>0.21815028431550476</v>
      </c>
    </row>
    <row r="118" spans="1:5" x14ac:dyDescent="0.25">
      <c r="A118" t="s">
        <v>81</v>
      </c>
      <c r="B118" s="8">
        <v>4.88</v>
      </c>
      <c r="C118" s="9">
        <f t="shared" si="0"/>
        <v>1.0932163965415405</v>
      </c>
    </row>
    <row r="119" spans="1:5" x14ac:dyDescent="0.25">
      <c r="A119" t="s">
        <v>82</v>
      </c>
      <c r="B119" s="8">
        <v>4.26</v>
      </c>
      <c r="C119" s="9">
        <f t="shared" si="0"/>
        <v>0.32907415769626969</v>
      </c>
    </row>
    <row r="120" spans="1:5" x14ac:dyDescent="0.25">
      <c r="A120" t="s">
        <v>83</v>
      </c>
      <c r="B120" s="8">
        <v>2.3199999999999998</v>
      </c>
      <c r="C120" s="9">
        <f t="shared" si="0"/>
        <v>-2.0619515574002225</v>
      </c>
      <c r="E120" t="s">
        <v>92</v>
      </c>
    </row>
    <row r="121" spans="1:5" x14ac:dyDescent="0.25">
      <c r="A121" t="s">
        <v>84</v>
      </c>
      <c r="B121" s="8">
        <v>4.5</v>
      </c>
      <c r="C121" s="9">
        <f t="shared" si="0"/>
        <v>0.62487115337831023</v>
      </c>
    </row>
    <row r="122" spans="1:5" x14ac:dyDescent="0.25">
      <c r="A122" t="s">
        <v>85</v>
      </c>
      <c r="B122" s="8">
        <v>4.17</v>
      </c>
      <c r="C122" s="9">
        <f t="shared" si="0"/>
        <v>0.21815028431550476</v>
      </c>
    </row>
    <row r="123" spans="1:5" x14ac:dyDescent="0.25">
      <c r="A123" t="s">
        <v>86</v>
      </c>
      <c r="B123" s="8">
        <v>2.17</v>
      </c>
      <c r="C123" s="9">
        <f t="shared" si="0"/>
        <v>-2.2468246797014975</v>
      </c>
    </row>
    <row r="125" spans="1:5" x14ac:dyDescent="0.25">
      <c r="A125" t="s">
        <v>87</v>
      </c>
      <c r="B125" s="8">
        <f>AVERAGE(B104:B123)</f>
        <v>3.9929999999999999</v>
      </c>
    </row>
    <row r="126" spans="1:5" x14ac:dyDescent="0.25">
      <c r="A126" t="s">
        <v>88</v>
      </c>
      <c r="B126" s="8">
        <f>MEDIAN(B104:B123)</f>
        <v>4.1850000000000005</v>
      </c>
    </row>
    <row r="128" spans="1:5" x14ac:dyDescent="0.25">
      <c r="A128" t="s">
        <v>89</v>
      </c>
      <c r="B128" s="9">
        <f>STDEV(B104:B123)</f>
        <v>0.81136726709010298</v>
      </c>
    </row>
    <row r="130" spans="1:1" x14ac:dyDescent="0.25">
      <c r="A130" t="s">
        <v>90</v>
      </c>
    </row>
    <row r="132" spans="1:1" x14ac:dyDescent="0.25">
      <c r="A132" t="s">
        <v>93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38" max="16383" man="1"/>
    <brk id="8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Menlo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Aniket Gupta</cp:lastModifiedBy>
  <cp:lastPrinted>2004-01-27T18:37:44Z</cp:lastPrinted>
  <dcterms:created xsi:type="dcterms:W3CDTF">2002-01-23T18:55:34Z</dcterms:created>
  <dcterms:modified xsi:type="dcterms:W3CDTF">2024-02-03T22:23:23Z</dcterms:modified>
</cp:coreProperties>
</file>