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9F57EC2D-FD12-407A-9336-D09DD8947281}" xr6:coauthVersionLast="47" xr6:coauthVersionMax="47" xr10:uidLastSave="{00000000-0000-0000-0000-000000000000}"/>
  <bookViews>
    <workbookView xWindow="3348" yWindow="3348" windowWidth="17280" windowHeight="8880"/>
  </bookViews>
  <sheets>
    <sheet name="H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B27" i="1" s="1"/>
  <c r="A25" i="1"/>
  <c r="C27" i="1" l="1"/>
  <c r="D27" i="1" s="1"/>
  <c r="C30" i="1" l="1"/>
  <c r="B33" i="1" s="1"/>
  <c r="C33" i="1" s="1"/>
  <c r="D33" i="1" s="1"/>
  <c r="B35" i="1" l="1"/>
  <c r="C35" i="1" s="1"/>
  <c r="D35" i="1"/>
  <c r="B36" i="1" l="1"/>
  <c r="C36" i="1" s="1"/>
  <c r="D36" i="1"/>
  <c r="B37" i="1" l="1"/>
  <c r="C37" i="1" s="1"/>
  <c r="D37" i="1" s="1"/>
  <c r="B38" i="1" l="1"/>
  <c r="C38" i="1" s="1"/>
  <c r="D38" i="1"/>
  <c r="B39" i="1" l="1"/>
  <c r="C39" i="1" s="1"/>
  <c r="D39" i="1" s="1"/>
  <c r="B40" i="1" l="1"/>
  <c r="C40" i="1" s="1"/>
  <c r="D40" i="1"/>
  <c r="B41" i="1" l="1"/>
  <c r="C41" i="1" s="1"/>
  <c r="D41" i="1" s="1"/>
  <c r="B42" i="1" l="1"/>
  <c r="C42" i="1" s="1"/>
  <c r="D42" i="1" s="1"/>
  <c r="B43" i="1" l="1"/>
  <c r="C43" i="1" s="1"/>
  <c r="D43" i="1"/>
  <c r="B44" i="1" l="1"/>
  <c r="C44" i="1" s="1"/>
  <c r="D44" i="1"/>
  <c r="B45" i="1" l="1"/>
  <c r="C45" i="1" s="1"/>
  <c r="D45" i="1" s="1"/>
  <c r="B46" i="1" l="1"/>
  <c r="C46" i="1" s="1"/>
  <c r="D46" i="1"/>
  <c r="B47" i="1" l="1"/>
  <c r="C47" i="1" s="1"/>
  <c r="D47" i="1"/>
</calcChain>
</file>

<file path=xl/sharedStrings.xml><?xml version="1.0" encoding="utf-8"?>
<sst xmlns="http://schemas.openxmlformats.org/spreadsheetml/2006/main" count="30" uniqueCount="27">
  <si>
    <t>Find the payment, interest amount and principal payment for every month for the</t>
  </si>
  <si>
    <t>following mortgage:</t>
  </si>
  <si>
    <t>Length</t>
  </si>
  <si>
    <t>30 years with MONTHLY payments</t>
  </si>
  <si>
    <t>Loan Amount</t>
  </si>
  <si>
    <t>Interest Rate</t>
  </si>
  <si>
    <t>annual fixed rate</t>
  </si>
  <si>
    <t>Hints for Mortgage EXCEL Homework</t>
  </si>
  <si>
    <t>You can check your answer with the PMT function. It is EXACTLY the same</t>
  </si>
  <si>
    <t>as the PMT button on your calculator: just tell it N, I/Yr, PV, FV and it will return</t>
  </si>
  <si>
    <t>the PMT. To use it, click on the fx button, select financial, and then PMT.</t>
  </si>
  <si>
    <t>Leave Type blank.</t>
  </si>
  <si>
    <t>Here is my spreadsheet for a 15 year mortgage.</t>
  </si>
  <si>
    <t>Allright, so we know how much the payment will be on a $100,000 home, borrowed at 6% for</t>
  </si>
  <si>
    <t>15 years. What goes to principal and what goes to interest?</t>
  </si>
  <si>
    <t>Well, at 6%, interest on $100,000 (your beginning principal balance) is:</t>
  </si>
  <si>
    <t>So, for the first payment you would expect to get $6,000 in interest. However, the total payment is</t>
  </si>
  <si>
    <t>so whats left over goes to principal. So, after one year you have:</t>
  </si>
  <si>
    <t>interest</t>
  </si>
  <si>
    <t>principal</t>
  </si>
  <si>
    <t>Balance</t>
  </si>
  <si>
    <t>1st payment</t>
  </si>
  <si>
    <t>The next year, the payment is the same, but your principal balance has been reduced. So your interest</t>
  </si>
  <si>
    <t>is only 6% of 95,703.72 =</t>
  </si>
  <si>
    <t>2nd payment</t>
  </si>
  <si>
    <t>and so on as follows:</t>
  </si>
  <si>
    <t>Note that we get to a 0 principal balance on the last payment.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</si>
</sst>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10" fontId="0" fillId="0" borderId="0" xfId="0" applyNumberFormat="1"/>
    <xf numFmtId="9" fontId="0" fillId="0" borderId="0" xfId="0" applyNumberFormat="1"/>
    <xf numFmtId="44" fontId="1" fillId="0" borderId="0" xfId="1"/>
    <xf numFmtId="44" fontId="0" fillId="0" borderId="0" xfId="0" applyNumberFormat="1" applyAlignment="1">
      <alignment horizontal="left"/>
    </xf>
    <xf numFmtId="8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workbookViewId="0"/>
  </sheetViews>
  <sheetFormatPr defaultRowHeight="13.2" x14ac:dyDescent="0.25"/>
  <cols>
    <col min="1" max="1" width="12.33203125" bestFit="1" customWidth="1"/>
    <col min="2" max="2" width="11.88671875" customWidth="1"/>
    <col min="3" max="3" width="11.88671875" bestFit="1" customWidth="1"/>
    <col min="4" max="4" width="12.33203125" bestFit="1" customWidth="1"/>
    <col min="7" max="7" width="10.5546875" customWidth="1"/>
    <col min="32" max="32" width="11.33203125" bestFit="1" customWidth="1"/>
  </cols>
  <sheetData>
    <row r="1" spans="1:32" x14ac:dyDescent="0.25">
      <c r="A1" t="s">
        <v>0</v>
      </c>
    </row>
    <row r="2" spans="1:32" x14ac:dyDescent="0.25">
      <c r="A2" t="s">
        <v>1</v>
      </c>
    </row>
    <row r="4" spans="1:32" x14ac:dyDescent="0.25">
      <c r="A4" t="s">
        <v>2</v>
      </c>
      <c r="B4" t="s">
        <v>3</v>
      </c>
    </row>
    <row r="5" spans="1:32" x14ac:dyDescent="0.25">
      <c r="A5" t="s">
        <v>4</v>
      </c>
      <c r="B5" s="1">
        <v>196555</v>
      </c>
    </row>
    <row r="6" spans="1:32" x14ac:dyDescent="0.25">
      <c r="A6" t="s">
        <v>5</v>
      </c>
      <c r="B6" s="2">
        <v>5.7200000000000001E-2</v>
      </c>
      <c r="C6" t="s">
        <v>6</v>
      </c>
    </row>
    <row r="10" spans="1:32" x14ac:dyDescent="0.25">
      <c r="A10" s="3" t="s">
        <v>7</v>
      </c>
    </row>
    <row r="11" spans="1:32" x14ac:dyDescent="0.25">
      <c r="AF11" s="4"/>
    </row>
    <row r="12" spans="1:32" x14ac:dyDescent="0.25">
      <c r="A12" s="5" t="s">
        <v>8</v>
      </c>
    </row>
    <row r="13" spans="1:32" x14ac:dyDescent="0.25">
      <c r="A13" t="s">
        <v>9</v>
      </c>
    </row>
    <row r="14" spans="1:32" x14ac:dyDescent="0.25">
      <c r="A14" s="6" t="s">
        <v>10</v>
      </c>
    </row>
    <row r="15" spans="1:32" x14ac:dyDescent="0.25">
      <c r="A15" t="s">
        <v>11</v>
      </c>
    </row>
    <row r="17" spans="1:7" x14ac:dyDescent="0.25">
      <c r="A17" t="s">
        <v>12</v>
      </c>
    </row>
    <row r="19" spans="1:7" x14ac:dyDescent="0.25">
      <c r="A19" t="s">
        <v>13</v>
      </c>
    </row>
    <row r="20" spans="1:7" x14ac:dyDescent="0.25">
      <c r="A20" t="s">
        <v>14</v>
      </c>
    </row>
    <row r="22" spans="1:7" x14ac:dyDescent="0.25">
      <c r="A22" t="s">
        <v>15</v>
      </c>
      <c r="G22" s="4">
        <f>0.06*100000</f>
        <v>6000</v>
      </c>
    </row>
    <row r="24" spans="1:7" x14ac:dyDescent="0.25">
      <c r="A24" t="s">
        <v>16</v>
      </c>
    </row>
    <row r="25" spans="1:7" x14ac:dyDescent="0.25">
      <c r="A25" s="6">
        <f>-PMT(6%,15,100000,0)</f>
        <v>10296.276395531271</v>
      </c>
      <c r="B25" t="s">
        <v>17</v>
      </c>
    </row>
    <row r="26" spans="1:7" x14ac:dyDescent="0.25">
      <c r="B26" t="s">
        <v>18</v>
      </c>
      <c r="C26" t="s">
        <v>19</v>
      </c>
      <c r="D26" t="s">
        <v>20</v>
      </c>
    </row>
    <row r="27" spans="1:7" x14ac:dyDescent="0.25">
      <c r="A27" t="s">
        <v>21</v>
      </c>
      <c r="B27" s="7">
        <f>G22</f>
        <v>6000</v>
      </c>
      <c r="C27" s="7">
        <f>A25-B27</f>
        <v>4296.2763955312712</v>
      </c>
      <c r="D27" s="7">
        <f>100000-C27</f>
        <v>95703.723604468731</v>
      </c>
    </row>
    <row r="29" spans="1:7" x14ac:dyDescent="0.25">
      <c r="A29" t="s">
        <v>22</v>
      </c>
    </row>
    <row r="30" spans="1:7" x14ac:dyDescent="0.25">
      <c r="A30" t="s">
        <v>23</v>
      </c>
      <c r="C30" s="7">
        <f>0.06*D27</f>
        <v>5742.2234162681234</v>
      </c>
    </row>
    <row r="32" spans="1:7" x14ac:dyDescent="0.25">
      <c r="B32" t="s">
        <v>18</v>
      </c>
      <c r="C32" t="s">
        <v>19</v>
      </c>
      <c r="D32" t="s">
        <v>20</v>
      </c>
    </row>
    <row r="33" spans="1:5" x14ac:dyDescent="0.25">
      <c r="A33" t="s">
        <v>24</v>
      </c>
      <c r="B33" s="7">
        <f>C30</f>
        <v>5742.2234162681234</v>
      </c>
      <c r="C33" s="6">
        <f>A25-B33</f>
        <v>4554.0529792631478</v>
      </c>
      <c r="D33" s="7">
        <f>D27-C33</f>
        <v>91149.670625205588</v>
      </c>
      <c r="E33" s="6" t="s">
        <v>25</v>
      </c>
    </row>
    <row r="35" spans="1:5" x14ac:dyDescent="0.25">
      <c r="A35">
        <v>3</v>
      </c>
      <c r="B35" s="7">
        <f>0.06*D33</f>
        <v>5468.9802375123354</v>
      </c>
      <c r="C35" s="6">
        <f>$A$25-B35</f>
        <v>4827.2961580189358</v>
      </c>
      <c r="D35" s="7">
        <f>D33-C35</f>
        <v>86322.374467186659</v>
      </c>
    </row>
    <row r="36" spans="1:5" x14ac:dyDescent="0.25">
      <c r="A36">
        <v>4</v>
      </c>
      <c r="B36" s="7">
        <f t="shared" ref="B36:B47" si="0">0.06*D35</f>
        <v>5179.3424680311991</v>
      </c>
      <c r="C36" s="6">
        <f t="shared" ref="C36:C47" si="1">$A$25-B36</f>
        <v>5116.9339275000721</v>
      </c>
      <c r="D36" s="7">
        <f t="shared" ref="D36:D47" si="2">D35-C36</f>
        <v>81205.440539686591</v>
      </c>
    </row>
    <row r="37" spans="1:5" x14ac:dyDescent="0.25">
      <c r="A37">
        <v>5</v>
      </c>
      <c r="B37" s="7">
        <f t="shared" si="0"/>
        <v>4872.3264323811954</v>
      </c>
      <c r="C37" s="6">
        <f t="shared" si="1"/>
        <v>5423.9499631500757</v>
      </c>
      <c r="D37" s="7">
        <f t="shared" si="2"/>
        <v>75781.490576536511</v>
      </c>
    </row>
    <row r="38" spans="1:5" x14ac:dyDescent="0.25">
      <c r="A38">
        <v>6</v>
      </c>
      <c r="B38" s="7">
        <f t="shared" si="0"/>
        <v>4546.8894345921908</v>
      </c>
      <c r="C38" s="6">
        <f t="shared" si="1"/>
        <v>5749.3869609390804</v>
      </c>
      <c r="D38" s="7">
        <f t="shared" si="2"/>
        <v>70032.103615597429</v>
      </c>
    </row>
    <row r="39" spans="1:5" x14ac:dyDescent="0.25">
      <c r="A39">
        <v>7</v>
      </c>
      <c r="B39" s="7">
        <f t="shared" si="0"/>
        <v>4201.9262169358453</v>
      </c>
      <c r="C39" s="6">
        <f t="shared" si="1"/>
        <v>6094.3501785954259</v>
      </c>
      <c r="D39" s="7">
        <f t="shared" si="2"/>
        <v>63937.753437002</v>
      </c>
    </row>
    <row r="40" spans="1:5" x14ac:dyDescent="0.25">
      <c r="A40">
        <v>8</v>
      </c>
      <c r="B40" s="7">
        <f t="shared" si="0"/>
        <v>3836.26520622012</v>
      </c>
      <c r="C40" s="6">
        <f t="shared" si="1"/>
        <v>6460.0111893111516</v>
      </c>
      <c r="D40" s="7">
        <f t="shared" si="2"/>
        <v>57477.742247690847</v>
      </c>
    </row>
    <row r="41" spans="1:5" x14ac:dyDescent="0.25">
      <c r="A41">
        <v>9</v>
      </c>
      <c r="B41" s="7">
        <f t="shared" si="0"/>
        <v>3448.6645348614506</v>
      </c>
      <c r="C41" s="6">
        <f t="shared" si="1"/>
        <v>6847.6118606698201</v>
      </c>
      <c r="D41" s="7">
        <f t="shared" si="2"/>
        <v>50630.130387021025</v>
      </c>
    </row>
    <row r="42" spans="1:5" x14ac:dyDescent="0.25">
      <c r="A42">
        <v>10</v>
      </c>
      <c r="B42" s="7">
        <f t="shared" si="0"/>
        <v>3037.8078232212615</v>
      </c>
      <c r="C42" s="6">
        <f t="shared" si="1"/>
        <v>7258.4685723100101</v>
      </c>
      <c r="D42" s="7">
        <f t="shared" si="2"/>
        <v>43371.661814711013</v>
      </c>
    </row>
    <row r="43" spans="1:5" x14ac:dyDescent="0.25">
      <c r="A43">
        <v>11</v>
      </c>
      <c r="B43" s="7">
        <f t="shared" si="0"/>
        <v>2602.2997088826605</v>
      </c>
      <c r="C43" s="6">
        <f t="shared" si="1"/>
        <v>7693.9766866486107</v>
      </c>
      <c r="D43" s="7">
        <f t="shared" si="2"/>
        <v>35677.685128062403</v>
      </c>
    </row>
    <row r="44" spans="1:5" x14ac:dyDescent="0.25">
      <c r="A44">
        <v>12</v>
      </c>
      <c r="B44" s="7">
        <f t="shared" si="0"/>
        <v>2140.6611076837439</v>
      </c>
      <c r="C44" s="6">
        <f t="shared" si="1"/>
        <v>8155.6152878475277</v>
      </c>
      <c r="D44" s="7">
        <f t="shared" si="2"/>
        <v>27522.069840214877</v>
      </c>
    </row>
    <row r="45" spans="1:5" x14ac:dyDescent="0.25">
      <c r="A45">
        <v>13</v>
      </c>
      <c r="B45" s="7">
        <f t="shared" si="0"/>
        <v>1651.3241904128927</v>
      </c>
      <c r="C45" s="6">
        <f t="shared" si="1"/>
        <v>8644.9522051183776</v>
      </c>
      <c r="D45" s="7">
        <f t="shared" si="2"/>
        <v>18877.1176350965</v>
      </c>
    </row>
    <row r="46" spans="1:5" x14ac:dyDescent="0.25">
      <c r="A46">
        <v>14</v>
      </c>
      <c r="B46" s="7">
        <f t="shared" si="0"/>
        <v>1132.62705810579</v>
      </c>
      <c r="C46" s="6">
        <f t="shared" si="1"/>
        <v>9163.6493374254806</v>
      </c>
      <c r="D46" s="7">
        <f t="shared" si="2"/>
        <v>9713.4682976710192</v>
      </c>
    </row>
    <row r="47" spans="1:5" x14ac:dyDescent="0.25">
      <c r="A47">
        <v>15</v>
      </c>
      <c r="B47" s="7">
        <f t="shared" si="0"/>
        <v>582.80809786026111</v>
      </c>
      <c r="C47" s="6">
        <f t="shared" si="1"/>
        <v>9713.4682976710101</v>
      </c>
      <c r="D47" s="7">
        <f t="shared" si="2"/>
        <v>0</v>
      </c>
    </row>
    <row r="49" spans="1:1" x14ac:dyDescent="0.25">
      <c r="A49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Finance, Insurance, &amp; Real Estate</dc:creator>
  <cp:lastModifiedBy>Aniket Gupta</cp:lastModifiedBy>
  <dcterms:created xsi:type="dcterms:W3CDTF">2002-11-05T17:24:20Z</dcterms:created>
  <dcterms:modified xsi:type="dcterms:W3CDTF">2024-02-03T22:23:09Z</dcterms:modified>
</cp:coreProperties>
</file>