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5FD92194-CADE-419E-9673-5A85D8E45F9A}" xr6:coauthVersionLast="47" xr6:coauthVersionMax="47" xr10:uidLastSave="{00000000-0000-0000-0000-000000000000}"/>
  <bookViews>
    <workbookView xWindow="3348" yWindow="3348" windowWidth="17280" windowHeight="8880" activeTab="3"/>
  </bookViews>
  <sheets>
    <sheet name="Introduction" sheetId="1" r:id="rId1"/>
    <sheet name="Students' Data" sheetId="2" r:id="rId2"/>
    <sheet name="Attendance" sheetId="6" r:id="rId3"/>
    <sheet name="Reports" sheetId="5" r:id="rId4"/>
    <sheet name="Lookup Tabl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B3" i="6"/>
  <c r="C3" i="6"/>
  <c r="B4" i="6"/>
  <c r="C4" i="6"/>
  <c r="B5" i="6"/>
  <c r="C5" i="6"/>
  <c r="B11" i="6"/>
  <c r="C11" i="6"/>
  <c r="X11" i="6"/>
  <c r="B12" i="6"/>
  <c r="C12" i="6"/>
  <c r="X12" i="6"/>
  <c r="B13" i="6"/>
  <c r="C13" i="6"/>
  <c r="X13" i="6"/>
  <c r="B14" i="6"/>
  <c r="C14" i="6"/>
  <c r="X14" i="6"/>
  <c r="B15" i="6"/>
  <c r="C15" i="6"/>
  <c r="X15" i="6"/>
  <c r="B16" i="6"/>
  <c r="C16" i="6"/>
  <c r="X16" i="6"/>
  <c r="B17" i="6"/>
  <c r="C17" i="6"/>
  <c r="X17" i="6"/>
  <c r="B2" i="4"/>
  <c r="C2" i="4"/>
  <c r="B3" i="4"/>
  <c r="C3" i="4"/>
  <c r="B4" i="4"/>
  <c r="C4" i="4"/>
  <c r="B5" i="4"/>
  <c r="C5" i="4"/>
  <c r="B2" i="5"/>
  <c r="C2" i="5"/>
  <c r="B3" i="5"/>
  <c r="C3" i="5"/>
  <c r="B4" i="5"/>
  <c r="C4" i="5"/>
  <c r="B5" i="5"/>
  <c r="C5" i="5"/>
  <c r="B12" i="5"/>
  <c r="C12" i="5"/>
  <c r="E12" i="5"/>
  <c r="F12" i="5" s="1"/>
  <c r="H12" i="5"/>
  <c r="I12" i="5"/>
  <c r="L12" i="5"/>
  <c r="R12" i="5"/>
  <c r="B13" i="5"/>
  <c r="C13" i="5"/>
  <c r="E13" i="5"/>
  <c r="F13" i="5" s="1"/>
  <c r="H13" i="5"/>
  <c r="I13" i="5"/>
  <c r="L13" i="5"/>
  <c r="R13" i="5"/>
  <c r="B14" i="5"/>
  <c r="C14" i="5"/>
  <c r="F14" i="5"/>
  <c r="H14" i="5"/>
  <c r="I14" i="5"/>
  <c r="L14" i="5"/>
  <c r="R14" i="5"/>
  <c r="B15" i="5"/>
  <c r="C15" i="5"/>
  <c r="F15" i="5"/>
  <c r="H15" i="5"/>
  <c r="I15" i="5"/>
  <c r="L15" i="5"/>
  <c r="R15" i="5"/>
  <c r="B16" i="5"/>
  <c r="C16" i="5"/>
  <c r="F16" i="5"/>
  <c r="H16" i="5"/>
  <c r="I16" i="5"/>
  <c r="L16" i="5"/>
  <c r="R16" i="5"/>
  <c r="B17" i="5"/>
  <c r="C17" i="5"/>
  <c r="F17" i="5"/>
  <c r="H17" i="5"/>
  <c r="I17" i="5"/>
  <c r="L17" i="5"/>
  <c r="R17" i="5"/>
  <c r="B18" i="5"/>
  <c r="C18" i="5"/>
  <c r="F18" i="5"/>
  <c r="L18" i="5"/>
  <c r="R18" i="5"/>
  <c r="F22" i="5"/>
  <c r="L22" i="5"/>
  <c r="R22" i="5"/>
  <c r="F23" i="5"/>
  <c r="L23" i="5"/>
  <c r="R23" i="5"/>
  <c r="F24" i="5"/>
  <c r="L24" i="5"/>
  <c r="R24" i="5"/>
  <c r="F25" i="5"/>
  <c r="L25" i="5"/>
  <c r="R25" i="5"/>
  <c r="F26" i="5"/>
  <c r="L26" i="5"/>
  <c r="R26" i="5"/>
  <c r="F27" i="5"/>
  <c r="L27" i="5"/>
  <c r="R27" i="5"/>
  <c r="F28" i="5"/>
  <c r="L28" i="5"/>
  <c r="R28" i="5"/>
  <c r="E11" i="2"/>
  <c r="L11" i="2"/>
  <c r="M11" i="2" s="1"/>
  <c r="E12" i="2"/>
  <c r="L12" i="2"/>
  <c r="M12" i="2" s="1"/>
  <c r="E13" i="2"/>
  <c r="L13" i="2"/>
  <c r="M13" i="2" s="1"/>
  <c r="E14" i="2"/>
  <c r="L14" i="2" s="1"/>
  <c r="M14" i="2" s="1"/>
  <c r="E15" i="2"/>
  <c r="L15" i="2" s="1"/>
  <c r="M15" i="2" s="1"/>
  <c r="E16" i="2"/>
  <c r="L16" i="2"/>
  <c r="M16" i="2" s="1"/>
  <c r="E17" i="2"/>
  <c r="L17" i="2"/>
  <c r="M17" i="2"/>
</calcChain>
</file>

<file path=xl/sharedStrings.xml><?xml version="1.0" encoding="utf-8"?>
<sst xmlns="http://schemas.openxmlformats.org/spreadsheetml/2006/main" count="228" uniqueCount="110">
  <si>
    <t>Grade and Attendance Management Unit</t>
  </si>
  <si>
    <t>Class</t>
  </si>
  <si>
    <t>Semester</t>
  </si>
  <si>
    <t>Instructor</t>
  </si>
  <si>
    <t>Spring 2002</t>
  </si>
  <si>
    <t>L. Vereshchagina</t>
  </si>
  <si>
    <t>Description:</t>
  </si>
  <si>
    <t>This is a grade and attendance management unit in order to keep track of students' performance in the class.</t>
  </si>
  <si>
    <t>Contents:</t>
  </si>
  <si>
    <t>1. Introduction</t>
  </si>
  <si>
    <t>2. Students' data</t>
  </si>
  <si>
    <t>4. Lookup tables</t>
  </si>
  <si>
    <t>This page</t>
  </si>
  <si>
    <t>3. Attendance</t>
  </si>
  <si>
    <t>Students' grade and performance data</t>
  </si>
  <si>
    <t>Attendance</t>
  </si>
  <si>
    <t>Attendance data</t>
  </si>
  <si>
    <t>3. Reports</t>
  </si>
  <si>
    <t>Sample reports</t>
  </si>
  <si>
    <t>Reference tables</t>
  </si>
  <si>
    <t>Section</t>
  </si>
  <si>
    <t>B2</t>
  </si>
  <si>
    <t>XYZ</t>
  </si>
  <si>
    <t>Students' Data</t>
  </si>
  <si>
    <t>First Name</t>
  </si>
  <si>
    <t>Last Name</t>
  </si>
  <si>
    <t>University ID#</t>
  </si>
  <si>
    <t>Final Exam</t>
  </si>
  <si>
    <t>Final Score 1</t>
  </si>
  <si>
    <t>Final Score 2</t>
  </si>
  <si>
    <t>Exam 1</t>
  </si>
  <si>
    <t>Exam 2</t>
  </si>
  <si>
    <t>Exam 3</t>
  </si>
  <si>
    <t>Irina</t>
  </si>
  <si>
    <t>Alexander</t>
  </si>
  <si>
    <t>Tatyana</t>
  </si>
  <si>
    <t>Olga</t>
  </si>
  <si>
    <t>Nikolay</t>
  </si>
  <si>
    <t>Yuriy</t>
  </si>
  <si>
    <t>Sergey</t>
  </si>
  <si>
    <t>Ivanova</t>
  </si>
  <si>
    <t>Sidorov</t>
  </si>
  <si>
    <t>Petrova</t>
  </si>
  <si>
    <t>Nikolaeva</t>
  </si>
  <si>
    <t>Zaharov</t>
  </si>
  <si>
    <t>Vasiliev</t>
  </si>
  <si>
    <t>Mikhaylov</t>
  </si>
  <si>
    <t>Day_01</t>
  </si>
  <si>
    <t>Day_02</t>
  </si>
  <si>
    <t>Day_03</t>
  </si>
  <si>
    <t>Day_04</t>
  </si>
  <si>
    <t>Day_05</t>
  </si>
  <si>
    <t>Day_06</t>
  </si>
  <si>
    <t>Day_07</t>
  </si>
  <si>
    <t>Day_08</t>
  </si>
  <si>
    <t>Day_09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</si>
  <si>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</si>
  <si>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</si>
  <si>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</si>
  <si>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</si>
  <si>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</si>
  <si>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</si>
  <si>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</si>
  <si>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</si>
  <si>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</si>
  <si>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</si>
  <si>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</si>
  <si>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Key:</t>
  </si>
  <si>
    <t>0 = absent</t>
  </si>
  <si>
    <t>1 = present</t>
  </si>
  <si>
    <t xml:space="preserve">0.5 = partial credit </t>
  </si>
  <si>
    <t>Total</t>
  </si>
  <si>
    <t>Participation</t>
  </si>
  <si>
    <t>Homework assignment</t>
  </si>
  <si>
    <t>Reports</t>
  </si>
  <si>
    <t>Lookup tables</t>
  </si>
  <si>
    <t>Lookup</t>
  </si>
  <si>
    <t>Grade</t>
  </si>
  <si>
    <t>Comment</t>
  </si>
  <si>
    <t>F</t>
  </si>
  <si>
    <t>Failing</t>
  </si>
  <si>
    <t>D</t>
  </si>
  <si>
    <t>Poor</t>
  </si>
  <si>
    <t>C</t>
  </si>
  <si>
    <t>Fair</t>
  </si>
  <si>
    <t>B</t>
  </si>
  <si>
    <t>Good</t>
  </si>
  <si>
    <t>A</t>
  </si>
  <si>
    <t>Excellent</t>
  </si>
  <si>
    <t>Table 1:</t>
  </si>
  <si>
    <t>Table 2:</t>
  </si>
  <si>
    <t>You did not manage to write on the assigned topic.</t>
  </si>
  <si>
    <t xml:space="preserve">Your work is excellent. </t>
  </si>
  <si>
    <t>The work is very good. Here are some things to consider…</t>
  </si>
  <si>
    <t>Comment…</t>
  </si>
  <si>
    <t>Table 3:</t>
  </si>
  <si>
    <t>C-</t>
  </si>
  <si>
    <t>C+</t>
  </si>
  <si>
    <t>B-</t>
  </si>
  <si>
    <t>B+</t>
  </si>
  <si>
    <t>A-</t>
  </si>
  <si>
    <t>Very Good</t>
  </si>
  <si>
    <t>A+</t>
  </si>
  <si>
    <t>First name</t>
  </si>
  <si>
    <t>Last name</t>
  </si>
  <si>
    <t>Score</t>
  </si>
  <si>
    <t>Final Score</t>
  </si>
  <si>
    <t>Final Results</t>
  </si>
  <si>
    <t>Final Grade</t>
  </si>
  <si>
    <t>Student's Performance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</si>
</sst>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3" fillId="0" borderId="0" xfId="0" applyFont="1"/>
    <xf numFmtId="0" fontId="4" fillId="0" borderId="0" xfId="0" applyFont="1"/>
    <xf numFmtId="0" fontId="5" fillId="3" borderId="2" xfId="0" applyFont="1" applyFill="1" applyBorder="1"/>
    <xf numFmtId="0" fontId="3" fillId="3" borderId="3" xfId="0" applyFont="1" applyFill="1" applyBorder="1"/>
    <xf numFmtId="0" fontId="6" fillId="3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8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10" xfId="0" applyFill="1" applyBorder="1"/>
    <xf numFmtId="0" fontId="0" fillId="0" borderId="0" xfId="1" applyNumberFormat="1" applyFont="1" applyAlignment="1">
      <alignment horizontal="right"/>
    </xf>
    <xf numFmtId="0" fontId="0" fillId="0" borderId="0" xfId="0" applyNumberFormat="1"/>
    <xf numFmtId="9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5" borderId="2" xfId="0" applyFont="1" applyFill="1" applyBorder="1"/>
    <xf numFmtId="0" fontId="0" fillId="5" borderId="3" xfId="0" applyFill="1" applyBorder="1"/>
    <xf numFmtId="0" fontId="7" fillId="6" borderId="2" xfId="0" applyFont="1" applyFill="1" applyBorder="1"/>
    <xf numFmtId="0" fontId="0" fillId="6" borderId="3" xfId="0" applyFill="1" applyBorder="1"/>
    <xf numFmtId="0" fontId="7" fillId="4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6" borderId="2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8" borderId="2" xfId="0" applyFont="1" applyFill="1" applyBorder="1"/>
    <xf numFmtId="0" fontId="4" fillId="8" borderId="3" xfId="0" applyFont="1" applyFill="1" applyBorder="1"/>
    <xf numFmtId="1" fontId="0" fillId="0" borderId="0" xfId="0" applyNumberFormat="1"/>
    <xf numFmtId="0" fontId="7" fillId="8" borderId="12" xfId="0" applyFont="1" applyFill="1" applyBorder="1"/>
    <xf numFmtId="0" fontId="0" fillId="8" borderId="13" xfId="0" applyFill="1" applyBorder="1"/>
    <xf numFmtId="0" fontId="0" fillId="8" borderId="14" xfId="0" applyFill="1" applyBorder="1"/>
    <xf numFmtId="0" fontId="1" fillId="7" borderId="4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1" fillId="7" borderId="8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7" borderId="0" xfId="0" applyFont="1" applyFill="1" applyBorder="1" applyAlignment="1">
      <alignment wrapText="1"/>
    </xf>
    <xf numFmtId="0" fontId="1" fillId="7" borderId="9" xfId="0" applyFont="1" applyFill="1" applyBorder="1" applyAlignment="1">
      <alignment wrapText="1"/>
    </xf>
    <xf numFmtId="0" fontId="1" fillId="7" borderId="11" xfId="0" applyFont="1" applyFill="1" applyBorder="1"/>
    <xf numFmtId="0" fontId="1" fillId="7" borderId="4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left" wrapText="1"/>
    </xf>
    <xf numFmtId="0" fontId="1" fillId="7" borderId="0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/>
    </xf>
    <xf numFmtId="0" fontId="1" fillId="7" borderId="10" xfId="0" applyFont="1" applyFill="1" applyBorder="1" applyAlignment="1">
      <alignment horizontal="left"/>
    </xf>
    <xf numFmtId="0" fontId="1" fillId="7" borderId="0" xfId="0" applyFont="1" applyFill="1" applyBorder="1"/>
    <xf numFmtId="0" fontId="1" fillId="7" borderId="5" xfId="0" applyFont="1" applyFill="1" applyBorder="1"/>
    <xf numFmtId="0" fontId="1" fillId="7" borderId="9" xfId="0" applyFont="1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10" xfId="0" applyFill="1" applyBorder="1"/>
    <xf numFmtId="0" fontId="0" fillId="7" borderId="11" xfId="0" applyFill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7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/>
    <xf numFmtId="0" fontId="0" fillId="0" borderId="6" xfId="0" applyFill="1" applyBorder="1"/>
    <xf numFmtId="1" fontId="0" fillId="0" borderId="11" xfId="0" applyNumberFormat="1" applyBorder="1"/>
    <xf numFmtId="0" fontId="0" fillId="2" borderId="0" xfId="0" applyFill="1"/>
    <xf numFmtId="0" fontId="6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Irina Ivanova's performance chart</a:t>
            </a:r>
          </a:p>
        </c:rich>
      </c:tx>
      <c:layout>
        <c:manualLayout>
          <c:xMode val="edge"/>
          <c:yMode val="edge"/>
          <c:x val="0.19318785896484489"/>
          <c:y val="5.0001795284111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4148482370605615"/>
          <c:y val="0.24546335866745481"/>
          <c:w val="0.47444665363425137"/>
          <c:h val="0.48638109958180864"/>
        </c:manualLayout>
      </c:layout>
      <c:bar3DChart>
        <c:barDir val="col"/>
        <c:grouping val="clustered"/>
        <c:varyColors val="0"/>
        <c:ser>
          <c:idx val="0"/>
          <c:order val="0"/>
          <c:tx>
            <c:v>Exam 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Data'!$F$11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B-4043-BE22-D9C0BB5F77CD}"/>
            </c:ext>
          </c:extLst>
        </c:ser>
        <c:ser>
          <c:idx val="1"/>
          <c:order val="1"/>
          <c:tx>
            <c:v>Exam 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Data'!$G$11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B-4043-BE22-D9C0BB5F77CD}"/>
            </c:ext>
          </c:extLst>
        </c:ser>
        <c:ser>
          <c:idx val="2"/>
          <c:order val="2"/>
          <c:tx>
            <c:v>Exam 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Data'!$H$11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B-4043-BE22-D9C0BB5F77CD}"/>
            </c:ext>
          </c:extLst>
        </c:ser>
        <c:ser>
          <c:idx val="3"/>
          <c:order val="3"/>
          <c:tx>
            <c:v>Participation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Data'!$I$11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B-4043-BE22-D9C0BB5F77CD}"/>
            </c:ext>
          </c:extLst>
        </c:ser>
        <c:ser>
          <c:idx val="4"/>
          <c:order val="4"/>
          <c:tx>
            <c:v>Homework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Data'!$J$11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B-4043-BE22-D9C0BB5F77CD}"/>
            </c:ext>
          </c:extLst>
        </c:ser>
        <c:ser>
          <c:idx val="5"/>
          <c:order val="5"/>
          <c:tx>
            <c:v>Final Exam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Data'!$K$11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B-4043-BE22-D9C0BB5F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4178304"/>
        <c:axId val="1"/>
        <c:axId val="0"/>
      </c:bar3DChart>
      <c:catAx>
        <c:axId val="15641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Assignments</a:t>
                </a:r>
              </a:p>
            </c:rich>
          </c:tx>
          <c:layout>
            <c:manualLayout>
              <c:xMode val="edge"/>
              <c:yMode val="edge"/>
              <c:x val="0.34944274489229299"/>
              <c:y val="0.8227568133112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layout>
            <c:manualLayout>
              <c:xMode val="edge"/>
              <c:yMode val="edge"/>
              <c:x val="5.9660956445025635E-2"/>
              <c:y val="0.48183548182870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178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865946074793642"/>
          <c:y val="0.3500125669887782"/>
          <c:w val="0.21307484444652011"/>
          <c:h val="0.41365121553219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Alexander Sidorov's performance chart</a:t>
            </a:r>
          </a:p>
        </c:rich>
      </c:tx>
      <c:layout>
        <c:manualLayout>
          <c:xMode val="edge"/>
          <c:yMode val="edge"/>
          <c:x val="0.15989669015988497"/>
          <c:y val="5.0001795284111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59111246896144"/>
          <c:y val="0.18182471012404061"/>
          <c:w val="0.41464734905868467"/>
          <c:h val="0.4954723350880107"/>
        </c:manualLayout>
      </c:layout>
      <c:bar3DChart>
        <c:barDir val="col"/>
        <c:grouping val="clustered"/>
        <c:varyColors val="0"/>
        <c:ser>
          <c:idx val="0"/>
          <c:order val="0"/>
          <c:tx>
            <c:v>Exam 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Data'!$F$12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4E9C-B00E-D8AFE0FBAD8B}"/>
            </c:ext>
          </c:extLst>
        </c:ser>
        <c:ser>
          <c:idx val="1"/>
          <c:order val="1"/>
          <c:tx>
            <c:v>Exam 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Data'!$G$12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3-4E9C-B00E-D8AFE0FBAD8B}"/>
            </c:ext>
          </c:extLst>
        </c:ser>
        <c:ser>
          <c:idx val="2"/>
          <c:order val="2"/>
          <c:tx>
            <c:v>Exam 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Data'!$H$12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3-4E9C-B00E-D8AFE0FBAD8B}"/>
            </c:ext>
          </c:extLst>
        </c:ser>
        <c:ser>
          <c:idx val="3"/>
          <c:order val="3"/>
          <c:tx>
            <c:v>Participation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Data'!$I$12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3-4E9C-B00E-D8AFE0FBAD8B}"/>
            </c:ext>
          </c:extLst>
        </c:ser>
        <c:ser>
          <c:idx val="4"/>
          <c:order val="4"/>
          <c:tx>
            <c:v>Homework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Data'!$J$12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3-4E9C-B00E-D8AFE0FBAD8B}"/>
            </c:ext>
          </c:extLst>
        </c:ser>
        <c:ser>
          <c:idx val="5"/>
          <c:order val="5"/>
          <c:tx>
            <c:v>Final Exam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'Students'' Data'!$K$12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3-4E9C-B00E-D8AFE0FB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4183584"/>
        <c:axId val="1"/>
        <c:axId val="0"/>
      </c:bar3DChart>
      <c:catAx>
        <c:axId val="15641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Assignments</a:t>
                </a:r>
              </a:p>
            </c:rich>
          </c:tx>
          <c:layout>
            <c:manualLayout>
              <c:xMode val="edge"/>
              <c:yMode val="edge"/>
              <c:x val="0.34147428746009328"/>
              <c:y val="0.79548310679267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layout>
            <c:manualLayout>
              <c:xMode val="edge"/>
              <c:yMode val="edge"/>
              <c:x val="5.9622494635889298E-2"/>
              <c:y val="0.40910559777909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183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528118294861623"/>
          <c:y val="0.31819324271707111"/>
          <c:w val="0.20867873122561256"/>
          <c:h val="0.445470539803899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4</xdr:col>
      <xdr:colOff>434340</xdr:colOff>
      <xdr:row>43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F16572F-E90E-7066-DD32-6A5686663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10</xdr:col>
      <xdr:colOff>297180</xdr:colOff>
      <xdr:row>43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98BAD06-AAEB-5082-2619-39E616FE1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opLeftCell="A2" workbookViewId="0">
      <selection activeCell="C5" sqref="C5"/>
    </sheetView>
  </sheetViews>
  <sheetFormatPr defaultRowHeight="13.2" x14ac:dyDescent="0.25"/>
  <sheetData>
    <row r="2" spans="2:8" ht="21" x14ac:dyDescent="0.4">
      <c r="B2" s="1" t="s">
        <v>0</v>
      </c>
      <c r="C2" s="2"/>
      <c r="D2" s="2"/>
      <c r="E2" s="2"/>
      <c r="F2" s="2"/>
      <c r="G2" s="2"/>
      <c r="H2" s="2"/>
    </row>
    <row r="4" spans="2:8" x14ac:dyDescent="0.25">
      <c r="B4" s="3" t="s">
        <v>1</v>
      </c>
      <c r="C4" s="3"/>
      <c r="D4" s="3"/>
    </row>
    <row r="5" spans="2:8" x14ac:dyDescent="0.25">
      <c r="B5" s="3" t="s">
        <v>2</v>
      </c>
      <c r="C5" s="3" t="s">
        <v>4</v>
      </c>
      <c r="D5" s="3"/>
    </row>
    <row r="6" spans="2:8" x14ac:dyDescent="0.25">
      <c r="B6" s="3" t="s">
        <v>3</v>
      </c>
      <c r="C6" s="3" t="s">
        <v>5</v>
      </c>
      <c r="D6" s="3"/>
    </row>
    <row r="9" spans="2:8" ht="15.6" x14ac:dyDescent="0.3">
      <c r="B9" s="5" t="s">
        <v>6</v>
      </c>
      <c r="C9" s="6"/>
    </row>
    <row r="10" spans="2:8" x14ac:dyDescent="0.25">
      <c r="C10" t="s">
        <v>7</v>
      </c>
    </row>
    <row r="12" spans="2:8" ht="15.6" x14ac:dyDescent="0.3">
      <c r="B12" s="5" t="s">
        <v>8</v>
      </c>
      <c r="C12" s="7"/>
    </row>
    <row r="14" spans="2:8" ht="15" x14ac:dyDescent="0.25">
      <c r="B14" s="41" t="s">
        <v>9</v>
      </c>
      <c r="C14" s="42"/>
      <c r="D14" t="s">
        <v>12</v>
      </c>
    </row>
    <row r="15" spans="2:8" ht="15" x14ac:dyDescent="0.25">
      <c r="B15" s="4"/>
      <c r="C15" s="4"/>
    </row>
    <row r="16" spans="2:8" ht="15" x14ac:dyDescent="0.25">
      <c r="B16" s="43" t="s">
        <v>10</v>
      </c>
      <c r="C16" s="44"/>
      <c r="D16" t="s">
        <v>14</v>
      </c>
    </row>
    <row r="17" spans="2:4" ht="15" x14ac:dyDescent="0.25">
      <c r="B17" s="4"/>
      <c r="C17" s="4"/>
    </row>
    <row r="18" spans="2:4" ht="15" x14ac:dyDescent="0.25">
      <c r="B18" s="45" t="s">
        <v>13</v>
      </c>
      <c r="C18" s="37"/>
      <c r="D18" t="s">
        <v>16</v>
      </c>
    </row>
    <row r="19" spans="2:4" ht="15" x14ac:dyDescent="0.25">
      <c r="B19" s="4"/>
      <c r="C19" s="4"/>
    </row>
    <row r="20" spans="2:4" ht="15" x14ac:dyDescent="0.25">
      <c r="B20" s="46" t="s">
        <v>17</v>
      </c>
      <c r="C20" s="47"/>
      <c r="D20" t="s">
        <v>18</v>
      </c>
    </row>
    <row r="22" spans="2:4" ht="15" x14ac:dyDescent="0.25">
      <c r="B22" s="48" t="s">
        <v>11</v>
      </c>
      <c r="C22" s="49"/>
      <c r="D22" t="s"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selection activeCell="B11" sqref="B11:C17"/>
    </sheetView>
  </sheetViews>
  <sheetFormatPr defaultRowHeight="13.2" x14ac:dyDescent="0.25"/>
  <cols>
    <col min="1" max="1" width="3.5546875" customWidth="1"/>
    <col min="2" max="2" width="10.44140625" customWidth="1"/>
    <col min="3" max="3" width="10.33203125" customWidth="1"/>
    <col min="4" max="4" width="12" customWidth="1"/>
    <col min="5" max="5" width="10.6640625" customWidth="1"/>
    <col min="9" max="9" width="11.33203125" customWidth="1"/>
    <col min="10" max="10" width="9.6640625" customWidth="1"/>
    <col min="11" max="11" width="10.44140625" customWidth="1"/>
    <col min="12" max="12" width="11.5546875" customWidth="1"/>
    <col min="13" max="13" width="11.88671875" customWidth="1"/>
  </cols>
  <sheetData>
    <row r="2" spans="2:13" x14ac:dyDescent="0.25">
      <c r="B2" s="8" t="s">
        <v>1</v>
      </c>
      <c r="C2" s="11" t="s">
        <v>22</v>
      </c>
      <c r="D2" s="12"/>
    </row>
    <row r="3" spans="2:13" x14ac:dyDescent="0.25">
      <c r="B3" s="9" t="s">
        <v>20</v>
      </c>
      <c r="C3" s="13" t="s">
        <v>21</v>
      </c>
      <c r="D3" s="14"/>
    </row>
    <row r="4" spans="2:13" x14ac:dyDescent="0.25">
      <c r="B4" s="9" t="s">
        <v>2</v>
      </c>
      <c r="C4" s="13" t="s">
        <v>4</v>
      </c>
      <c r="D4" s="14"/>
    </row>
    <row r="5" spans="2:13" x14ac:dyDescent="0.25">
      <c r="B5" s="10" t="s">
        <v>3</v>
      </c>
      <c r="C5" s="15" t="s">
        <v>5</v>
      </c>
      <c r="D5" s="16"/>
    </row>
    <row r="7" spans="2:13" ht="22.8" x14ac:dyDescent="0.4">
      <c r="B7" s="38" t="s">
        <v>23</v>
      </c>
      <c r="C7" s="39"/>
      <c r="D7" s="40"/>
    </row>
    <row r="9" spans="2:13" x14ac:dyDescent="0.25">
      <c r="B9" t="s">
        <v>24</v>
      </c>
      <c r="C9" t="s">
        <v>25</v>
      </c>
      <c r="D9" t="s">
        <v>26</v>
      </c>
      <c r="E9" t="s">
        <v>15</v>
      </c>
      <c r="F9" t="s">
        <v>30</v>
      </c>
      <c r="G9" t="s">
        <v>31</v>
      </c>
      <c r="H9" t="s">
        <v>32</v>
      </c>
      <c r="I9" t="s">
        <v>72</v>
      </c>
      <c r="J9" t="s">
        <v>73</v>
      </c>
      <c r="K9" t="s">
        <v>27</v>
      </c>
      <c r="L9" t="s">
        <v>28</v>
      </c>
      <c r="M9" t="s">
        <v>29</v>
      </c>
    </row>
    <row r="11" spans="2:13" x14ac:dyDescent="0.25">
      <c r="B11" t="s">
        <v>33</v>
      </c>
      <c r="C11" t="s">
        <v>40</v>
      </c>
      <c r="D11">
        <v>9889345</v>
      </c>
      <c r="E11">
        <f>Attendance!X11</f>
        <v>17</v>
      </c>
      <c r="F11">
        <v>87</v>
      </c>
      <c r="G11">
        <v>80</v>
      </c>
      <c r="H11">
        <v>90</v>
      </c>
      <c r="I11">
        <v>85</v>
      </c>
      <c r="J11">
        <v>86</v>
      </c>
      <c r="K11">
        <v>85</v>
      </c>
      <c r="L11">
        <f t="shared" ref="L11:L17" si="0">(E11*0.05)+(F11*0.15)+(G11*0.15)+(H11*0.15)+(I11*0.1)+(J11*0.1)+(K11*0.3)</f>
        <v>82</v>
      </c>
      <c r="M11" s="50">
        <f t="shared" ref="M11:M17" si="1">L11</f>
        <v>82</v>
      </c>
    </row>
    <row r="12" spans="2:13" x14ac:dyDescent="0.25">
      <c r="B12" t="s">
        <v>34</v>
      </c>
      <c r="C12" t="s">
        <v>41</v>
      </c>
      <c r="D12">
        <v>2343423</v>
      </c>
      <c r="E12">
        <f>Attendance!X12</f>
        <v>16</v>
      </c>
      <c r="F12">
        <v>64</v>
      </c>
      <c r="G12">
        <v>85</v>
      </c>
      <c r="H12">
        <v>85</v>
      </c>
      <c r="I12">
        <v>64</v>
      </c>
      <c r="J12">
        <v>84</v>
      </c>
      <c r="K12">
        <v>84</v>
      </c>
      <c r="L12">
        <f t="shared" si="0"/>
        <v>75.899999999999991</v>
      </c>
      <c r="M12" s="50">
        <f t="shared" si="1"/>
        <v>75.899999999999991</v>
      </c>
    </row>
    <row r="13" spans="2:13" x14ac:dyDescent="0.25">
      <c r="B13" t="s">
        <v>35</v>
      </c>
      <c r="C13" t="s">
        <v>42</v>
      </c>
      <c r="D13">
        <v>4536567</v>
      </c>
      <c r="E13">
        <f>Attendance!X13</f>
        <v>19</v>
      </c>
      <c r="F13">
        <v>91</v>
      </c>
      <c r="G13">
        <v>67</v>
      </c>
      <c r="H13">
        <v>87</v>
      </c>
      <c r="I13">
        <v>84</v>
      </c>
      <c r="J13">
        <v>73</v>
      </c>
      <c r="K13">
        <v>87</v>
      </c>
      <c r="L13">
        <f t="shared" si="0"/>
        <v>79.499999999999986</v>
      </c>
      <c r="M13" s="50">
        <f t="shared" si="1"/>
        <v>79.499999999999986</v>
      </c>
    </row>
    <row r="14" spans="2:13" x14ac:dyDescent="0.25">
      <c r="B14" t="s">
        <v>36</v>
      </c>
      <c r="C14" t="s">
        <v>43</v>
      </c>
      <c r="D14">
        <v>7452345</v>
      </c>
      <c r="E14">
        <f>Attendance!X14</f>
        <v>18</v>
      </c>
      <c r="F14">
        <v>76</v>
      </c>
      <c r="G14">
        <v>85</v>
      </c>
      <c r="H14">
        <v>78</v>
      </c>
      <c r="I14">
        <v>72</v>
      </c>
      <c r="J14">
        <v>71</v>
      </c>
      <c r="K14">
        <v>83</v>
      </c>
      <c r="L14">
        <f t="shared" si="0"/>
        <v>75.95</v>
      </c>
      <c r="M14" s="50">
        <f t="shared" si="1"/>
        <v>75.95</v>
      </c>
    </row>
    <row r="15" spans="2:13" x14ac:dyDescent="0.25">
      <c r="B15" t="s">
        <v>37</v>
      </c>
      <c r="C15" t="s">
        <v>45</v>
      </c>
      <c r="D15">
        <v>1234567</v>
      </c>
      <c r="E15">
        <f>Attendance!X15</f>
        <v>17.5</v>
      </c>
      <c r="F15">
        <v>64</v>
      </c>
      <c r="G15">
        <v>68</v>
      </c>
      <c r="H15">
        <v>68</v>
      </c>
      <c r="I15">
        <v>57</v>
      </c>
      <c r="J15">
        <v>72</v>
      </c>
      <c r="K15">
        <v>75</v>
      </c>
      <c r="L15">
        <f t="shared" si="0"/>
        <v>66.275000000000006</v>
      </c>
      <c r="M15" s="50">
        <f t="shared" si="1"/>
        <v>66.275000000000006</v>
      </c>
    </row>
    <row r="16" spans="2:13" x14ac:dyDescent="0.25">
      <c r="B16" t="s">
        <v>38</v>
      </c>
      <c r="C16" t="s">
        <v>44</v>
      </c>
      <c r="D16">
        <v>8759346</v>
      </c>
      <c r="E16">
        <f>Attendance!X16</f>
        <v>18.5</v>
      </c>
      <c r="F16">
        <v>79</v>
      </c>
      <c r="G16">
        <v>80</v>
      </c>
      <c r="H16">
        <v>83</v>
      </c>
      <c r="I16">
        <v>85</v>
      </c>
      <c r="J16">
        <v>86</v>
      </c>
      <c r="K16">
        <v>81</v>
      </c>
      <c r="L16">
        <f t="shared" si="0"/>
        <v>78.625</v>
      </c>
      <c r="M16" s="50">
        <f t="shared" si="1"/>
        <v>78.625</v>
      </c>
    </row>
    <row r="17" spans="2:13" x14ac:dyDescent="0.25">
      <c r="B17" t="s">
        <v>39</v>
      </c>
      <c r="C17" t="s">
        <v>46</v>
      </c>
      <c r="D17">
        <v>1254783</v>
      </c>
      <c r="E17">
        <f>Attendance!X17</f>
        <v>18</v>
      </c>
      <c r="F17">
        <v>78</v>
      </c>
      <c r="G17">
        <v>83</v>
      </c>
      <c r="H17">
        <v>84</v>
      </c>
      <c r="I17">
        <v>86</v>
      </c>
      <c r="J17">
        <v>82</v>
      </c>
      <c r="K17">
        <v>75</v>
      </c>
      <c r="L17">
        <f t="shared" si="0"/>
        <v>76.95</v>
      </c>
      <c r="M17" s="50">
        <f t="shared" si="1"/>
        <v>76.95</v>
      </c>
    </row>
    <row r="19" spans="2:13" x14ac:dyDescent="0.25">
      <c r="E19" s="27">
        <v>0.05</v>
      </c>
      <c r="F19" s="27">
        <v>0.15</v>
      </c>
      <c r="G19" s="27">
        <v>0.15</v>
      </c>
      <c r="H19" s="27">
        <v>0.15</v>
      </c>
      <c r="I19" s="27">
        <v>0.1</v>
      </c>
      <c r="J19" s="27">
        <v>0.1</v>
      </c>
      <c r="K19" s="27">
        <v>0.3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7"/>
  <sheetViews>
    <sheetView workbookViewId="0">
      <selection activeCell="C17" sqref="C17"/>
    </sheetView>
  </sheetViews>
  <sheetFormatPr defaultRowHeight="13.2" x14ac:dyDescent="0.25"/>
  <cols>
    <col min="2" max="2" width="9.88671875" customWidth="1"/>
    <col min="3" max="3" width="10" customWidth="1"/>
    <col min="4" max="5" width="7.33203125" customWidth="1"/>
    <col min="6" max="6" width="7.33203125" bestFit="1" customWidth="1"/>
    <col min="7" max="7" width="7.5546875" customWidth="1"/>
    <col min="8" max="8" width="7.109375" customWidth="1"/>
    <col min="9" max="9" width="7.33203125" customWidth="1"/>
    <col min="10" max="10" width="7.109375" customWidth="1"/>
    <col min="11" max="11" width="7.33203125" customWidth="1"/>
    <col min="12" max="14" width="7" customWidth="1"/>
    <col min="15" max="17" width="7.109375" customWidth="1"/>
    <col min="18" max="19" width="7" customWidth="1"/>
    <col min="20" max="20" width="6.88671875" customWidth="1"/>
    <col min="21" max="21" width="7" customWidth="1"/>
    <col min="22" max="22" width="6.88671875" customWidth="1"/>
    <col min="23" max="23" width="6.6640625" customWidth="1"/>
  </cols>
  <sheetData>
    <row r="1" spans="2:24" ht="13.8" x14ac:dyDescent="0.25">
      <c r="K1" s="21" t="s">
        <v>67</v>
      </c>
      <c r="L1" s="22" t="s">
        <v>68</v>
      </c>
      <c r="M1" s="22"/>
      <c r="N1" s="22"/>
    </row>
    <row r="2" spans="2:24" x14ac:dyDescent="0.25">
      <c r="B2" s="8" t="str">
        <f>'Students'' Data'!B2</f>
        <v>Class</v>
      </c>
      <c r="C2" s="28" t="str">
        <f>'Students'' Data'!C2</f>
        <v>XYZ</v>
      </c>
      <c r="D2" s="29"/>
      <c r="K2" s="22"/>
      <c r="L2" s="22" t="s">
        <v>69</v>
      </c>
      <c r="M2" s="22"/>
      <c r="N2" s="22"/>
    </row>
    <row r="3" spans="2:24" x14ac:dyDescent="0.25">
      <c r="B3" s="9" t="str">
        <f>'Students'' Data'!B3</f>
        <v>Section</v>
      </c>
      <c r="C3" s="30" t="str">
        <f>'Students'' Data'!C3</f>
        <v>B2</v>
      </c>
      <c r="D3" s="31"/>
      <c r="K3" s="22"/>
      <c r="L3" s="22" t="s">
        <v>70</v>
      </c>
      <c r="M3" s="22"/>
      <c r="N3" s="22"/>
    </row>
    <row r="4" spans="2:24" x14ac:dyDescent="0.25">
      <c r="B4" s="9" t="str">
        <f>'Students'' Data'!B4</f>
        <v>Semester</v>
      </c>
      <c r="C4" s="30" t="str">
        <f>'Students'' Data'!C4</f>
        <v>Spring 2002</v>
      </c>
      <c r="D4" s="31"/>
    </row>
    <row r="5" spans="2:24" x14ac:dyDescent="0.25">
      <c r="B5" s="10" t="str">
        <f>'Students'' Data'!B5</f>
        <v>Instructor</v>
      </c>
      <c r="C5" s="32" t="str">
        <f>'Students'' Data'!C5</f>
        <v>L. Vereshchagina</v>
      </c>
      <c r="D5" s="33"/>
    </row>
    <row r="7" spans="2:24" ht="22.8" x14ac:dyDescent="0.4">
      <c r="B7" s="36" t="s">
        <v>15</v>
      </c>
      <c r="C7" s="37"/>
    </row>
    <row r="9" spans="2:24" x14ac:dyDescent="0.25">
      <c r="B9" s="17" t="s">
        <v>24</v>
      </c>
      <c r="C9" s="18" t="s">
        <v>25</v>
      </c>
      <c r="D9" s="17" t="s">
        <v>47</v>
      </c>
      <c r="E9" s="17" t="s">
        <v>48</v>
      </c>
      <c r="F9" s="17" t="s">
        <v>49</v>
      </c>
      <c r="G9" s="17" t="s">
        <v>50</v>
      </c>
      <c r="H9" s="17" t="s">
        <v>51</v>
      </c>
      <c r="I9" s="17" t="s">
        <v>52</v>
      </c>
      <c r="J9" s="17" t="s">
        <v>53</v>
      </c>
      <c r="K9" s="17" t="s">
        <v>54</v>
      </c>
      <c r="L9" s="17" t="s">
        <v>55</v>
      </c>
      <c r="M9" s="17" t="s">
        <v>56</v>
      </c>
      <c r="N9" s="17" t="s">
        <v>57</v>
      </c>
      <c r="O9" s="17" t="s">
        <v>58</v>
      </c>
      <c r="P9" s="17" t="s">
        <v>59</v>
      </c>
      <c r="Q9" s="17" t="s">
        <v>60</v>
      </c>
      <c r="R9" s="17" t="s">
        <v>61</v>
      </c>
      <c r="S9" s="17" t="s">
        <v>62</v>
      </c>
      <c r="T9" s="17" t="s">
        <v>63</v>
      </c>
      <c r="U9" s="17" t="s">
        <v>64</v>
      </c>
      <c r="V9" s="17" t="s">
        <v>65</v>
      </c>
      <c r="W9" s="17" t="s">
        <v>66</v>
      </c>
      <c r="X9" s="24" t="s">
        <v>71</v>
      </c>
    </row>
    <row r="10" spans="2:24" x14ac:dyDescent="0.25">
      <c r="B10" s="19"/>
      <c r="C10" s="20"/>
    </row>
    <row r="11" spans="2:24" x14ac:dyDescent="0.25">
      <c r="B11" s="19" t="str">
        <f>'Students'' Data'!B11</f>
        <v>Irina</v>
      </c>
      <c r="C11" s="19" t="str">
        <f>'Students'' Data'!C11</f>
        <v>Ivanova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0.5</v>
      </c>
      <c r="M11">
        <v>1</v>
      </c>
      <c r="N11">
        <v>1</v>
      </c>
      <c r="O11">
        <v>1</v>
      </c>
      <c r="P11">
        <v>0</v>
      </c>
      <c r="Q11">
        <v>0.5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 s="25">
        <f t="shared" ref="X11:X17" si="0">SUM(D11:W11)</f>
        <v>17</v>
      </c>
    </row>
    <row r="12" spans="2:24" x14ac:dyDescent="0.25">
      <c r="B12" s="19" t="str">
        <f>'Students'' Data'!B12</f>
        <v>Alexander</v>
      </c>
      <c r="C12" s="19" t="str">
        <f>'Students'' Data'!C12</f>
        <v>Sidorov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0.5</v>
      </c>
      <c r="S12">
        <v>0</v>
      </c>
      <c r="T12">
        <v>1</v>
      </c>
      <c r="U12">
        <v>1</v>
      </c>
      <c r="V12">
        <v>0.5</v>
      </c>
      <c r="W12">
        <v>1</v>
      </c>
      <c r="X12" s="26">
        <f t="shared" si="0"/>
        <v>16</v>
      </c>
    </row>
    <row r="13" spans="2:24" x14ac:dyDescent="0.25">
      <c r="B13" s="19" t="str">
        <f>'Students'' Data'!B13</f>
        <v>Tatyana</v>
      </c>
      <c r="C13" s="19" t="str">
        <f>'Students'' Data'!C13</f>
        <v>Petrova</v>
      </c>
      <c r="D13">
        <v>1</v>
      </c>
      <c r="E13">
        <v>0.5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0.5</v>
      </c>
      <c r="S13">
        <v>1</v>
      </c>
      <c r="T13">
        <v>1</v>
      </c>
      <c r="U13">
        <v>1</v>
      </c>
      <c r="V13">
        <v>1</v>
      </c>
      <c r="W13">
        <v>1</v>
      </c>
      <c r="X13" s="26">
        <f t="shared" si="0"/>
        <v>19</v>
      </c>
    </row>
    <row r="14" spans="2:24" x14ac:dyDescent="0.25">
      <c r="B14" s="19" t="str">
        <f>'Students'' Data'!B14</f>
        <v>Olga</v>
      </c>
      <c r="C14" s="19" t="str">
        <f>'Students'' Data'!C14</f>
        <v>Nikolaeva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0.5</v>
      </c>
      <c r="T14">
        <v>1</v>
      </c>
      <c r="U14">
        <v>1</v>
      </c>
      <c r="V14">
        <v>0.5</v>
      </c>
      <c r="W14">
        <v>1</v>
      </c>
      <c r="X14" s="26">
        <f t="shared" si="0"/>
        <v>18</v>
      </c>
    </row>
    <row r="15" spans="2:24" x14ac:dyDescent="0.25">
      <c r="B15" s="19" t="str">
        <f>'Students'' Data'!B15</f>
        <v>Nikolay</v>
      </c>
      <c r="C15" s="19" t="str">
        <f>'Students'' Data'!C15</f>
        <v>Vasiliev</v>
      </c>
      <c r="D15">
        <v>0.5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0.5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0.5</v>
      </c>
      <c r="W15">
        <v>1</v>
      </c>
      <c r="X15" s="26">
        <f t="shared" si="0"/>
        <v>17.5</v>
      </c>
    </row>
    <row r="16" spans="2:24" x14ac:dyDescent="0.25">
      <c r="B16" s="19" t="str">
        <f>'Students'' Data'!B16</f>
        <v>Yuriy</v>
      </c>
      <c r="C16" s="19" t="str">
        <f>'Students'' Data'!C16</f>
        <v>Zaharov</v>
      </c>
      <c r="D16" s="19">
        <v>1</v>
      </c>
      <c r="E16" s="19">
        <v>1</v>
      </c>
      <c r="F16" s="19">
        <v>1</v>
      </c>
      <c r="G16" s="23">
        <v>1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3">
        <v>1</v>
      </c>
      <c r="R16" s="23">
        <v>0.5</v>
      </c>
      <c r="S16" s="23">
        <v>1</v>
      </c>
      <c r="T16" s="23">
        <v>1</v>
      </c>
      <c r="U16" s="23">
        <v>0</v>
      </c>
      <c r="V16" s="23">
        <v>1</v>
      </c>
      <c r="W16" s="23">
        <v>1</v>
      </c>
      <c r="X16" s="26">
        <f t="shared" si="0"/>
        <v>18.5</v>
      </c>
    </row>
    <row r="17" spans="2:24" x14ac:dyDescent="0.25">
      <c r="B17" s="19" t="str">
        <f>'Students'' Data'!B17</f>
        <v>Sergey</v>
      </c>
      <c r="C17" s="19" t="str">
        <f>'Students'' Data'!C17</f>
        <v>Mikhaylov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0.5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0.5</v>
      </c>
      <c r="R17" s="17">
        <v>1</v>
      </c>
      <c r="S17" s="17">
        <v>1</v>
      </c>
      <c r="T17" s="17">
        <v>1</v>
      </c>
      <c r="U17" s="17">
        <v>1</v>
      </c>
      <c r="V17" s="17">
        <v>0</v>
      </c>
      <c r="W17" s="17">
        <v>1</v>
      </c>
      <c r="X17" s="17">
        <f t="shared" si="0"/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topLeftCell="B1" workbookViewId="0">
      <selection activeCell="E5" sqref="E5"/>
    </sheetView>
  </sheetViews>
  <sheetFormatPr defaultRowHeight="13.2" x14ac:dyDescent="0.25"/>
  <cols>
    <col min="3" max="3" width="10.88671875" customWidth="1"/>
    <col min="4" max="4" width="13" customWidth="1"/>
    <col min="5" max="5" width="6.44140625" customWidth="1"/>
    <col min="6" max="6" width="7.5546875" customWidth="1"/>
    <col min="8" max="8" width="10" customWidth="1"/>
    <col min="14" max="14" width="12" customWidth="1"/>
    <col min="17" max="17" width="10.6640625" customWidth="1"/>
  </cols>
  <sheetData>
    <row r="2" spans="2:18" x14ac:dyDescent="0.25">
      <c r="B2" s="8" t="str">
        <f>'Students'' Data'!B2</f>
        <v>Class</v>
      </c>
      <c r="C2" s="28" t="str">
        <f>'Students'' Data'!C2</f>
        <v>XYZ</v>
      </c>
      <c r="D2" s="29"/>
    </row>
    <row r="3" spans="2:18" x14ac:dyDescent="0.25">
      <c r="B3" s="9" t="str">
        <f>'Students'' Data'!C3</f>
        <v>B2</v>
      </c>
      <c r="C3" s="30" t="str">
        <f>'Students'' Data'!C3</f>
        <v>B2</v>
      </c>
      <c r="D3" s="31"/>
    </row>
    <row r="4" spans="2:18" x14ac:dyDescent="0.25">
      <c r="B4" s="9" t="str">
        <f>'Students'' Data'!B4</f>
        <v>Semester</v>
      </c>
      <c r="C4" s="30" t="str">
        <f>'Students'' Data'!C4</f>
        <v>Spring 2002</v>
      </c>
      <c r="D4" s="31"/>
    </row>
    <row r="5" spans="2:18" x14ac:dyDescent="0.25">
      <c r="B5" s="10" t="str">
        <f>'Students'' Data'!B5</f>
        <v>Instructor</v>
      </c>
      <c r="C5" s="32" t="str">
        <f>'Students'' Data'!C5</f>
        <v>L. Vereshchagina</v>
      </c>
      <c r="D5" s="33"/>
    </row>
    <row r="7" spans="2:18" ht="22.8" x14ac:dyDescent="0.4">
      <c r="B7" s="34" t="s">
        <v>74</v>
      </c>
      <c r="C7" s="35"/>
    </row>
    <row r="10" spans="2:18" x14ac:dyDescent="0.25">
      <c r="B10" s="85" t="s">
        <v>30</v>
      </c>
      <c r="H10" s="85" t="s">
        <v>31</v>
      </c>
      <c r="N10" s="85" t="s">
        <v>32</v>
      </c>
    </row>
    <row r="11" spans="2:18" x14ac:dyDescent="0.25">
      <c r="B11" s="17" t="s">
        <v>103</v>
      </c>
      <c r="C11" s="17" t="s">
        <v>104</v>
      </c>
      <c r="D11" s="17" t="s">
        <v>26</v>
      </c>
      <c r="E11" s="18" t="s">
        <v>105</v>
      </c>
      <c r="F11" s="17" t="s">
        <v>77</v>
      </c>
      <c r="H11" s="17" t="s">
        <v>103</v>
      </c>
      <c r="I11" s="17" t="s">
        <v>104</v>
      </c>
      <c r="J11" s="17" t="s">
        <v>26</v>
      </c>
      <c r="K11" s="23" t="s">
        <v>105</v>
      </c>
      <c r="L11" s="23" t="s">
        <v>77</v>
      </c>
      <c r="N11" s="17" t="s">
        <v>103</v>
      </c>
      <c r="O11" s="17" t="s">
        <v>104</v>
      </c>
      <c r="P11" s="17" t="s">
        <v>26</v>
      </c>
      <c r="Q11" s="24" t="s">
        <v>105</v>
      </c>
      <c r="R11" s="24" t="s">
        <v>77</v>
      </c>
    </row>
    <row r="12" spans="2:18" x14ac:dyDescent="0.25">
      <c r="B12" t="str">
        <f>'Students'' Data'!B11</f>
        <v>Irina</v>
      </c>
      <c r="C12" t="str">
        <f>'Students'' Data'!C11</f>
        <v>Ivanova</v>
      </c>
      <c r="D12">
        <v>9889345</v>
      </c>
      <c r="E12" s="20">
        <f>'Students'' Data'!F11</f>
        <v>87</v>
      </c>
      <c r="F12" s="76" t="str">
        <f>VLOOKUP(E12,'Lookup Tables'!B11:D15,2)</f>
        <v>B</v>
      </c>
      <c r="H12" t="str">
        <f>'Students'' Data'!B11</f>
        <v>Irina</v>
      </c>
      <c r="I12" t="str">
        <f>'Students'' Data'!C11</f>
        <v>Ivanova</v>
      </c>
      <c r="J12">
        <v>9889345</v>
      </c>
      <c r="K12" s="78">
        <v>80</v>
      </c>
      <c r="L12" s="79" t="str">
        <f>VLOOKUP(K12,'Lookup Tables'!B11:D15,2)</f>
        <v>B</v>
      </c>
      <c r="N12" t="s">
        <v>33</v>
      </c>
      <c r="O12" t="s">
        <v>40</v>
      </c>
      <c r="P12">
        <v>9889345</v>
      </c>
      <c r="Q12" s="82">
        <v>90</v>
      </c>
      <c r="R12" s="76" t="str">
        <f>VLOOKUP(Q12,'Lookup Tables'!B11:D15,2)</f>
        <v>A</v>
      </c>
    </row>
    <row r="13" spans="2:18" x14ac:dyDescent="0.25">
      <c r="B13" t="str">
        <f>'Students'' Data'!B12</f>
        <v>Alexander</v>
      </c>
      <c r="C13" t="str">
        <f>'Students'' Data'!C12</f>
        <v>Sidorov</v>
      </c>
      <c r="D13">
        <v>2343423</v>
      </c>
      <c r="E13" s="20">
        <f>'Students'' Data'!F12</f>
        <v>64</v>
      </c>
      <c r="F13" s="76" t="str">
        <f>VLOOKUP(E13,'Lookup Tables'!B11:D15,2)</f>
        <v>D</v>
      </c>
      <c r="H13" t="str">
        <f>'Students'' Data'!B12</f>
        <v>Alexander</v>
      </c>
      <c r="I13" t="str">
        <f>'Students'' Data'!C12</f>
        <v>Sidorov</v>
      </c>
      <c r="J13">
        <v>2343423</v>
      </c>
      <c r="K13" s="19">
        <v>85</v>
      </c>
      <c r="L13" s="80" t="str">
        <f>VLOOKUP(K13,'Lookup Tables'!B11:D15,2)</f>
        <v>B</v>
      </c>
      <c r="N13" t="s">
        <v>34</v>
      </c>
      <c r="O13" t="s">
        <v>41</v>
      </c>
      <c r="P13">
        <v>2343423</v>
      </c>
      <c r="Q13" s="20">
        <v>85</v>
      </c>
      <c r="R13" s="76" t="str">
        <f>VLOOKUP(Q13,'Lookup Tables'!B11:D15,2)</f>
        <v>B</v>
      </c>
    </row>
    <row r="14" spans="2:18" x14ac:dyDescent="0.25">
      <c r="B14" t="str">
        <f>'Students'' Data'!B13</f>
        <v>Tatyana</v>
      </c>
      <c r="C14" t="str">
        <f>'Students'' Data'!C13</f>
        <v>Petrova</v>
      </c>
      <c r="D14">
        <v>4536567</v>
      </c>
      <c r="E14" s="20">
        <v>91</v>
      </c>
      <c r="F14" s="76" t="str">
        <f>VLOOKUP(E14,'Lookup Tables'!B11:D15,2)</f>
        <v>A</v>
      </c>
      <c r="H14" t="str">
        <f>'Students'' Data'!B13</f>
        <v>Tatyana</v>
      </c>
      <c r="I14" t="str">
        <f>'Students'' Data'!C13</f>
        <v>Petrova</v>
      </c>
      <c r="J14">
        <v>4536567</v>
      </c>
      <c r="K14" s="19">
        <v>67</v>
      </c>
      <c r="L14" s="80" t="str">
        <f>VLOOKUP(K14,'Lookup Tables'!B11:D15,2)</f>
        <v>D</v>
      </c>
      <c r="N14" t="s">
        <v>35</v>
      </c>
      <c r="O14" t="s">
        <v>42</v>
      </c>
      <c r="P14">
        <v>4536567</v>
      </c>
      <c r="Q14" s="20">
        <v>87</v>
      </c>
      <c r="R14" s="76" t="str">
        <f>VLOOKUP(Q14,'Lookup Tables'!B11:D15,2)</f>
        <v>B</v>
      </c>
    </row>
    <row r="15" spans="2:18" x14ac:dyDescent="0.25">
      <c r="B15" t="str">
        <f>'Students'' Data'!B14</f>
        <v>Olga</v>
      </c>
      <c r="C15" t="str">
        <f>'Students'' Data'!C14</f>
        <v>Nikolaeva</v>
      </c>
      <c r="D15">
        <v>7452345</v>
      </c>
      <c r="E15" s="20">
        <v>76</v>
      </c>
      <c r="F15" s="76" t="str">
        <f>VLOOKUP(E15,'Lookup Tables'!B11:D15,2)</f>
        <v>C</v>
      </c>
      <c r="H15" t="str">
        <f>'Students'' Data'!B14</f>
        <v>Olga</v>
      </c>
      <c r="I15" t="str">
        <f>'Students'' Data'!C14</f>
        <v>Nikolaeva</v>
      </c>
      <c r="J15">
        <v>7452345</v>
      </c>
      <c r="K15" s="19">
        <v>85</v>
      </c>
      <c r="L15" s="80" t="str">
        <f>VLOOKUP(K15,'Lookup Tables'!B11:D15,2)</f>
        <v>B</v>
      </c>
      <c r="N15" t="s">
        <v>36</v>
      </c>
      <c r="O15" t="s">
        <v>43</v>
      </c>
      <c r="P15">
        <v>7452345</v>
      </c>
      <c r="Q15" s="20">
        <v>78</v>
      </c>
      <c r="R15" s="76" t="str">
        <f>VLOOKUP(Q15,'Lookup Tables'!B11:D15,2)</f>
        <v>C</v>
      </c>
    </row>
    <row r="16" spans="2:18" x14ac:dyDescent="0.25">
      <c r="B16" t="str">
        <f>'Students'' Data'!B15</f>
        <v>Nikolay</v>
      </c>
      <c r="C16" t="str">
        <f>'Students'' Data'!C15</f>
        <v>Vasiliev</v>
      </c>
      <c r="D16">
        <v>1234567</v>
      </c>
      <c r="E16" s="20">
        <v>64</v>
      </c>
      <c r="F16" s="76" t="str">
        <f>VLOOKUP(E16,'Lookup Tables'!B11:D15,2)</f>
        <v>D</v>
      </c>
      <c r="H16" t="str">
        <f>'Students'' Data'!B15</f>
        <v>Nikolay</v>
      </c>
      <c r="I16" t="str">
        <f>'Students'' Data'!C15</f>
        <v>Vasiliev</v>
      </c>
      <c r="J16">
        <v>1234567</v>
      </c>
      <c r="K16" s="19">
        <v>68</v>
      </c>
      <c r="L16" s="80" t="str">
        <f>VLOOKUP(K16,'Lookup Tables'!B11:D15,2)</f>
        <v>D</v>
      </c>
      <c r="N16" t="s">
        <v>37</v>
      </c>
      <c r="O16" t="s">
        <v>45</v>
      </c>
      <c r="P16">
        <v>1234567</v>
      </c>
      <c r="Q16" s="20">
        <v>68</v>
      </c>
      <c r="R16" s="76" t="str">
        <f>VLOOKUP(Q16,'Lookup Tables'!B11:D15,2)</f>
        <v>D</v>
      </c>
    </row>
    <row r="17" spans="2:18" x14ac:dyDescent="0.25">
      <c r="B17" t="str">
        <f>'Students'' Data'!B16</f>
        <v>Yuriy</v>
      </c>
      <c r="C17" t="str">
        <f>'Students'' Data'!C16</f>
        <v>Zaharov</v>
      </c>
      <c r="D17">
        <v>8759346</v>
      </c>
      <c r="E17" s="20">
        <v>79</v>
      </c>
      <c r="F17" s="76" t="str">
        <f>VLOOKUP(E17,'Lookup Tables'!B11:D15,2)</f>
        <v>B</v>
      </c>
      <c r="H17" t="str">
        <f>'Students'' Data'!B16</f>
        <v>Yuriy</v>
      </c>
      <c r="I17" t="str">
        <f>'Students'' Data'!C16</f>
        <v>Zaharov</v>
      </c>
      <c r="J17">
        <v>8759346</v>
      </c>
      <c r="K17" s="19">
        <v>80</v>
      </c>
      <c r="L17" s="80" t="str">
        <f>VLOOKUP(K17,'Lookup Tables'!B11:D15,2)</f>
        <v>B</v>
      </c>
      <c r="N17" t="s">
        <v>38</v>
      </c>
      <c r="O17" t="s">
        <v>44</v>
      </c>
      <c r="P17">
        <v>8759346</v>
      </c>
      <c r="Q17" s="20">
        <v>83</v>
      </c>
      <c r="R17" s="76" t="str">
        <f>VLOOKUP(Q17,'Lookup Tables'!B11:D15,2)</f>
        <v>B</v>
      </c>
    </row>
    <row r="18" spans="2:18" x14ac:dyDescent="0.25">
      <c r="B18" t="str">
        <f>'Students'' Data'!B17</f>
        <v>Sergey</v>
      </c>
      <c r="C18" t="str">
        <f>'Students'' Data'!C17</f>
        <v>Mikhaylov</v>
      </c>
      <c r="D18" s="17">
        <v>1254783</v>
      </c>
      <c r="E18" s="18">
        <v>78</v>
      </c>
      <c r="F18" s="77" t="str">
        <f>VLOOKUP(E18,'Lookup Tables'!B11:D15,2)</f>
        <v>C</v>
      </c>
      <c r="H18" s="17" t="s">
        <v>39</v>
      </c>
      <c r="I18" s="17" t="s">
        <v>39</v>
      </c>
      <c r="J18" s="17">
        <v>1254783</v>
      </c>
      <c r="K18" s="17">
        <v>83</v>
      </c>
      <c r="L18" s="81" t="str">
        <f>VLOOKUP(K18,'Lookup Tables'!B11:D15,2)</f>
        <v>B</v>
      </c>
      <c r="N18" s="17" t="s">
        <v>39</v>
      </c>
      <c r="O18" s="17" t="s">
        <v>46</v>
      </c>
      <c r="P18" s="17">
        <v>1254783</v>
      </c>
      <c r="Q18" s="17">
        <v>84</v>
      </c>
      <c r="R18" s="77" t="str">
        <f>VLOOKUP(Q18,'Lookup Tables'!B11:D15,2)</f>
        <v>B</v>
      </c>
    </row>
    <row r="20" spans="2:18" x14ac:dyDescent="0.25">
      <c r="B20" s="85" t="s">
        <v>73</v>
      </c>
      <c r="C20" s="85"/>
      <c r="H20" s="85" t="s">
        <v>27</v>
      </c>
      <c r="N20" s="85" t="s">
        <v>107</v>
      </c>
    </row>
    <row r="21" spans="2:18" x14ac:dyDescent="0.25">
      <c r="B21" s="17" t="s">
        <v>103</v>
      </c>
      <c r="C21" s="17" t="s">
        <v>104</v>
      </c>
      <c r="D21" s="19" t="s">
        <v>26</v>
      </c>
      <c r="E21" s="24" t="s">
        <v>105</v>
      </c>
      <c r="F21" s="83" t="s">
        <v>77</v>
      </c>
      <c r="H21" s="17" t="s">
        <v>103</v>
      </c>
      <c r="I21" s="17" t="s">
        <v>104</v>
      </c>
      <c r="J21" s="19" t="s">
        <v>26</v>
      </c>
      <c r="K21" s="24" t="s">
        <v>105</v>
      </c>
      <c r="L21" s="24" t="s">
        <v>77</v>
      </c>
      <c r="N21" s="17" t="s">
        <v>103</v>
      </c>
      <c r="O21" s="17" t="s">
        <v>104</v>
      </c>
      <c r="P21" s="19" t="s">
        <v>26</v>
      </c>
      <c r="Q21" s="24" t="s">
        <v>106</v>
      </c>
      <c r="R21" s="83" t="s">
        <v>108</v>
      </c>
    </row>
    <row r="22" spans="2:18" x14ac:dyDescent="0.25">
      <c r="B22" t="s">
        <v>33</v>
      </c>
      <c r="C22" t="s">
        <v>40</v>
      </c>
      <c r="D22" s="78">
        <v>9889345</v>
      </c>
      <c r="E22">
        <v>86</v>
      </c>
      <c r="F22" s="80" t="str">
        <f>VLOOKUP(E22,'Lookup Tables'!B22:D32,2)</f>
        <v>B</v>
      </c>
      <c r="H22" t="s">
        <v>33</v>
      </c>
      <c r="I22" t="s">
        <v>40</v>
      </c>
      <c r="J22" s="78">
        <v>9889345</v>
      </c>
      <c r="K22">
        <v>85</v>
      </c>
      <c r="L22" s="79" t="str">
        <f>VLOOKUP(K22,'Lookup Tables'!H11:J15,2)</f>
        <v>B</v>
      </c>
      <c r="N22" t="s">
        <v>33</v>
      </c>
      <c r="O22" t="s">
        <v>40</v>
      </c>
      <c r="P22" s="78">
        <v>9889345</v>
      </c>
      <c r="Q22" s="50">
        <v>82</v>
      </c>
      <c r="R22" s="80" t="str">
        <f>VLOOKUP(Q22,'Lookup Tables'!B11:D15,2)</f>
        <v>B</v>
      </c>
    </row>
    <row r="23" spans="2:18" x14ac:dyDescent="0.25">
      <c r="B23" t="s">
        <v>34</v>
      </c>
      <c r="C23" t="s">
        <v>41</v>
      </c>
      <c r="D23" s="19">
        <v>2343423</v>
      </c>
      <c r="E23">
        <v>84</v>
      </c>
      <c r="F23" s="80" t="str">
        <f>VLOOKUP(E23,'Lookup Tables'!B22:D32,2)</f>
        <v>B</v>
      </c>
      <c r="H23" t="s">
        <v>34</v>
      </c>
      <c r="I23" t="s">
        <v>41</v>
      </c>
      <c r="J23" s="19">
        <v>2343423</v>
      </c>
      <c r="K23">
        <v>84</v>
      </c>
      <c r="L23" s="80" t="str">
        <f>VLOOKUP(K23,'Lookup Tables'!H11:J15,2)</f>
        <v>B</v>
      </c>
      <c r="N23" t="s">
        <v>34</v>
      </c>
      <c r="O23" t="s">
        <v>41</v>
      </c>
      <c r="P23" s="19">
        <v>2343423</v>
      </c>
      <c r="Q23" s="50">
        <v>75.900000000000006</v>
      </c>
      <c r="R23" s="80" t="str">
        <f>VLOOKUP(Q23,'Lookup Tables'!B11:D15,2)</f>
        <v>C</v>
      </c>
    </row>
    <row r="24" spans="2:18" x14ac:dyDescent="0.25">
      <c r="B24" t="s">
        <v>35</v>
      </c>
      <c r="C24" t="s">
        <v>42</v>
      </c>
      <c r="D24" s="19">
        <v>4536567</v>
      </c>
      <c r="E24">
        <v>73</v>
      </c>
      <c r="F24" s="80" t="str">
        <f>VLOOKUP(E24,'Lookup Tables'!B22:D32,2)</f>
        <v>C</v>
      </c>
      <c r="H24" t="s">
        <v>35</v>
      </c>
      <c r="I24" t="s">
        <v>42</v>
      </c>
      <c r="J24" s="19">
        <v>4536567</v>
      </c>
      <c r="K24">
        <v>87</v>
      </c>
      <c r="L24" s="80" t="str">
        <f>VLOOKUP(K24,'Lookup Tables'!H11:J15,2)</f>
        <v>B</v>
      </c>
      <c r="N24" t="s">
        <v>35</v>
      </c>
      <c r="O24" t="s">
        <v>42</v>
      </c>
      <c r="P24" s="19">
        <v>4536567</v>
      </c>
      <c r="Q24" s="50">
        <v>79.5</v>
      </c>
      <c r="R24" s="80" t="str">
        <f>VLOOKUP(Q24,'Lookup Tables'!B11:D15,2)</f>
        <v>B</v>
      </c>
    </row>
    <row r="25" spans="2:18" x14ac:dyDescent="0.25">
      <c r="B25" t="s">
        <v>36</v>
      </c>
      <c r="C25" t="s">
        <v>43</v>
      </c>
      <c r="D25" s="19">
        <v>7452345</v>
      </c>
      <c r="E25">
        <v>71</v>
      </c>
      <c r="F25" s="80" t="str">
        <f>VLOOKUP(E25,'Lookup Tables'!B22:D32,2)</f>
        <v>C-</v>
      </c>
      <c r="H25" t="s">
        <v>36</v>
      </c>
      <c r="I25" t="s">
        <v>43</v>
      </c>
      <c r="J25" s="19">
        <v>7452345</v>
      </c>
      <c r="K25">
        <v>83</v>
      </c>
      <c r="L25" s="80" t="str">
        <f>VLOOKUP(K25,'Lookup Tables'!H11:J15,2)</f>
        <v>B</v>
      </c>
      <c r="N25" t="s">
        <v>36</v>
      </c>
      <c r="O25" t="s">
        <v>43</v>
      </c>
      <c r="P25" s="19">
        <v>7452345</v>
      </c>
      <c r="Q25" s="50">
        <v>75.95</v>
      </c>
      <c r="R25" s="80" t="str">
        <f>VLOOKUP(Q25,'Lookup Tables'!B11:D15,2)</f>
        <v>C</v>
      </c>
    </row>
    <row r="26" spans="2:18" x14ac:dyDescent="0.25">
      <c r="B26" t="s">
        <v>37</v>
      </c>
      <c r="C26" t="s">
        <v>45</v>
      </c>
      <c r="D26" s="19">
        <v>1234567</v>
      </c>
      <c r="E26">
        <v>72</v>
      </c>
      <c r="F26" s="80" t="str">
        <f>VLOOKUP(E26,'Lookup Tables'!B22:D32,2)</f>
        <v>C-</v>
      </c>
      <c r="H26" t="s">
        <v>37</v>
      </c>
      <c r="I26" t="s">
        <v>45</v>
      </c>
      <c r="J26" s="19">
        <v>1234567</v>
      </c>
      <c r="K26">
        <v>75</v>
      </c>
      <c r="L26" s="80" t="str">
        <f>VLOOKUP(K26,'Lookup Tables'!H11:J15,2)</f>
        <v>C</v>
      </c>
      <c r="N26" t="s">
        <v>37</v>
      </c>
      <c r="O26" t="s">
        <v>45</v>
      </c>
      <c r="P26" s="19">
        <v>1234567</v>
      </c>
      <c r="Q26" s="50">
        <v>66.275000000000006</v>
      </c>
      <c r="R26" s="80" t="str">
        <f>VLOOKUP(Q26,'Lookup Tables'!B11:D15,2)</f>
        <v>D</v>
      </c>
    </row>
    <row r="27" spans="2:18" x14ac:dyDescent="0.25">
      <c r="B27" t="s">
        <v>38</v>
      </c>
      <c r="C27" t="s">
        <v>44</v>
      </c>
      <c r="D27" s="19">
        <v>8759346</v>
      </c>
      <c r="E27">
        <v>86</v>
      </c>
      <c r="F27" s="80" t="str">
        <f>VLOOKUP(E27,'Lookup Tables'!B22:D32,2)</f>
        <v>B</v>
      </c>
      <c r="H27" t="s">
        <v>38</v>
      </c>
      <c r="I27" t="s">
        <v>44</v>
      </c>
      <c r="J27" s="19">
        <v>8759346</v>
      </c>
      <c r="K27">
        <v>81</v>
      </c>
      <c r="L27" s="80" t="str">
        <f>VLOOKUP(K27,'Lookup Tables'!H11:J15,2)</f>
        <v>B</v>
      </c>
      <c r="N27" t="s">
        <v>38</v>
      </c>
      <c r="O27" t="s">
        <v>44</v>
      </c>
      <c r="P27" s="19">
        <v>8759346</v>
      </c>
      <c r="Q27" s="50">
        <v>78.625</v>
      </c>
      <c r="R27" s="80" t="str">
        <f>VLOOKUP(Q27,'Lookup Tables'!B11:D15,2)</f>
        <v>C</v>
      </c>
    </row>
    <row r="28" spans="2:18" x14ac:dyDescent="0.25">
      <c r="B28" s="17" t="s">
        <v>39</v>
      </c>
      <c r="C28" s="17" t="s">
        <v>46</v>
      </c>
      <c r="D28" s="17">
        <v>1254783</v>
      </c>
      <c r="E28" s="18">
        <v>82</v>
      </c>
      <c r="F28" s="81" t="str">
        <f>VLOOKUP(E28,'Lookup Tables'!B22:D32,2)</f>
        <v>B-</v>
      </c>
      <c r="H28" s="17" t="s">
        <v>39</v>
      </c>
      <c r="I28" s="17" t="s">
        <v>46</v>
      </c>
      <c r="J28" s="17">
        <v>1254783</v>
      </c>
      <c r="K28" s="17">
        <v>75</v>
      </c>
      <c r="L28" s="81" t="str">
        <f>VLOOKUP(K28,'Lookup Tables'!H11:J15,2)</f>
        <v>C</v>
      </c>
      <c r="N28" s="17" t="s">
        <v>39</v>
      </c>
      <c r="O28" s="17" t="s">
        <v>46</v>
      </c>
      <c r="P28" s="17">
        <v>1254783</v>
      </c>
      <c r="Q28" s="84">
        <v>76.95</v>
      </c>
      <c r="R28" s="81" t="str">
        <f>VLOOKUP(Q28,'Lookup Tables'!B11:D15,2)</f>
        <v>C</v>
      </c>
    </row>
    <row r="32" spans="2:18" x14ac:dyDescent="0.25">
      <c r="B32" s="86" t="s">
        <v>109</v>
      </c>
      <c r="C32" s="86"/>
      <c r="D32" s="85"/>
    </row>
    <row r="34" spans="4:4" x14ac:dyDescent="0.25">
      <c r="D34" s="7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workbookViewId="0">
      <selection activeCell="J19" sqref="J19"/>
    </sheetView>
  </sheetViews>
  <sheetFormatPr defaultRowHeight="13.2" x14ac:dyDescent="0.25"/>
  <cols>
    <col min="4" max="4" width="9.44140625" customWidth="1"/>
    <col min="10" max="10" width="30.6640625" customWidth="1"/>
  </cols>
  <sheetData>
    <row r="2" spans="2:10" x14ac:dyDescent="0.25">
      <c r="B2" s="8" t="str">
        <f>'Students'' Data'!B2</f>
        <v>Class</v>
      </c>
      <c r="C2" s="28" t="str">
        <f>'Students'' Data'!C2</f>
        <v>XYZ</v>
      </c>
      <c r="D2" s="29"/>
    </row>
    <row r="3" spans="2:10" x14ac:dyDescent="0.25">
      <c r="B3" s="9" t="str">
        <f>'Students'' Data'!B3</f>
        <v>Section</v>
      </c>
      <c r="C3" s="30" t="str">
        <f>'Students'' Data'!C3</f>
        <v>B2</v>
      </c>
      <c r="D3" s="31"/>
    </row>
    <row r="4" spans="2:10" x14ac:dyDescent="0.25">
      <c r="B4" s="9" t="str">
        <f>'Students'' Data'!B4</f>
        <v>Semester</v>
      </c>
      <c r="C4" s="30" t="str">
        <f>'Students'' Data'!C4</f>
        <v>Spring 2002</v>
      </c>
      <c r="D4" s="31"/>
    </row>
    <row r="5" spans="2:10" x14ac:dyDescent="0.25">
      <c r="B5" s="10" t="str">
        <f>'Students'' Data'!B5</f>
        <v>Instructor</v>
      </c>
      <c r="C5" s="32" t="str">
        <f>'Students'' Data'!C5</f>
        <v>L. Vereshchagina</v>
      </c>
      <c r="D5" s="33"/>
    </row>
    <row r="6" spans="2:10" ht="13.8" thickBot="1" x14ac:dyDescent="0.3"/>
    <row r="7" spans="2:10" ht="23.4" thickBot="1" x14ac:dyDescent="0.45">
      <c r="B7" s="51" t="s">
        <v>75</v>
      </c>
      <c r="C7" s="52"/>
      <c r="D7" s="53"/>
    </row>
    <row r="9" spans="2:10" x14ac:dyDescent="0.25">
      <c r="B9" s="3" t="s">
        <v>89</v>
      </c>
      <c r="H9" s="3" t="s">
        <v>90</v>
      </c>
    </row>
    <row r="10" spans="2:10" ht="15" customHeight="1" x14ac:dyDescent="0.25">
      <c r="B10" s="3" t="s">
        <v>76</v>
      </c>
      <c r="C10" s="3" t="s">
        <v>77</v>
      </c>
      <c r="D10" s="3" t="s">
        <v>78</v>
      </c>
      <c r="H10" s="3" t="s">
        <v>76</v>
      </c>
      <c r="I10" s="3" t="s">
        <v>77</v>
      </c>
      <c r="J10" s="3" t="s">
        <v>78</v>
      </c>
    </row>
    <row r="11" spans="2:10" ht="28.5" customHeight="1" x14ac:dyDescent="0.25">
      <c r="B11" s="61">
        <v>0</v>
      </c>
      <c r="C11" s="62" t="s">
        <v>79</v>
      </c>
      <c r="D11" s="56" t="s">
        <v>80</v>
      </c>
      <c r="H11" s="61">
        <v>0</v>
      </c>
      <c r="I11" s="62" t="s">
        <v>79</v>
      </c>
      <c r="J11" s="56" t="s">
        <v>91</v>
      </c>
    </row>
    <row r="12" spans="2:10" x14ac:dyDescent="0.25">
      <c r="B12" s="63">
        <v>59</v>
      </c>
      <c r="C12" s="64" t="s">
        <v>81</v>
      </c>
      <c r="D12" s="59" t="s">
        <v>82</v>
      </c>
      <c r="H12" s="63">
        <v>59</v>
      </c>
      <c r="I12" s="64" t="s">
        <v>81</v>
      </c>
      <c r="J12" s="59" t="s">
        <v>94</v>
      </c>
    </row>
    <row r="13" spans="2:10" x14ac:dyDescent="0.25">
      <c r="B13" s="63">
        <v>69</v>
      </c>
      <c r="C13" s="64" t="s">
        <v>83</v>
      </c>
      <c r="D13" s="59" t="s">
        <v>84</v>
      </c>
      <c r="H13" s="63">
        <v>69</v>
      </c>
      <c r="I13" s="64" t="s">
        <v>83</v>
      </c>
      <c r="J13" s="59" t="s">
        <v>94</v>
      </c>
    </row>
    <row r="14" spans="2:10" ht="22.5" customHeight="1" x14ac:dyDescent="0.25">
      <c r="B14" s="63">
        <v>79</v>
      </c>
      <c r="C14" s="64" t="s">
        <v>85</v>
      </c>
      <c r="D14" s="59" t="s">
        <v>86</v>
      </c>
      <c r="H14" s="63">
        <v>79</v>
      </c>
      <c r="I14" s="64" t="s">
        <v>85</v>
      </c>
      <c r="J14" s="59" t="s">
        <v>93</v>
      </c>
    </row>
    <row r="15" spans="2:10" x14ac:dyDescent="0.25">
      <c r="B15" s="65">
        <v>89</v>
      </c>
      <c r="C15" s="66" t="s">
        <v>87</v>
      </c>
      <c r="D15" s="60" t="s">
        <v>88</v>
      </c>
      <c r="H15" s="65">
        <v>89</v>
      </c>
      <c r="I15" s="66" t="s">
        <v>87</v>
      </c>
      <c r="J15" s="60" t="s">
        <v>92</v>
      </c>
    </row>
    <row r="20" spans="2:4" x14ac:dyDescent="0.25">
      <c r="B20" s="3" t="s">
        <v>95</v>
      </c>
    </row>
    <row r="21" spans="2:4" ht="13.8" x14ac:dyDescent="0.25">
      <c r="B21" s="21" t="s">
        <v>76</v>
      </c>
      <c r="C21" s="21" t="s">
        <v>77</v>
      </c>
      <c r="D21" s="21" t="s">
        <v>78</v>
      </c>
    </row>
    <row r="22" spans="2:4" x14ac:dyDescent="0.25">
      <c r="B22" s="54">
        <v>0</v>
      </c>
      <c r="C22" s="55" t="s">
        <v>79</v>
      </c>
      <c r="D22" s="56" t="s">
        <v>80</v>
      </c>
    </row>
    <row r="23" spans="2:4" x14ac:dyDescent="0.25">
      <c r="B23" s="57">
        <v>59</v>
      </c>
      <c r="C23" s="58" t="s">
        <v>81</v>
      </c>
      <c r="D23" s="59" t="s">
        <v>82</v>
      </c>
    </row>
    <row r="24" spans="2:4" x14ac:dyDescent="0.25">
      <c r="B24" s="57">
        <v>69</v>
      </c>
      <c r="C24" s="58" t="s">
        <v>96</v>
      </c>
      <c r="D24" s="59"/>
    </row>
    <row r="25" spans="2:4" x14ac:dyDescent="0.25">
      <c r="B25" s="57">
        <v>73</v>
      </c>
      <c r="C25" s="58" t="s">
        <v>83</v>
      </c>
      <c r="D25" s="59" t="s">
        <v>84</v>
      </c>
    </row>
    <row r="26" spans="2:4" x14ac:dyDescent="0.25">
      <c r="B26" s="57">
        <v>77</v>
      </c>
      <c r="C26" s="58" t="s">
        <v>97</v>
      </c>
      <c r="D26" s="59"/>
    </row>
    <row r="27" spans="2:4" x14ac:dyDescent="0.25">
      <c r="B27" s="57">
        <v>79</v>
      </c>
      <c r="C27" s="58" t="s">
        <v>98</v>
      </c>
      <c r="D27" s="59"/>
    </row>
    <row r="28" spans="2:4" x14ac:dyDescent="0.25">
      <c r="B28" s="57">
        <v>83</v>
      </c>
      <c r="C28" s="58" t="s">
        <v>85</v>
      </c>
      <c r="D28" s="59" t="s">
        <v>86</v>
      </c>
    </row>
    <row r="29" spans="2:4" x14ac:dyDescent="0.25">
      <c r="B29" s="68">
        <v>87</v>
      </c>
      <c r="C29" s="67" t="s">
        <v>99</v>
      </c>
      <c r="D29" s="69"/>
    </row>
    <row r="30" spans="2:4" x14ac:dyDescent="0.25">
      <c r="B30" s="70">
        <v>89</v>
      </c>
      <c r="C30" s="71" t="s">
        <v>100</v>
      </c>
      <c r="D30" s="72"/>
    </row>
    <row r="31" spans="2:4" x14ac:dyDescent="0.25">
      <c r="B31" s="70">
        <v>93</v>
      </c>
      <c r="C31" s="71" t="s">
        <v>87</v>
      </c>
      <c r="D31" s="72" t="s">
        <v>101</v>
      </c>
    </row>
    <row r="32" spans="2:4" x14ac:dyDescent="0.25">
      <c r="B32" s="73">
        <v>97</v>
      </c>
      <c r="C32" s="74" t="s">
        <v>102</v>
      </c>
      <c r="D32" s="75" t="s">
        <v>88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Students' Data</vt:lpstr>
      <vt:lpstr>Attendance</vt:lpstr>
      <vt:lpstr>Reports</vt:lpstr>
      <vt:lpstr>Lookup Tables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 Department</dc:creator>
  <cp:lastModifiedBy>Aniket Gupta</cp:lastModifiedBy>
  <dcterms:created xsi:type="dcterms:W3CDTF">2001-11-01T20:35:01Z</dcterms:created>
  <dcterms:modified xsi:type="dcterms:W3CDTF">2024-02-03T22:23:25Z</dcterms:modified>
</cp:coreProperties>
</file>