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0D3C339E-8FD1-4772-9B28-8FD2ED05B4DD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7" i="1"/>
  <c r="C7" i="1"/>
  <c r="D7" i="1"/>
  <c r="E7" i="1"/>
  <c r="F7" i="1"/>
  <c r="G7" i="1" s="1"/>
  <c r="B8" i="1"/>
  <c r="F8" i="1" s="1"/>
  <c r="C8" i="1"/>
  <c r="D8" i="1"/>
  <c r="E8" i="1"/>
  <c r="E9" i="1" s="1"/>
  <c r="E15" i="1" s="1"/>
  <c r="B9" i="1"/>
  <c r="C9" i="1"/>
  <c r="D9" i="1"/>
  <c r="B10" i="1"/>
  <c r="C10" i="1"/>
  <c r="D10" i="1"/>
  <c r="F10" i="1" s="1"/>
  <c r="G10" i="1" s="1"/>
  <c r="E10" i="1"/>
  <c r="B11" i="1"/>
  <c r="C11" i="1"/>
  <c r="D11" i="1"/>
  <c r="E11" i="1"/>
  <c r="F11" i="1"/>
  <c r="G11" i="1" s="1"/>
  <c r="B12" i="1"/>
  <c r="F12" i="1" s="1"/>
  <c r="G12" i="1" s="1"/>
  <c r="C12" i="1"/>
  <c r="D12" i="1"/>
  <c r="E12" i="1"/>
  <c r="B13" i="1"/>
  <c r="F13" i="1" s="1"/>
  <c r="G13" i="1" s="1"/>
  <c r="C13" i="1"/>
  <c r="C14" i="1" s="1"/>
  <c r="C15" i="1" s="1"/>
  <c r="D13" i="1"/>
  <c r="D14" i="1" s="1"/>
  <c r="D15" i="1" s="1"/>
  <c r="E13" i="1"/>
  <c r="E14" i="1"/>
  <c r="D16" i="1" l="1"/>
  <c r="D17" i="1"/>
  <c r="F6" i="1"/>
  <c r="G8" i="1"/>
  <c r="C16" i="1"/>
  <c r="C17" i="1" s="1"/>
  <c r="B15" i="1"/>
  <c r="E17" i="1"/>
  <c r="E16" i="1"/>
  <c r="B14" i="1"/>
  <c r="F14" i="1" s="1"/>
  <c r="G14" i="1" s="1"/>
  <c r="F9" i="1"/>
  <c r="G9" i="1" s="1"/>
  <c r="F5" i="1"/>
  <c r="F15" i="1" l="1"/>
  <c r="G15" i="1" s="1"/>
  <c r="B16" i="1"/>
  <c r="F16" i="1" s="1"/>
  <c r="G16" i="1" s="1"/>
  <c r="B17" i="1"/>
  <c r="F17" i="1" s="1"/>
  <c r="G17" i="1" s="1"/>
</calcChain>
</file>

<file path=xl/sharedStrings.xml><?xml version="1.0" encoding="utf-8"?>
<sst xmlns="http://schemas.openxmlformats.org/spreadsheetml/2006/main" count="23" uniqueCount="23">
  <si>
    <t>Owain Matthews</t>
  </si>
  <si>
    <t>OM Teddy Bears</t>
  </si>
  <si>
    <t>Item</t>
  </si>
  <si>
    <t>Units Sold</t>
  </si>
  <si>
    <t xml:space="preserve"> CGS/Unit</t>
  </si>
  <si>
    <t xml:space="preserve"> ASP/Unit</t>
  </si>
  <si>
    <t>Sales Revenue</t>
  </si>
  <si>
    <t>Cost fo Goods Sold</t>
  </si>
  <si>
    <t>Gross Margin</t>
  </si>
  <si>
    <t>Total Operating Costs</t>
  </si>
  <si>
    <t>Operating Income</t>
  </si>
  <si>
    <t>Net Income</t>
  </si>
  <si>
    <t xml:space="preserve">  Taxes</t>
  </si>
  <si>
    <t xml:space="preserve">  Rent Expense</t>
  </si>
  <si>
    <t xml:space="preserve">  Adv Expense</t>
  </si>
  <si>
    <t xml:space="preserve">  Utilities Expense</t>
  </si>
  <si>
    <t xml:space="preserve">  Misc Expense</t>
  </si>
  <si>
    <t>1st Qtr</t>
  </si>
  <si>
    <t>2nd Qtr</t>
  </si>
  <si>
    <t>3rd Qtr</t>
  </si>
  <si>
    <t>4th Qtr</t>
  </si>
  <si>
    <t>Total-2002</t>
  </si>
  <si>
    <t>%-Sales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</si>
</sst>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0"/>
    <numFmt numFmtId="165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 applyBorder="1"/>
    <xf numFmtId="6" fontId="0" fillId="0" borderId="0" xfId="0" applyNumberFormat="1" applyBorder="1"/>
    <xf numFmtId="165" fontId="0" fillId="0" borderId="2" xfId="0" applyNumberFormat="1" applyBorder="1"/>
    <xf numFmtId="0" fontId="0" fillId="0" borderId="3" xfId="0" applyBorder="1"/>
    <xf numFmtId="6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" sqref="G1"/>
    </sheetView>
  </sheetViews>
  <sheetFormatPr defaultRowHeight="13.2" x14ac:dyDescent="0.25"/>
  <cols>
    <col min="1" max="1" width="19.33203125" bestFit="1" customWidth="1"/>
  </cols>
  <sheetData>
    <row r="1" spans="1:7" x14ac:dyDescent="0.25">
      <c r="A1" t="s">
        <v>0</v>
      </c>
      <c r="C1" t="s">
        <v>1</v>
      </c>
      <c r="G1" s="1"/>
    </row>
    <row r="2" spans="1:7" ht="13.8" thickBot="1" x14ac:dyDescent="0.3"/>
    <row r="3" spans="1:7" ht="14.4" thickTop="1" thickBot="1" x14ac:dyDescent="0.3">
      <c r="A3" s="11" t="s">
        <v>2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  <c r="G3" s="13" t="s">
        <v>22</v>
      </c>
    </row>
    <row r="4" spans="1:7" ht="13.8" thickTop="1" x14ac:dyDescent="0.25">
      <c r="A4" s="2" t="s">
        <v>3</v>
      </c>
      <c r="B4" s="3">
        <v>1000</v>
      </c>
      <c r="C4" s="3">
        <v>1500</v>
      </c>
      <c r="D4" s="3">
        <v>2000</v>
      </c>
      <c r="E4" s="3">
        <v>2500</v>
      </c>
      <c r="F4" s="3">
        <f>SUM(B4:E4)</f>
        <v>7000</v>
      </c>
      <c r="G4" s="4"/>
    </row>
    <row r="5" spans="1:7" x14ac:dyDescent="0.25">
      <c r="A5" s="2" t="s">
        <v>5</v>
      </c>
      <c r="B5" s="5">
        <v>20</v>
      </c>
      <c r="C5" s="5">
        <v>21</v>
      </c>
      <c r="D5" s="5">
        <v>22</v>
      </c>
      <c r="E5" s="5">
        <v>23</v>
      </c>
      <c r="F5" s="5">
        <f>F7/F4</f>
        <v>21.857142857142858</v>
      </c>
      <c r="G5" s="4"/>
    </row>
    <row r="6" spans="1:7" x14ac:dyDescent="0.25">
      <c r="A6" s="2" t="s">
        <v>4</v>
      </c>
      <c r="B6" s="5">
        <v>7</v>
      </c>
      <c r="C6" s="5">
        <v>8</v>
      </c>
      <c r="D6" s="5">
        <v>9</v>
      </c>
      <c r="E6" s="5">
        <v>10</v>
      </c>
      <c r="F6" s="5">
        <f>F8/F4</f>
        <v>8.8571428571428577</v>
      </c>
      <c r="G6" s="4"/>
    </row>
    <row r="7" spans="1:7" x14ac:dyDescent="0.25">
      <c r="A7" s="2" t="s">
        <v>6</v>
      </c>
      <c r="B7" s="6">
        <f>B5*B4</f>
        <v>20000</v>
      </c>
      <c r="C7" s="6">
        <f>C5*C4</f>
        <v>31500</v>
      </c>
      <c r="D7" s="6">
        <f>D5*D4</f>
        <v>44000</v>
      </c>
      <c r="E7" s="6">
        <f>E5*E4</f>
        <v>57500</v>
      </c>
      <c r="F7" s="6">
        <f>SUM(B7:E7)</f>
        <v>153000</v>
      </c>
      <c r="G7" s="7">
        <f>F7/$F$7</f>
        <v>1</v>
      </c>
    </row>
    <row r="8" spans="1:7" x14ac:dyDescent="0.25">
      <c r="A8" s="2" t="s">
        <v>7</v>
      </c>
      <c r="B8" s="6">
        <f>B6*B4</f>
        <v>7000</v>
      </c>
      <c r="C8" s="6">
        <f>C6*C4</f>
        <v>12000</v>
      </c>
      <c r="D8" s="6">
        <f>D6*D4</f>
        <v>18000</v>
      </c>
      <c r="E8" s="6">
        <f>E6*E4</f>
        <v>25000</v>
      </c>
      <c r="F8" s="6">
        <f t="shared" ref="F8:F17" si="0">SUM(B8:E8)</f>
        <v>62000</v>
      </c>
      <c r="G8" s="7">
        <f t="shared" ref="G8:G17" si="1">F8/$F$7</f>
        <v>0.40522875816993464</v>
      </c>
    </row>
    <row r="9" spans="1:7" x14ac:dyDescent="0.25">
      <c r="A9" s="2" t="s">
        <v>8</v>
      </c>
      <c r="B9" s="6">
        <f>B7-B8</f>
        <v>13000</v>
      </c>
      <c r="C9" s="6">
        <f>C7-C8</f>
        <v>19500</v>
      </c>
      <c r="D9" s="6">
        <f>D7-D8</f>
        <v>26000</v>
      </c>
      <c r="E9" s="6">
        <f>E7-E8</f>
        <v>32500</v>
      </c>
      <c r="F9" s="6">
        <f t="shared" si="0"/>
        <v>91000</v>
      </c>
      <c r="G9" s="7">
        <f t="shared" si="1"/>
        <v>0.59477124183006536</v>
      </c>
    </row>
    <row r="10" spans="1:7" x14ac:dyDescent="0.25">
      <c r="A10" s="2" t="s">
        <v>14</v>
      </c>
      <c r="B10" s="6">
        <f>6%*B7</f>
        <v>1200</v>
      </c>
      <c r="C10" s="6">
        <f>6%*C7</f>
        <v>1890</v>
      </c>
      <c r="D10" s="6">
        <f>6%*D7</f>
        <v>2640</v>
      </c>
      <c r="E10" s="6">
        <f>6%*E7</f>
        <v>3450</v>
      </c>
      <c r="F10" s="6">
        <f t="shared" si="0"/>
        <v>9180</v>
      </c>
      <c r="G10" s="7">
        <f t="shared" si="1"/>
        <v>0.06</v>
      </c>
    </row>
    <row r="11" spans="1:7" x14ac:dyDescent="0.25">
      <c r="A11" s="2" t="s">
        <v>13</v>
      </c>
      <c r="B11" s="6">
        <f>200*3</f>
        <v>600</v>
      </c>
      <c r="C11" s="6">
        <f>200*3</f>
        <v>600</v>
      </c>
      <c r="D11" s="6">
        <f>200*3</f>
        <v>600</v>
      </c>
      <c r="E11" s="6">
        <f>200*3</f>
        <v>600</v>
      </c>
      <c r="F11" s="6">
        <f t="shared" si="0"/>
        <v>2400</v>
      </c>
      <c r="G11" s="7">
        <f t="shared" si="1"/>
        <v>1.5686274509803921E-2</v>
      </c>
    </row>
    <row r="12" spans="1:7" x14ac:dyDescent="0.25">
      <c r="A12" s="2" t="s">
        <v>15</v>
      </c>
      <c r="B12" s="6">
        <f>100*3</f>
        <v>300</v>
      </c>
      <c r="C12" s="6">
        <f>100*3</f>
        <v>300</v>
      </c>
      <c r="D12" s="6">
        <f>100*3</f>
        <v>300</v>
      </c>
      <c r="E12" s="6">
        <f>100*3</f>
        <v>300</v>
      </c>
      <c r="F12" s="6">
        <f t="shared" si="0"/>
        <v>1200</v>
      </c>
      <c r="G12" s="7">
        <f t="shared" si="1"/>
        <v>7.8431372549019607E-3</v>
      </c>
    </row>
    <row r="13" spans="1:7" x14ac:dyDescent="0.25">
      <c r="A13" s="2" t="s">
        <v>16</v>
      </c>
      <c r="B13" s="6">
        <f>2%*B7</f>
        <v>400</v>
      </c>
      <c r="C13" s="6">
        <f>2%*C7</f>
        <v>630</v>
      </c>
      <c r="D13" s="6">
        <f>2%*D7</f>
        <v>880</v>
      </c>
      <c r="E13" s="6">
        <f>2%*E7</f>
        <v>1150</v>
      </c>
      <c r="F13" s="6">
        <f t="shared" si="0"/>
        <v>3060</v>
      </c>
      <c r="G13" s="7">
        <f t="shared" si="1"/>
        <v>0.02</v>
      </c>
    </row>
    <row r="14" spans="1:7" x14ac:dyDescent="0.25">
      <c r="A14" s="2" t="s">
        <v>9</v>
      </c>
      <c r="B14" s="6">
        <f>SUM(B10:B13)</f>
        <v>2500</v>
      </c>
      <c r="C14" s="6">
        <f>SUM(C10:C13)</f>
        <v>3420</v>
      </c>
      <c r="D14" s="6">
        <f>SUM(D10:D13)</f>
        <v>4420</v>
      </c>
      <c r="E14" s="6">
        <f>SUM(E10:E13)</f>
        <v>5500</v>
      </c>
      <c r="F14" s="6">
        <f t="shared" si="0"/>
        <v>15840</v>
      </c>
      <c r="G14" s="7">
        <f t="shared" si="1"/>
        <v>0.10352941176470588</v>
      </c>
    </row>
    <row r="15" spans="1:7" x14ac:dyDescent="0.25">
      <c r="A15" s="2" t="s">
        <v>10</v>
      </c>
      <c r="B15" s="6">
        <f>B9-B14</f>
        <v>10500</v>
      </c>
      <c r="C15" s="6">
        <f>C9-C14</f>
        <v>16080</v>
      </c>
      <c r="D15" s="6">
        <f>D9-D14</f>
        <v>21580</v>
      </c>
      <c r="E15" s="6">
        <f>E9-E14</f>
        <v>27000</v>
      </c>
      <c r="F15" s="6">
        <f t="shared" si="0"/>
        <v>75160</v>
      </c>
      <c r="G15" s="7">
        <f t="shared" si="1"/>
        <v>0.49124183006535949</v>
      </c>
    </row>
    <row r="16" spans="1:7" x14ac:dyDescent="0.25">
      <c r="A16" s="2" t="s">
        <v>12</v>
      </c>
      <c r="B16" s="6">
        <f>IF(B15&gt;0,B15*28%,0)</f>
        <v>2940.0000000000005</v>
      </c>
      <c r="C16" s="6">
        <f>IF(C15&gt;0,C15*28%,0)</f>
        <v>4502.4000000000005</v>
      </c>
      <c r="D16" s="6">
        <f>IF(D15&gt;0,D15*28%,0)</f>
        <v>6042.4000000000005</v>
      </c>
      <c r="E16" s="6">
        <f>IF(E15&gt;0,E15*28%,0)</f>
        <v>7560.0000000000009</v>
      </c>
      <c r="F16" s="6">
        <f t="shared" si="0"/>
        <v>21044.800000000003</v>
      </c>
      <c r="G16" s="7">
        <f t="shared" si="1"/>
        <v>0.13754771241830066</v>
      </c>
    </row>
    <row r="17" spans="1:7" ht="13.8" thickBot="1" x14ac:dyDescent="0.3">
      <c r="A17" s="8" t="s">
        <v>11</v>
      </c>
      <c r="B17" s="9">
        <f>B15-B16</f>
        <v>7560</v>
      </c>
      <c r="C17" s="9">
        <f>C15-C16</f>
        <v>11577.599999999999</v>
      </c>
      <c r="D17" s="9">
        <f>D15-D16</f>
        <v>15537.599999999999</v>
      </c>
      <c r="E17" s="9">
        <f>E15-E16</f>
        <v>19440</v>
      </c>
      <c r="F17" s="9">
        <f t="shared" si="0"/>
        <v>54115.199999999997</v>
      </c>
      <c r="G17" s="10">
        <f t="shared" si="1"/>
        <v>0.35369411764705883</v>
      </c>
    </row>
    <row r="18" spans="1:7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Berg</dc:creator>
  <cp:lastModifiedBy>Aniket Gupta</cp:lastModifiedBy>
  <dcterms:created xsi:type="dcterms:W3CDTF">2002-02-16T22:10:01Z</dcterms:created>
  <dcterms:modified xsi:type="dcterms:W3CDTF">2024-02-03T22:21:28Z</dcterms:modified>
</cp:coreProperties>
</file>