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8792537F-BB52-4915-8443-6601F07B5B70}" xr6:coauthVersionLast="47" xr6:coauthVersionMax="47" xr10:uidLastSave="{00000000-0000-0000-0000-000000000000}"/>
  <bookViews>
    <workbookView xWindow="3348" yWindow="3348" windowWidth="17280" windowHeight="8880"/>
  </bookViews>
  <sheets>
    <sheet name="Data-points" sheetId="3" r:id="rId1"/>
    <sheet name="Data-percent" sheetId="4" r:id="rId2"/>
    <sheet name="Data-weights" sheetId="5" r:id="rId3"/>
    <sheet name="Data-pts-pct" sheetId="6" r:id="rId4"/>
    <sheet name="Data-wt-pct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L21" i="4" s="1"/>
  <c r="F21" i="4"/>
  <c r="I21" i="4"/>
  <c r="C22" i="4"/>
  <c r="L22" i="4" s="1"/>
  <c r="F22" i="4"/>
  <c r="I22" i="4"/>
  <c r="C23" i="4"/>
  <c r="L23" i="4" s="1"/>
  <c r="F23" i="4"/>
  <c r="I23" i="4"/>
  <c r="C24" i="4"/>
  <c r="L24" i="4" s="1"/>
  <c r="F24" i="4"/>
  <c r="I24" i="4"/>
  <c r="C25" i="4"/>
  <c r="L25" i="4" s="1"/>
  <c r="F25" i="4"/>
  <c r="I25" i="4"/>
  <c r="C26" i="4"/>
  <c r="L26" i="4" s="1"/>
  <c r="F26" i="4"/>
  <c r="I26" i="4"/>
  <c r="C27" i="4"/>
  <c r="L27" i="4" s="1"/>
  <c r="F27" i="4"/>
  <c r="I27" i="4"/>
  <c r="C28" i="4"/>
  <c r="L28" i="4" s="1"/>
  <c r="F28" i="4"/>
  <c r="I28" i="4"/>
  <c r="C29" i="4"/>
  <c r="L29" i="4" s="1"/>
  <c r="F29" i="4"/>
  <c r="I29" i="4"/>
  <c r="C30" i="4"/>
  <c r="L30" i="4" s="1"/>
  <c r="F30" i="4"/>
  <c r="I30" i="4"/>
  <c r="V5" i="3"/>
  <c r="V6" i="3"/>
  <c r="V7" i="3"/>
  <c r="V8" i="3"/>
  <c r="V9" i="3"/>
  <c r="V10" i="3"/>
  <c r="V11" i="3"/>
  <c r="V12" i="3"/>
  <c r="V13" i="3"/>
  <c r="V14" i="3"/>
  <c r="B21" i="3"/>
  <c r="C21" i="3" s="1"/>
  <c r="E21" i="3"/>
  <c r="F21" i="3" s="1"/>
  <c r="H21" i="3"/>
  <c r="I21" i="3"/>
  <c r="P21" i="3"/>
  <c r="B22" i="3"/>
  <c r="C22" i="3"/>
  <c r="E22" i="3"/>
  <c r="F22" i="3"/>
  <c r="H22" i="3"/>
  <c r="I22" i="3" s="1"/>
  <c r="P22" i="3"/>
  <c r="B23" i="3"/>
  <c r="C23" i="3"/>
  <c r="E23" i="3"/>
  <c r="F23" i="3" s="1"/>
  <c r="H23" i="3"/>
  <c r="I23" i="3" s="1"/>
  <c r="P23" i="3"/>
  <c r="B24" i="3"/>
  <c r="C24" i="3"/>
  <c r="E24" i="3"/>
  <c r="F24" i="3"/>
  <c r="H24" i="3"/>
  <c r="I24" i="3"/>
  <c r="P24" i="3"/>
  <c r="B25" i="3"/>
  <c r="C25" i="3"/>
  <c r="E25" i="3"/>
  <c r="F25" i="3"/>
  <c r="H25" i="3"/>
  <c r="I25" i="3" s="1"/>
  <c r="P25" i="3"/>
  <c r="B26" i="3"/>
  <c r="C26" i="3" s="1"/>
  <c r="E26" i="3"/>
  <c r="F26" i="3"/>
  <c r="H26" i="3"/>
  <c r="I26" i="3"/>
  <c r="P26" i="3"/>
  <c r="B27" i="3"/>
  <c r="C27" i="3" s="1"/>
  <c r="E27" i="3"/>
  <c r="F27" i="3"/>
  <c r="H27" i="3"/>
  <c r="I27" i="3"/>
  <c r="P27" i="3"/>
  <c r="B28" i="3"/>
  <c r="C28" i="3"/>
  <c r="E28" i="3"/>
  <c r="F28" i="3" s="1"/>
  <c r="H28" i="3"/>
  <c r="I28" i="3"/>
  <c r="P28" i="3"/>
  <c r="B29" i="3"/>
  <c r="C29" i="3" s="1"/>
  <c r="E29" i="3"/>
  <c r="F29" i="3" s="1"/>
  <c r="H29" i="3"/>
  <c r="I29" i="3"/>
  <c r="P29" i="3"/>
  <c r="B30" i="3"/>
  <c r="C30" i="3"/>
  <c r="E30" i="3"/>
  <c r="F30" i="3"/>
  <c r="H30" i="3"/>
  <c r="I30" i="3" s="1"/>
  <c r="P30" i="3"/>
  <c r="B23" i="6"/>
  <c r="C23" i="6"/>
  <c r="E23" i="6"/>
  <c r="F23" i="6" s="1"/>
  <c r="H23" i="6"/>
  <c r="I23" i="6" s="1"/>
  <c r="B24" i="6"/>
  <c r="C24" i="6"/>
  <c r="L24" i="6" s="1"/>
  <c r="E24" i="6"/>
  <c r="F24" i="6"/>
  <c r="H24" i="6"/>
  <c r="I24" i="6"/>
  <c r="B25" i="6"/>
  <c r="C25" i="6"/>
  <c r="E25" i="6"/>
  <c r="F25" i="6"/>
  <c r="H25" i="6"/>
  <c r="I25" i="6" s="1"/>
  <c r="B26" i="6"/>
  <c r="C26" i="6"/>
  <c r="E26" i="6"/>
  <c r="F26" i="6"/>
  <c r="L26" i="6" s="1"/>
  <c r="H26" i="6"/>
  <c r="I26" i="6"/>
  <c r="B27" i="6"/>
  <c r="C27" i="6" s="1"/>
  <c r="L27" i="6" s="1"/>
  <c r="E27" i="6"/>
  <c r="F27" i="6"/>
  <c r="H27" i="6"/>
  <c r="I27" i="6"/>
  <c r="B28" i="6"/>
  <c r="C28" i="6"/>
  <c r="E28" i="6"/>
  <c r="F28" i="6"/>
  <c r="H28" i="6"/>
  <c r="I28" i="6"/>
  <c r="L28" i="6"/>
  <c r="B29" i="6"/>
  <c r="C29" i="6" s="1"/>
  <c r="E29" i="6"/>
  <c r="F29" i="6" s="1"/>
  <c r="H29" i="6"/>
  <c r="I29" i="6"/>
  <c r="B30" i="6"/>
  <c r="C30" i="6"/>
  <c r="L30" i="6" s="1"/>
  <c r="E30" i="6"/>
  <c r="F30" i="6"/>
  <c r="H30" i="6"/>
  <c r="I30" i="6"/>
  <c r="B31" i="6"/>
  <c r="C31" i="6"/>
  <c r="E31" i="6"/>
  <c r="F31" i="6" s="1"/>
  <c r="H31" i="6"/>
  <c r="I31" i="6" s="1"/>
  <c r="B32" i="6"/>
  <c r="C32" i="6"/>
  <c r="L32" i="6" s="1"/>
  <c r="E32" i="6"/>
  <c r="F32" i="6"/>
  <c r="H32" i="6"/>
  <c r="I32" i="6"/>
  <c r="V5" i="5"/>
  <c r="E22" i="5"/>
  <c r="E23" i="5"/>
  <c r="E24" i="5"/>
  <c r="E25" i="5"/>
  <c r="E26" i="5"/>
  <c r="E27" i="5"/>
  <c r="E28" i="5"/>
  <c r="E29" i="5"/>
  <c r="E30" i="5"/>
  <c r="E31" i="5"/>
  <c r="C23" i="7"/>
  <c r="L23" i="7" s="1"/>
  <c r="F23" i="7"/>
  <c r="I23" i="7"/>
  <c r="C24" i="7"/>
  <c r="F24" i="7"/>
  <c r="I24" i="7"/>
  <c r="L24" i="7"/>
  <c r="C25" i="7"/>
  <c r="L25" i="7" s="1"/>
  <c r="F25" i="7"/>
  <c r="I25" i="7"/>
  <c r="C26" i="7"/>
  <c r="F26" i="7"/>
  <c r="I26" i="7"/>
  <c r="L26" i="7"/>
  <c r="C27" i="7"/>
  <c r="L27" i="7" s="1"/>
  <c r="F27" i="7"/>
  <c r="I27" i="7"/>
  <c r="C28" i="7"/>
  <c r="F28" i="7"/>
  <c r="I28" i="7"/>
  <c r="L28" i="7"/>
  <c r="C29" i="7"/>
  <c r="L29" i="7" s="1"/>
  <c r="F29" i="7"/>
  <c r="I29" i="7"/>
  <c r="C30" i="7"/>
  <c r="F30" i="7"/>
  <c r="I30" i="7"/>
  <c r="L30" i="7"/>
  <c r="C31" i="7"/>
  <c r="L31" i="7" s="1"/>
  <c r="F31" i="7"/>
  <c r="I31" i="7"/>
  <c r="C32" i="7"/>
  <c r="F32" i="7"/>
  <c r="I32" i="7"/>
  <c r="L32" i="7"/>
  <c r="L25" i="6" l="1"/>
  <c r="L31" i="6"/>
  <c r="L29" i="6"/>
  <c r="L23" i="6"/>
</calcChain>
</file>

<file path=xl/sharedStrings.xml><?xml version="1.0" encoding="utf-8"?>
<sst xmlns="http://schemas.openxmlformats.org/spreadsheetml/2006/main" count="372" uniqueCount="62">
  <si>
    <t>Able, Andy</t>
  </si>
  <si>
    <t>Baker, Bill</t>
  </si>
  <si>
    <t>Cook, Carl</t>
  </si>
  <si>
    <t>Davis, Dan</t>
  </si>
  <si>
    <t>Easy, Eve</t>
  </si>
  <si>
    <t>Fire, Fay</t>
  </si>
  <si>
    <t>Gray, Greg</t>
  </si>
  <si>
    <t>Hale, Hannah</t>
  </si>
  <si>
    <t>Ink, India</t>
  </si>
  <si>
    <t>Jones, Jenny</t>
  </si>
  <si>
    <t>Weight</t>
  </si>
  <si>
    <t>Quiz</t>
  </si>
  <si>
    <t>Test</t>
  </si>
  <si>
    <t>Total Points</t>
  </si>
  <si>
    <t>Percent</t>
  </si>
  <si>
    <t>Student</t>
  </si>
  <si>
    <t>Assignment Grades - Sample Data - Points</t>
  </si>
  <si>
    <t>TOTAL</t>
  </si>
  <si>
    <t>%</t>
  </si>
  <si>
    <t>A</t>
  </si>
  <si>
    <t>B+</t>
  </si>
  <si>
    <t>C+</t>
  </si>
  <si>
    <t>B</t>
  </si>
  <si>
    <t>B-</t>
  </si>
  <si>
    <t>C</t>
  </si>
  <si>
    <t>C-</t>
  </si>
  <si>
    <t>D+</t>
  </si>
  <si>
    <t>E</t>
  </si>
  <si>
    <t>Assignment Grades - Sample Data - Percent</t>
  </si>
  <si>
    <t>Grade - %</t>
  </si>
  <si>
    <t>Grade - Letter</t>
  </si>
  <si>
    <t>Grade Computation:</t>
  </si>
  <si>
    <t>D-</t>
  </si>
  <si>
    <t>Homework</t>
  </si>
  <si>
    <t>Tests</t>
  </si>
  <si>
    <t>Quizzes</t>
  </si>
  <si>
    <t>Pts Possible</t>
  </si>
  <si>
    <t>GR</t>
  </si>
  <si>
    <t>Final Grade</t>
  </si>
  <si>
    <t>A-</t>
  </si>
  <si>
    <t>D</t>
  </si>
  <si>
    <r>
      <t xml:space="preserve">(Hmwk Av. X </t>
    </r>
    <r>
      <rPr>
        <b/>
        <sz val="10"/>
        <color indexed="10"/>
        <rFont val="Arial"/>
        <family val="2"/>
      </rPr>
      <t>.20</t>
    </r>
    <r>
      <rPr>
        <b/>
        <sz val="10"/>
        <rFont val="Arial"/>
        <family val="2"/>
      </rPr>
      <t>) + (Quiz AV. X .</t>
    </r>
    <r>
      <rPr>
        <b/>
        <sz val="10"/>
        <color indexed="10"/>
        <rFont val="Arial"/>
        <family val="2"/>
      </rPr>
      <t>30</t>
    </r>
    <r>
      <rPr>
        <b/>
        <sz val="10"/>
        <rFont val="Arial"/>
        <family val="2"/>
      </rPr>
      <t>) + (Test Av.X.</t>
    </r>
    <r>
      <rPr>
        <b/>
        <sz val="10"/>
        <color indexed="10"/>
        <rFont val="Arial"/>
        <family val="2"/>
      </rPr>
      <t>50</t>
    </r>
    <r>
      <rPr>
        <b/>
        <sz val="10"/>
        <rFont val="Arial"/>
        <family val="2"/>
      </rPr>
      <t>)</t>
    </r>
  </si>
  <si>
    <r>
      <t>Hmwk Avg.</t>
    </r>
    <r>
      <rPr>
        <b/>
        <sz val="10"/>
        <color indexed="10"/>
        <rFont val="Arial"/>
        <family val="2"/>
      </rPr>
      <t>20%</t>
    </r>
  </si>
  <si>
    <r>
      <t>Quiz Avg.</t>
    </r>
    <r>
      <rPr>
        <b/>
        <sz val="10"/>
        <color indexed="10"/>
        <rFont val="Arial"/>
        <family val="2"/>
      </rPr>
      <t>30%</t>
    </r>
  </si>
  <si>
    <r>
      <t>Test Avg.</t>
    </r>
    <r>
      <rPr>
        <b/>
        <sz val="10"/>
        <color indexed="10"/>
        <rFont val="Arial"/>
        <family val="2"/>
      </rPr>
      <t>50%</t>
    </r>
  </si>
  <si>
    <t>Note:   All Quizzes &amp; Tests count equally regardless of points.</t>
  </si>
  <si>
    <t>POINTS</t>
  </si>
  <si>
    <t>Assignment Grades - Sample Data - Weight</t>
  </si>
  <si>
    <t>Assigments - graded by percents</t>
  </si>
  <si>
    <t>Assigments - graded by points</t>
  </si>
  <si>
    <t>Total Wt.</t>
  </si>
  <si>
    <t>Grade calculation - weighted average (of percents):</t>
  </si>
  <si>
    <t>Assignment Grades - Sample Data - Points/percents</t>
  </si>
  <si>
    <t>Assigments - graded by points and categorized</t>
  </si>
  <si>
    <t>Category weights (%):</t>
  </si>
  <si>
    <t>Assignment Grades - Sample Data - Weight/percent</t>
  </si>
  <si>
    <r>
      <t xml:space="preserve">Assigments - </t>
    </r>
    <r>
      <rPr>
        <b/>
        <sz val="10"/>
        <rFont val="Arial"/>
        <family val="2"/>
      </rPr>
      <t>graded by percents and weighted within weighted catagory</t>
    </r>
  </si>
  <si>
    <t>All homework assignments weighted 1</t>
  </si>
  <si>
    <t>Quiz assignments 6,13,20 weighted 2</t>
  </si>
  <si>
    <t>Quiz assignments 5,9,16 weighted 1</t>
  </si>
  <si>
    <t>Tests both weighted 1</t>
  </si>
  <si>
    <t>Grade calculation: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</si>
</sst>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7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3" fillId="0" borderId="1" xfId="0" applyFont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/>
    <xf numFmtId="0" fontId="0" fillId="0" borderId="2" xfId="0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4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5" fontId="0" fillId="0" borderId="0" xfId="0" applyNumberFormat="1" applyBorder="1"/>
    <xf numFmtId="0" fontId="1" fillId="0" borderId="0" xfId="0" applyFont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2" borderId="0" xfId="0" applyNumberFormat="1" applyFill="1" applyBorder="1"/>
    <xf numFmtId="165" fontId="0" fillId="3" borderId="0" xfId="0" applyNumberFormat="1" applyFill="1" applyBorder="1"/>
    <xf numFmtId="165" fontId="0" fillId="4" borderId="0" xfId="0" applyNumberFormat="1" applyFill="1" applyBorder="1"/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7" xfId="0" applyBorder="1"/>
    <xf numFmtId="0" fontId="1" fillId="0" borderId="7" xfId="0" applyFont="1" applyBorder="1"/>
    <xf numFmtId="0" fontId="0" fillId="2" borderId="7" xfId="0" applyFill="1" applyBorder="1"/>
    <xf numFmtId="0" fontId="0" fillId="3" borderId="7" xfId="0" applyFill="1" applyBorder="1"/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4" fillId="2" borderId="6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0" borderId="8" xfId="0" applyFont="1" applyBorder="1"/>
    <xf numFmtId="0" fontId="4" fillId="0" borderId="8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5" fontId="5" fillId="3" borderId="0" xfId="0" applyNumberFormat="1" applyFont="1" applyFill="1" applyBorder="1"/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165" fontId="0" fillId="4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7" xfId="0" applyFont="1" applyBorder="1"/>
    <xf numFmtId="0" fontId="4" fillId="0" borderId="0" xfId="0" applyFont="1" applyBorder="1"/>
    <xf numFmtId="0" fontId="4" fillId="0" borderId="0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4" borderId="0" xfId="0" applyFill="1"/>
    <xf numFmtId="0" fontId="0" fillId="3" borderId="10" xfId="0" applyFill="1" applyBorder="1"/>
    <xf numFmtId="0" fontId="0" fillId="2" borderId="10" xfId="0" applyFill="1" applyBorder="1"/>
    <xf numFmtId="0" fontId="0" fillId="2" borderId="8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6" fillId="0" borderId="0" xfId="0" applyFont="1"/>
    <xf numFmtId="0" fontId="0" fillId="0" borderId="11" xfId="0" applyBorder="1"/>
    <xf numFmtId="0" fontId="0" fillId="0" borderId="3" xfId="0" applyBorder="1" applyAlignment="1">
      <alignment horizontal="left"/>
    </xf>
    <xf numFmtId="0" fontId="0" fillId="2" borderId="12" xfId="0" applyFill="1" applyBorder="1" applyAlignment="1">
      <alignment horizontal="center"/>
    </xf>
    <xf numFmtId="0" fontId="1" fillId="0" borderId="1" xfId="0" applyFont="1" applyBorder="1"/>
    <xf numFmtId="0" fontId="1" fillId="5" borderId="1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0" borderId="12" xfId="0" applyBorder="1" applyAlignment="1">
      <alignment horizontal="left"/>
    </xf>
    <xf numFmtId="0" fontId="0" fillId="3" borderId="1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13" xfId="0" applyBorder="1"/>
    <xf numFmtId="0" fontId="0" fillId="0" borderId="7" xfId="0" applyBorder="1" applyAlignment="1">
      <alignment horizontal="left"/>
    </xf>
    <xf numFmtId="0" fontId="4" fillId="0" borderId="10" xfId="0" applyFont="1" applyBorder="1" applyAlignment="1">
      <alignment horizontal="center"/>
    </xf>
    <xf numFmtId="0" fontId="4" fillId="0" borderId="10" xfId="0" applyFont="1" applyBorder="1"/>
    <xf numFmtId="0" fontId="1" fillId="5" borderId="14" xfId="0" applyFont="1" applyFill="1" applyBorder="1" applyAlignment="1">
      <alignment horizontal="right"/>
    </xf>
    <xf numFmtId="0" fontId="1" fillId="5" borderId="14" xfId="0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9" fontId="1" fillId="0" borderId="0" xfId="0" applyNumberFormat="1" applyFont="1" applyBorder="1"/>
    <xf numFmtId="0" fontId="4" fillId="2" borderId="7" xfId="0" applyFont="1" applyFill="1" applyBorder="1" applyAlignment="1">
      <alignment horizontal="center"/>
    </xf>
    <xf numFmtId="1" fontId="0" fillId="2" borderId="7" xfId="0" applyNumberForma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165" fontId="0" fillId="0" borderId="7" xfId="0" applyNumberFormat="1" applyBorder="1"/>
    <xf numFmtId="0" fontId="4" fillId="0" borderId="10" xfId="0" applyFont="1" applyFill="1" applyBorder="1" applyAlignment="1">
      <alignment horizontal="center"/>
    </xf>
    <xf numFmtId="0" fontId="0" fillId="0" borderId="12" xfId="0" applyBorder="1"/>
    <xf numFmtId="0" fontId="4" fillId="4" borderId="10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6" borderId="0" xfId="0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0" fontId="3" fillId="0" borderId="1" xfId="0" applyFont="1" applyBorder="1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1" fillId="2" borderId="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10" xfId="0" applyFont="1" applyBorder="1" applyAlignment="1">
      <alignment horizontal="center"/>
    </xf>
    <xf numFmtId="0" fontId="0" fillId="0" borderId="0" xfId="0" applyBorder="1" applyAlignment="1"/>
    <xf numFmtId="0" fontId="1" fillId="4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w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236220</xdr:colOff>
          <xdr:row>22</xdr:row>
          <xdr:rowOff>0</xdr:rowOff>
        </xdr:from>
        <xdr:to>
          <xdr:col>17</xdr:col>
          <xdr:colOff>144780</xdr:colOff>
          <xdr:row>24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B68869A-1072-D706-935E-65D1ECD213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22860</xdr:colOff>
          <xdr:row>16</xdr:row>
          <xdr:rowOff>121920</xdr:rowOff>
        </xdr:from>
        <xdr:to>
          <xdr:col>18</xdr:col>
          <xdr:colOff>236220</xdr:colOff>
          <xdr:row>18</xdr:row>
          <xdr:rowOff>38100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B0508CD4-D969-07A7-7763-EBF3ED8BF4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243840</xdr:colOff>
          <xdr:row>26</xdr:row>
          <xdr:rowOff>91440</xdr:rowOff>
        </xdr:from>
        <xdr:to>
          <xdr:col>20</xdr:col>
          <xdr:colOff>289560</xdr:colOff>
          <xdr:row>28</xdr:row>
          <xdr:rowOff>129540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401D67D-68A8-CD78-9438-06803D0BC6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45720</xdr:colOff>
          <xdr:row>29</xdr:row>
          <xdr:rowOff>22860</xdr:rowOff>
        </xdr:from>
        <xdr:to>
          <xdr:col>21</xdr:col>
          <xdr:colOff>579120</xdr:colOff>
          <xdr:row>30</xdr:row>
          <xdr:rowOff>68580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3CE31ABB-5B75-822D-D8C2-73E223D683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wmf"/><Relationship Id="rId4" Type="http://schemas.openxmlformats.org/officeDocument/2006/relationships/oleObject" Target="../embeddings/oleObject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4.w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abSelected="1" topLeftCell="A19" workbookViewId="0">
      <selection activeCell="H21" sqref="H21"/>
    </sheetView>
  </sheetViews>
  <sheetFormatPr defaultRowHeight="13.2" x14ac:dyDescent="0.25"/>
  <cols>
    <col min="1" max="1" width="13.6640625" customWidth="1"/>
    <col min="2" max="10" width="4.6640625" customWidth="1"/>
    <col min="11" max="11" width="6.6640625" customWidth="1"/>
    <col min="12" max="17" width="4.6640625" customWidth="1"/>
    <col min="18" max="18" width="6.6640625" customWidth="1"/>
    <col min="19" max="21" width="4.6640625" customWidth="1"/>
    <col min="22" max="22" width="7.109375" customWidth="1"/>
  </cols>
  <sheetData>
    <row r="1" spans="1:22" ht="25.95" customHeight="1" x14ac:dyDescent="0.25">
      <c r="A1" s="108" t="s">
        <v>16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</row>
    <row r="3" spans="1:22" s="3" customFormat="1" ht="15.6" x14ac:dyDescent="0.3">
      <c r="A3" s="6" t="s">
        <v>15</v>
      </c>
      <c r="B3" s="107" t="s">
        <v>49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78" t="s">
        <v>46</v>
      </c>
    </row>
    <row r="4" spans="1:22" s="16" customFormat="1" ht="13.8" thickBot="1" x14ac:dyDescent="0.3">
      <c r="A4" s="15"/>
      <c r="B4" s="15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5">
        <v>12</v>
      </c>
      <c r="N4" s="15">
        <v>13</v>
      </c>
      <c r="O4" s="15">
        <v>14</v>
      </c>
      <c r="P4" s="15">
        <v>15</v>
      </c>
      <c r="Q4" s="15">
        <v>16</v>
      </c>
      <c r="R4" s="15">
        <v>17</v>
      </c>
      <c r="S4" s="15">
        <v>18</v>
      </c>
      <c r="T4" s="15">
        <v>19</v>
      </c>
      <c r="U4" s="15">
        <v>20</v>
      </c>
      <c r="V4" s="15" t="s">
        <v>17</v>
      </c>
    </row>
    <row r="5" spans="1:22" x14ac:dyDescent="0.25">
      <c r="A5" s="11" t="s">
        <v>0</v>
      </c>
      <c r="B5" s="28">
        <v>5</v>
      </c>
      <c r="C5" s="28">
        <v>5</v>
      </c>
      <c r="D5" s="28">
        <v>4</v>
      </c>
      <c r="E5" s="28">
        <v>4</v>
      </c>
      <c r="F5" s="29">
        <v>10</v>
      </c>
      <c r="G5" s="29">
        <v>16</v>
      </c>
      <c r="H5" s="28">
        <v>5</v>
      </c>
      <c r="I5" s="28">
        <v>5</v>
      </c>
      <c r="J5" s="29">
        <v>8</v>
      </c>
      <c r="K5" s="30">
        <v>59</v>
      </c>
      <c r="L5" s="28">
        <v>5</v>
      </c>
      <c r="M5" s="28">
        <v>5</v>
      </c>
      <c r="N5" s="29">
        <v>20</v>
      </c>
      <c r="O5" s="28">
        <v>5</v>
      </c>
      <c r="P5" s="28">
        <v>5</v>
      </c>
      <c r="Q5" s="29">
        <v>9</v>
      </c>
      <c r="R5" s="30">
        <v>90</v>
      </c>
      <c r="S5" s="28">
        <v>5</v>
      </c>
      <c r="T5" s="28">
        <v>5</v>
      </c>
      <c r="U5" s="29">
        <v>20</v>
      </c>
      <c r="V5" s="8">
        <f>SUM(B5:U5)</f>
        <v>290</v>
      </c>
    </row>
    <row r="6" spans="1:22" x14ac:dyDescent="0.25">
      <c r="A6" s="4" t="s">
        <v>1</v>
      </c>
      <c r="B6" s="20">
        <v>4</v>
      </c>
      <c r="C6" s="20">
        <v>3</v>
      </c>
      <c r="D6" s="20">
        <v>3</v>
      </c>
      <c r="E6" s="20">
        <v>4</v>
      </c>
      <c r="F6" s="22">
        <v>9</v>
      </c>
      <c r="G6" s="22">
        <v>18</v>
      </c>
      <c r="H6" s="20">
        <v>5</v>
      </c>
      <c r="I6" s="20">
        <v>5</v>
      </c>
      <c r="J6" s="22">
        <v>8</v>
      </c>
      <c r="K6" s="24">
        <v>48</v>
      </c>
      <c r="L6" s="20">
        <v>5</v>
      </c>
      <c r="M6" s="20">
        <v>5</v>
      </c>
      <c r="N6" s="22">
        <v>18</v>
      </c>
      <c r="O6" s="20">
        <v>5</v>
      </c>
      <c r="P6" s="20">
        <v>5</v>
      </c>
      <c r="Q6" s="22">
        <v>8</v>
      </c>
      <c r="R6" s="24">
        <v>81</v>
      </c>
      <c r="S6" s="20">
        <v>5</v>
      </c>
      <c r="T6" s="20">
        <v>5</v>
      </c>
      <c r="U6" s="22">
        <v>18</v>
      </c>
      <c r="V6" s="5">
        <f t="shared" ref="V6:V14" si="0">SUM(B6:U6)</f>
        <v>262</v>
      </c>
    </row>
    <row r="7" spans="1:22" x14ac:dyDescent="0.25">
      <c r="A7" s="4" t="s">
        <v>2</v>
      </c>
      <c r="B7" s="20">
        <v>5</v>
      </c>
      <c r="C7" s="20">
        <v>4</v>
      </c>
      <c r="D7" s="20">
        <v>2</v>
      </c>
      <c r="E7" s="20">
        <v>4</v>
      </c>
      <c r="F7" s="22">
        <v>8</v>
      </c>
      <c r="G7" s="22">
        <v>10</v>
      </c>
      <c r="H7" s="20">
        <v>4</v>
      </c>
      <c r="I7" s="20">
        <v>4</v>
      </c>
      <c r="J7" s="22">
        <v>8</v>
      </c>
      <c r="K7" s="24">
        <v>52</v>
      </c>
      <c r="L7" s="20">
        <v>4</v>
      </c>
      <c r="M7" s="20">
        <v>4</v>
      </c>
      <c r="N7" s="22">
        <v>16</v>
      </c>
      <c r="O7" s="20">
        <v>4</v>
      </c>
      <c r="P7" s="20">
        <v>4</v>
      </c>
      <c r="Q7" s="22">
        <v>7</v>
      </c>
      <c r="R7" s="24">
        <v>72</v>
      </c>
      <c r="S7" s="20">
        <v>4</v>
      </c>
      <c r="T7" s="20">
        <v>5</v>
      </c>
      <c r="U7" s="22">
        <v>15</v>
      </c>
      <c r="V7" s="5">
        <f t="shared" si="0"/>
        <v>236</v>
      </c>
    </row>
    <row r="8" spans="1:22" x14ac:dyDescent="0.25">
      <c r="A8" s="4" t="s">
        <v>3</v>
      </c>
      <c r="B8" s="20">
        <v>4</v>
      </c>
      <c r="C8" s="20">
        <v>5</v>
      </c>
      <c r="D8" s="20">
        <v>5</v>
      </c>
      <c r="E8" s="20">
        <v>4</v>
      </c>
      <c r="F8" s="22">
        <v>7</v>
      </c>
      <c r="G8" s="22">
        <v>18</v>
      </c>
      <c r="H8" s="20">
        <v>4</v>
      </c>
      <c r="I8" s="20">
        <v>4</v>
      </c>
      <c r="J8" s="22">
        <v>8</v>
      </c>
      <c r="K8" s="24">
        <v>50</v>
      </c>
      <c r="L8" s="20">
        <v>4</v>
      </c>
      <c r="M8" s="20">
        <v>4</v>
      </c>
      <c r="N8" s="22">
        <v>14</v>
      </c>
      <c r="O8" s="20">
        <v>4</v>
      </c>
      <c r="P8" s="20">
        <v>4</v>
      </c>
      <c r="Q8" s="22">
        <v>6</v>
      </c>
      <c r="R8" s="24">
        <v>81</v>
      </c>
      <c r="S8" s="20">
        <v>4</v>
      </c>
      <c r="T8" s="20">
        <v>5</v>
      </c>
      <c r="U8" s="22">
        <v>15</v>
      </c>
      <c r="V8" s="5">
        <f t="shared" si="0"/>
        <v>250</v>
      </c>
    </row>
    <row r="9" spans="1:22" x14ac:dyDescent="0.25">
      <c r="A9" s="4" t="s">
        <v>4</v>
      </c>
      <c r="B9" s="20">
        <v>5</v>
      </c>
      <c r="C9" s="20">
        <v>4</v>
      </c>
      <c r="D9" s="20">
        <v>4</v>
      </c>
      <c r="E9" s="20">
        <v>4</v>
      </c>
      <c r="F9" s="22">
        <v>10</v>
      </c>
      <c r="G9" s="22">
        <v>18</v>
      </c>
      <c r="H9" s="20">
        <v>4</v>
      </c>
      <c r="I9" s="20">
        <v>4</v>
      </c>
      <c r="J9" s="22">
        <v>8</v>
      </c>
      <c r="K9" s="24">
        <v>48</v>
      </c>
      <c r="L9" s="20">
        <v>4</v>
      </c>
      <c r="M9" s="20">
        <v>4</v>
      </c>
      <c r="N9" s="22">
        <v>18</v>
      </c>
      <c r="O9" s="20">
        <v>4</v>
      </c>
      <c r="P9" s="20">
        <v>4</v>
      </c>
      <c r="Q9" s="22">
        <v>5</v>
      </c>
      <c r="R9" s="24">
        <v>72</v>
      </c>
      <c r="S9" s="20">
        <v>4</v>
      </c>
      <c r="T9" s="20">
        <v>4</v>
      </c>
      <c r="U9" s="22">
        <v>15</v>
      </c>
      <c r="V9" s="5">
        <f t="shared" si="0"/>
        <v>243</v>
      </c>
    </row>
    <row r="10" spans="1:22" x14ac:dyDescent="0.25">
      <c r="A10" s="4" t="s">
        <v>5</v>
      </c>
      <c r="B10" s="20">
        <v>4</v>
      </c>
      <c r="C10" s="20">
        <v>3</v>
      </c>
      <c r="D10" s="20">
        <v>4</v>
      </c>
      <c r="E10" s="20">
        <v>4</v>
      </c>
      <c r="F10" s="22">
        <v>9</v>
      </c>
      <c r="G10" s="22">
        <v>18</v>
      </c>
      <c r="H10" s="20">
        <v>3</v>
      </c>
      <c r="I10" s="20">
        <v>3</v>
      </c>
      <c r="J10" s="22">
        <v>8</v>
      </c>
      <c r="K10" s="24">
        <v>55</v>
      </c>
      <c r="L10" s="20">
        <v>3</v>
      </c>
      <c r="M10" s="20">
        <v>3</v>
      </c>
      <c r="N10" s="22">
        <v>14</v>
      </c>
      <c r="O10" s="20">
        <v>3</v>
      </c>
      <c r="P10" s="20">
        <v>3</v>
      </c>
      <c r="Q10" s="22">
        <v>4</v>
      </c>
      <c r="R10" s="24">
        <v>63</v>
      </c>
      <c r="S10" s="20">
        <v>3</v>
      </c>
      <c r="T10" s="20">
        <v>4</v>
      </c>
      <c r="U10" s="22">
        <v>15</v>
      </c>
      <c r="V10" s="5">
        <f t="shared" si="0"/>
        <v>226</v>
      </c>
    </row>
    <row r="11" spans="1:22" x14ac:dyDescent="0.25">
      <c r="A11" s="4" t="s">
        <v>6</v>
      </c>
      <c r="B11" s="20">
        <v>5</v>
      </c>
      <c r="C11" s="20">
        <v>1</v>
      </c>
      <c r="D11" s="20">
        <v>2</v>
      </c>
      <c r="E11" s="20">
        <v>4</v>
      </c>
      <c r="F11" s="22">
        <v>8</v>
      </c>
      <c r="G11" s="22">
        <v>16</v>
      </c>
      <c r="H11" s="20">
        <v>3</v>
      </c>
      <c r="I11" s="20">
        <v>3</v>
      </c>
      <c r="J11" s="22">
        <v>8</v>
      </c>
      <c r="K11" s="24">
        <v>56</v>
      </c>
      <c r="L11" s="20">
        <v>3</v>
      </c>
      <c r="M11" s="20">
        <v>3</v>
      </c>
      <c r="N11" s="22">
        <v>14</v>
      </c>
      <c r="O11" s="20">
        <v>3</v>
      </c>
      <c r="P11" s="20">
        <v>3</v>
      </c>
      <c r="Q11" s="22">
        <v>9</v>
      </c>
      <c r="R11" s="24">
        <v>54</v>
      </c>
      <c r="S11" s="20">
        <v>3</v>
      </c>
      <c r="T11" s="20">
        <v>5</v>
      </c>
      <c r="U11" s="22">
        <v>14</v>
      </c>
      <c r="V11" s="5">
        <f t="shared" si="0"/>
        <v>217</v>
      </c>
    </row>
    <row r="12" spans="1:22" x14ac:dyDescent="0.25">
      <c r="A12" s="4" t="s">
        <v>7</v>
      </c>
      <c r="B12" s="20">
        <v>3</v>
      </c>
      <c r="C12" s="20">
        <v>5</v>
      </c>
      <c r="D12" s="20">
        <v>5</v>
      </c>
      <c r="E12" s="20">
        <v>4</v>
      </c>
      <c r="F12" s="22">
        <v>7</v>
      </c>
      <c r="G12" s="22">
        <v>14</v>
      </c>
      <c r="H12" s="20">
        <v>3</v>
      </c>
      <c r="I12" s="20">
        <v>3</v>
      </c>
      <c r="J12" s="22">
        <v>7</v>
      </c>
      <c r="K12" s="24">
        <v>42</v>
      </c>
      <c r="L12" s="20">
        <v>3</v>
      </c>
      <c r="M12" s="20">
        <v>3</v>
      </c>
      <c r="N12" s="22">
        <v>12</v>
      </c>
      <c r="O12" s="20">
        <v>3</v>
      </c>
      <c r="P12" s="20">
        <v>3</v>
      </c>
      <c r="Q12" s="22">
        <v>8</v>
      </c>
      <c r="R12" s="24">
        <v>60</v>
      </c>
      <c r="S12" s="20">
        <v>3</v>
      </c>
      <c r="T12" s="20">
        <v>4</v>
      </c>
      <c r="U12" s="22">
        <v>12</v>
      </c>
      <c r="V12" s="5">
        <f t="shared" si="0"/>
        <v>204</v>
      </c>
    </row>
    <row r="13" spans="1:22" x14ac:dyDescent="0.25">
      <c r="A13" s="4" t="s">
        <v>8</v>
      </c>
      <c r="B13" s="20">
        <v>5</v>
      </c>
      <c r="C13" s="20">
        <v>4</v>
      </c>
      <c r="D13" s="20">
        <v>5</v>
      </c>
      <c r="E13" s="20">
        <v>4</v>
      </c>
      <c r="F13" s="22">
        <v>6</v>
      </c>
      <c r="G13" s="22">
        <v>10</v>
      </c>
      <c r="H13" s="20">
        <v>5</v>
      </c>
      <c r="I13" s="20">
        <v>5</v>
      </c>
      <c r="J13" s="22">
        <v>7</v>
      </c>
      <c r="K13" s="24">
        <v>47</v>
      </c>
      <c r="L13" s="20">
        <v>5</v>
      </c>
      <c r="M13" s="20">
        <v>5</v>
      </c>
      <c r="N13" s="22">
        <v>16</v>
      </c>
      <c r="O13" s="20">
        <v>5</v>
      </c>
      <c r="P13" s="20">
        <v>5</v>
      </c>
      <c r="Q13" s="22">
        <v>7</v>
      </c>
      <c r="R13" s="24">
        <v>72</v>
      </c>
      <c r="S13" s="20">
        <v>5</v>
      </c>
      <c r="T13" s="20">
        <v>4</v>
      </c>
      <c r="U13" s="22">
        <v>12</v>
      </c>
      <c r="V13" s="5">
        <f t="shared" si="0"/>
        <v>234</v>
      </c>
    </row>
    <row r="14" spans="1:22" x14ac:dyDescent="0.25">
      <c r="A14" s="4" t="s">
        <v>9</v>
      </c>
      <c r="B14" s="20">
        <v>4</v>
      </c>
      <c r="C14" s="20">
        <v>3</v>
      </c>
      <c r="D14" s="20">
        <v>1</v>
      </c>
      <c r="E14" s="20">
        <v>4</v>
      </c>
      <c r="F14" s="22">
        <v>8</v>
      </c>
      <c r="G14" s="22">
        <v>18</v>
      </c>
      <c r="H14" s="20">
        <v>3</v>
      </c>
      <c r="I14" s="20">
        <v>3</v>
      </c>
      <c r="J14" s="22">
        <v>7</v>
      </c>
      <c r="K14" s="24">
        <v>40</v>
      </c>
      <c r="L14" s="20">
        <v>3</v>
      </c>
      <c r="M14" s="20">
        <v>3</v>
      </c>
      <c r="N14" s="22">
        <v>15</v>
      </c>
      <c r="O14" s="20">
        <v>3</v>
      </c>
      <c r="P14" s="20">
        <v>3</v>
      </c>
      <c r="Q14" s="22">
        <v>6</v>
      </c>
      <c r="R14" s="24">
        <v>36</v>
      </c>
      <c r="S14" s="20">
        <v>3</v>
      </c>
      <c r="T14" s="20">
        <v>4</v>
      </c>
      <c r="U14" s="22">
        <v>5</v>
      </c>
      <c r="V14" s="5">
        <f t="shared" si="0"/>
        <v>172</v>
      </c>
    </row>
    <row r="15" spans="1:22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s="12" customFormat="1" x14ac:dyDescent="0.25"/>
    <row r="17" spans="1:22" s="12" customFormat="1" x14ac:dyDescent="0.25"/>
    <row r="18" spans="1:22" s="12" customFormat="1" x14ac:dyDescent="0.25">
      <c r="A18" s="13"/>
    </row>
    <row r="19" spans="1:22" s="1" customFormat="1" x14ac:dyDescent="0.25">
      <c r="A19" s="58"/>
      <c r="B19" s="110" t="s">
        <v>33</v>
      </c>
      <c r="C19" s="110"/>
      <c r="D19" s="110"/>
      <c r="E19" s="111" t="s">
        <v>35</v>
      </c>
      <c r="F19" s="112"/>
      <c r="G19" s="112"/>
      <c r="H19" s="113" t="s">
        <v>34</v>
      </c>
      <c r="I19" s="114"/>
      <c r="J19" s="114"/>
      <c r="K19" s="32"/>
      <c r="L19" s="115" t="s">
        <v>13</v>
      </c>
      <c r="M19" s="116"/>
      <c r="N19" s="116"/>
      <c r="O19" s="115" t="s">
        <v>14</v>
      </c>
      <c r="P19" s="116"/>
      <c r="Q19" s="116"/>
      <c r="R19" s="117" t="s">
        <v>38</v>
      </c>
      <c r="S19" s="118"/>
      <c r="T19" s="118"/>
      <c r="U19" s="32"/>
      <c r="V19" s="18"/>
    </row>
    <row r="20" spans="1:22" s="1" customFormat="1" ht="13.8" thickBot="1" x14ac:dyDescent="0.3">
      <c r="A20" s="59" t="s">
        <v>36</v>
      </c>
      <c r="B20" s="37">
        <v>60</v>
      </c>
      <c r="C20" s="37" t="s">
        <v>18</v>
      </c>
      <c r="D20" s="37" t="s">
        <v>37</v>
      </c>
      <c r="E20" s="38">
        <v>90</v>
      </c>
      <c r="F20" s="39" t="s">
        <v>18</v>
      </c>
      <c r="G20" s="39" t="s">
        <v>37</v>
      </c>
      <c r="H20" s="40">
        <v>150</v>
      </c>
      <c r="I20" s="41" t="s">
        <v>18</v>
      </c>
      <c r="J20" s="41" t="s">
        <v>37</v>
      </c>
      <c r="K20" s="42"/>
      <c r="L20" s="43"/>
      <c r="M20" s="44">
        <v>300</v>
      </c>
      <c r="N20" s="44"/>
      <c r="O20" s="43"/>
      <c r="P20" s="16"/>
      <c r="Q20" s="16"/>
      <c r="R20" s="43"/>
      <c r="S20" s="44"/>
      <c r="T20" s="54"/>
      <c r="U20" s="32"/>
      <c r="V20" s="18"/>
    </row>
    <row r="21" spans="1:22" s="12" customFormat="1" x14ac:dyDescent="0.25">
      <c r="A21" s="60" t="s">
        <v>0</v>
      </c>
      <c r="B21" s="45">
        <f>(B5+C5+D5+E5+H5+I5+L5+M5+O5+P5+S5+T5)</f>
        <v>58</v>
      </c>
      <c r="C21" s="25">
        <f>B21/60*100</f>
        <v>96.666666666666671</v>
      </c>
      <c r="D21" s="46" t="s">
        <v>19</v>
      </c>
      <c r="E21" s="48">
        <f>F5+G5+J5+N5+Q5+U5</f>
        <v>83</v>
      </c>
      <c r="F21" s="26">
        <f>E21/90*100</f>
        <v>92.222222222222229</v>
      </c>
      <c r="G21" s="51" t="s">
        <v>39</v>
      </c>
      <c r="H21" s="49">
        <f>K5+R5</f>
        <v>149</v>
      </c>
      <c r="I21" s="50">
        <f>H21/150*100</f>
        <v>99.333333333333329</v>
      </c>
      <c r="J21" s="35" t="s">
        <v>19</v>
      </c>
      <c r="K21" s="31"/>
      <c r="L21" s="31"/>
      <c r="M21" s="12">
        <v>290</v>
      </c>
      <c r="O21" s="31"/>
      <c r="P21" s="17">
        <f>M21/300*100</f>
        <v>96.666666666666671</v>
      </c>
      <c r="Q21" s="12" t="s">
        <v>18</v>
      </c>
      <c r="R21" s="55"/>
      <c r="S21" s="53" t="s">
        <v>19</v>
      </c>
      <c r="T21" s="56"/>
      <c r="U21" s="31"/>
    </row>
    <row r="22" spans="1:22" s="12" customFormat="1" x14ac:dyDescent="0.25">
      <c r="A22" s="60" t="s">
        <v>1</v>
      </c>
      <c r="B22" s="45">
        <f t="shared" ref="B22:B30" si="1">(B6+C6+D6+E6+H6+I6+L6+M6+O6+P6+S6+T6)</f>
        <v>54</v>
      </c>
      <c r="C22" s="25">
        <f t="shared" ref="C22:C30" si="2">B22/60*100</f>
        <v>90</v>
      </c>
      <c r="D22" s="46" t="s">
        <v>39</v>
      </c>
      <c r="E22" s="48">
        <f t="shared" ref="E22:E30" si="3">F6+G6+J6+N6+Q6+U6</f>
        <v>79</v>
      </c>
      <c r="F22" s="26">
        <f t="shared" ref="F22:F30" si="4">E22/90*100</f>
        <v>87.777777777777771</v>
      </c>
      <c r="G22" s="51" t="s">
        <v>20</v>
      </c>
      <c r="H22" s="49">
        <f t="shared" ref="H22:H30" si="5">K6+R6</f>
        <v>129</v>
      </c>
      <c r="I22" s="50">
        <f t="shared" ref="I22:I30" si="6">H22/150*100</f>
        <v>86</v>
      </c>
      <c r="J22" s="35" t="s">
        <v>22</v>
      </c>
      <c r="K22" s="31"/>
      <c r="L22" s="31"/>
      <c r="M22" s="12">
        <v>262</v>
      </c>
      <c r="O22" s="31"/>
      <c r="P22" s="17">
        <f t="shared" ref="P22:P30" si="7">M22/300*100</f>
        <v>87.333333333333329</v>
      </c>
      <c r="Q22" s="12" t="s">
        <v>18</v>
      </c>
      <c r="R22" s="55"/>
      <c r="S22" s="53" t="s">
        <v>20</v>
      </c>
      <c r="T22" s="56"/>
      <c r="U22" s="31"/>
    </row>
    <row r="23" spans="1:22" s="12" customFormat="1" x14ac:dyDescent="0.25">
      <c r="A23" s="60" t="s">
        <v>2</v>
      </c>
      <c r="B23" s="45">
        <f t="shared" si="1"/>
        <v>48</v>
      </c>
      <c r="C23" s="25">
        <f t="shared" si="2"/>
        <v>80</v>
      </c>
      <c r="D23" s="46" t="s">
        <v>23</v>
      </c>
      <c r="E23" s="48">
        <f t="shared" si="3"/>
        <v>64</v>
      </c>
      <c r="F23" s="26">
        <f t="shared" si="4"/>
        <v>71.111111111111114</v>
      </c>
      <c r="G23" s="51" t="s">
        <v>25</v>
      </c>
      <c r="H23" s="49">
        <f t="shared" si="5"/>
        <v>124</v>
      </c>
      <c r="I23" s="50">
        <f t="shared" si="6"/>
        <v>82.666666666666671</v>
      </c>
      <c r="J23" s="35" t="s">
        <v>23</v>
      </c>
      <c r="K23" s="31"/>
      <c r="L23" s="31"/>
      <c r="M23" s="12">
        <v>236</v>
      </c>
      <c r="O23" s="31"/>
      <c r="P23" s="17">
        <f t="shared" si="7"/>
        <v>78.666666666666657</v>
      </c>
      <c r="Q23" s="12" t="s">
        <v>18</v>
      </c>
      <c r="R23" s="55"/>
      <c r="S23" s="53" t="s">
        <v>21</v>
      </c>
      <c r="T23" s="56"/>
      <c r="U23" s="31"/>
    </row>
    <row r="24" spans="1:22" s="12" customFormat="1" x14ac:dyDescent="0.25">
      <c r="A24" s="60" t="s">
        <v>3</v>
      </c>
      <c r="B24" s="45">
        <f t="shared" si="1"/>
        <v>51</v>
      </c>
      <c r="C24" s="25">
        <f t="shared" si="2"/>
        <v>85</v>
      </c>
      <c r="D24" s="46" t="s">
        <v>22</v>
      </c>
      <c r="E24" s="48">
        <f t="shared" si="3"/>
        <v>68</v>
      </c>
      <c r="F24" s="26">
        <f t="shared" si="4"/>
        <v>75.555555555555557</v>
      </c>
      <c r="G24" s="51" t="s">
        <v>24</v>
      </c>
      <c r="H24" s="49">
        <f t="shared" si="5"/>
        <v>131</v>
      </c>
      <c r="I24" s="50">
        <f t="shared" si="6"/>
        <v>87.333333333333329</v>
      </c>
      <c r="J24" s="35" t="s">
        <v>20</v>
      </c>
      <c r="K24" s="31"/>
      <c r="L24" s="31"/>
      <c r="M24" s="12">
        <v>250</v>
      </c>
      <c r="O24" s="31"/>
      <c r="P24" s="17">
        <f t="shared" si="7"/>
        <v>83.333333333333343</v>
      </c>
      <c r="Q24" s="12" t="s">
        <v>18</v>
      </c>
      <c r="R24" s="55"/>
      <c r="S24" s="57" t="s">
        <v>22</v>
      </c>
      <c r="T24" s="56"/>
      <c r="U24" s="31"/>
    </row>
    <row r="25" spans="1:22" s="12" customFormat="1" x14ac:dyDescent="0.25">
      <c r="A25" s="60" t="s">
        <v>4</v>
      </c>
      <c r="B25" s="45">
        <f t="shared" si="1"/>
        <v>49</v>
      </c>
      <c r="C25" s="25">
        <f t="shared" si="2"/>
        <v>81.666666666666671</v>
      </c>
      <c r="D25" s="46" t="s">
        <v>23</v>
      </c>
      <c r="E25" s="48">
        <f t="shared" si="3"/>
        <v>74</v>
      </c>
      <c r="F25" s="26">
        <f t="shared" si="4"/>
        <v>82.222222222222214</v>
      </c>
      <c r="G25" s="51" t="s">
        <v>23</v>
      </c>
      <c r="H25" s="49">
        <f t="shared" si="5"/>
        <v>120</v>
      </c>
      <c r="I25" s="50">
        <f t="shared" si="6"/>
        <v>80</v>
      </c>
      <c r="J25" s="35" t="s">
        <v>23</v>
      </c>
      <c r="K25" s="31"/>
      <c r="L25" s="31"/>
      <c r="M25" s="12">
        <v>243</v>
      </c>
      <c r="O25" s="31"/>
      <c r="P25" s="17">
        <f t="shared" si="7"/>
        <v>81</v>
      </c>
      <c r="Q25" s="12" t="s">
        <v>18</v>
      </c>
      <c r="R25" s="55"/>
      <c r="S25" s="57" t="s">
        <v>23</v>
      </c>
      <c r="T25" s="56"/>
      <c r="U25" s="31"/>
    </row>
    <row r="26" spans="1:22" s="12" customFormat="1" x14ac:dyDescent="0.25">
      <c r="A26" s="60" t="s">
        <v>5</v>
      </c>
      <c r="B26" s="45">
        <f t="shared" si="1"/>
        <v>40</v>
      </c>
      <c r="C26" s="25">
        <f t="shared" si="2"/>
        <v>66.666666666666657</v>
      </c>
      <c r="D26" s="46" t="s">
        <v>40</v>
      </c>
      <c r="E26" s="48">
        <f t="shared" si="3"/>
        <v>68</v>
      </c>
      <c r="F26" s="26">
        <f t="shared" si="4"/>
        <v>75.555555555555557</v>
      </c>
      <c r="G26" s="51" t="s">
        <v>24</v>
      </c>
      <c r="H26" s="49">
        <f t="shared" si="5"/>
        <v>118</v>
      </c>
      <c r="I26" s="50">
        <f t="shared" si="6"/>
        <v>78.666666666666657</v>
      </c>
      <c r="J26" s="35" t="s">
        <v>21</v>
      </c>
      <c r="K26" s="31"/>
      <c r="L26" s="31"/>
      <c r="M26" s="12">
        <v>226</v>
      </c>
      <c r="O26" s="31"/>
      <c r="P26" s="17">
        <f t="shared" si="7"/>
        <v>75.333333333333329</v>
      </c>
      <c r="Q26" s="12" t="s">
        <v>18</v>
      </c>
      <c r="R26" s="55"/>
      <c r="S26" s="57" t="s">
        <v>24</v>
      </c>
      <c r="T26" s="56"/>
      <c r="U26" s="31"/>
    </row>
    <row r="27" spans="1:22" s="12" customFormat="1" x14ac:dyDescent="0.25">
      <c r="A27" s="60" t="s">
        <v>6</v>
      </c>
      <c r="B27" s="45">
        <f t="shared" si="1"/>
        <v>38</v>
      </c>
      <c r="C27" s="25">
        <f t="shared" si="2"/>
        <v>63.333333333333329</v>
      </c>
      <c r="D27" s="46" t="s">
        <v>40</v>
      </c>
      <c r="E27" s="48">
        <f t="shared" si="3"/>
        <v>69</v>
      </c>
      <c r="F27" s="26">
        <f t="shared" si="4"/>
        <v>76.666666666666671</v>
      </c>
      <c r="G27" s="51" t="s">
        <v>24</v>
      </c>
      <c r="H27" s="49">
        <f t="shared" si="5"/>
        <v>110</v>
      </c>
      <c r="I27" s="50">
        <f t="shared" si="6"/>
        <v>73.333333333333329</v>
      </c>
      <c r="J27" s="35" t="s">
        <v>24</v>
      </c>
      <c r="K27" s="31"/>
      <c r="L27" s="31"/>
      <c r="M27" s="12">
        <v>217</v>
      </c>
      <c r="O27" s="31"/>
      <c r="P27" s="17">
        <f t="shared" si="7"/>
        <v>72.333333333333343</v>
      </c>
      <c r="Q27" s="12" t="s">
        <v>18</v>
      </c>
      <c r="R27" s="55"/>
      <c r="S27" s="57" t="s">
        <v>25</v>
      </c>
      <c r="T27" s="56"/>
      <c r="U27" s="31"/>
    </row>
    <row r="28" spans="1:22" s="12" customFormat="1" x14ac:dyDescent="0.25">
      <c r="A28" s="60" t="s">
        <v>7</v>
      </c>
      <c r="B28" s="45">
        <f t="shared" si="1"/>
        <v>42</v>
      </c>
      <c r="C28" s="25">
        <f t="shared" si="2"/>
        <v>70</v>
      </c>
      <c r="D28" s="46" t="s">
        <v>25</v>
      </c>
      <c r="E28" s="48">
        <f t="shared" si="3"/>
        <v>60</v>
      </c>
      <c r="F28" s="26">
        <f t="shared" si="4"/>
        <v>66.666666666666657</v>
      </c>
      <c r="G28" s="51" t="s">
        <v>40</v>
      </c>
      <c r="H28" s="49">
        <f t="shared" si="5"/>
        <v>102</v>
      </c>
      <c r="I28" s="50">
        <f t="shared" si="6"/>
        <v>68</v>
      </c>
      <c r="J28" s="35" t="s">
        <v>26</v>
      </c>
      <c r="K28" s="31"/>
      <c r="L28" s="31"/>
      <c r="M28" s="12">
        <v>204</v>
      </c>
      <c r="O28" s="31"/>
      <c r="P28" s="17">
        <f t="shared" si="7"/>
        <v>68</v>
      </c>
      <c r="Q28" s="12" t="s">
        <v>18</v>
      </c>
      <c r="R28" s="55"/>
      <c r="S28" s="57" t="s">
        <v>26</v>
      </c>
      <c r="T28" s="56"/>
      <c r="U28" s="31"/>
    </row>
    <row r="29" spans="1:22" s="12" customFormat="1" x14ac:dyDescent="0.25">
      <c r="A29" s="60" t="s">
        <v>8</v>
      </c>
      <c r="B29" s="45">
        <f t="shared" si="1"/>
        <v>57</v>
      </c>
      <c r="C29" s="25">
        <f t="shared" si="2"/>
        <v>95</v>
      </c>
      <c r="D29" s="46" t="s">
        <v>19</v>
      </c>
      <c r="E29" s="48">
        <f t="shared" si="3"/>
        <v>58</v>
      </c>
      <c r="F29" s="26">
        <f t="shared" si="4"/>
        <v>64.444444444444443</v>
      </c>
      <c r="G29" s="51" t="s">
        <v>40</v>
      </c>
      <c r="H29" s="49">
        <f t="shared" si="5"/>
        <v>119</v>
      </c>
      <c r="I29" s="50">
        <f t="shared" si="6"/>
        <v>79.333333333333329</v>
      </c>
      <c r="J29" s="35" t="s">
        <v>21</v>
      </c>
      <c r="K29" s="31"/>
      <c r="L29" s="31"/>
      <c r="M29" s="12">
        <v>234</v>
      </c>
      <c r="O29" s="31"/>
      <c r="P29" s="17">
        <f t="shared" si="7"/>
        <v>78</v>
      </c>
      <c r="Q29" s="12" t="s">
        <v>18</v>
      </c>
      <c r="R29" s="55"/>
      <c r="S29" s="57" t="s">
        <v>21</v>
      </c>
      <c r="T29" s="56"/>
      <c r="U29" s="31"/>
    </row>
    <row r="30" spans="1:22" s="12" customFormat="1" x14ac:dyDescent="0.25">
      <c r="A30" s="60" t="s">
        <v>9</v>
      </c>
      <c r="B30" s="45">
        <f t="shared" si="1"/>
        <v>37</v>
      </c>
      <c r="C30" s="25">
        <f t="shared" si="2"/>
        <v>61.666666666666671</v>
      </c>
      <c r="D30" s="46" t="s">
        <v>32</v>
      </c>
      <c r="E30" s="48">
        <f t="shared" si="3"/>
        <v>59</v>
      </c>
      <c r="F30" s="26">
        <f t="shared" si="4"/>
        <v>65.555555555555557</v>
      </c>
      <c r="G30" s="51" t="s">
        <v>40</v>
      </c>
      <c r="H30" s="49">
        <f t="shared" si="5"/>
        <v>76</v>
      </c>
      <c r="I30" s="50">
        <f t="shared" si="6"/>
        <v>50.666666666666671</v>
      </c>
      <c r="J30" s="35" t="s">
        <v>27</v>
      </c>
      <c r="K30" s="31"/>
      <c r="L30" s="31"/>
      <c r="M30" s="12">
        <v>172</v>
      </c>
      <c r="O30" s="31"/>
      <c r="P30" s="17">
        <f t="shared" si="7"/>
        <v>57.333333333333336</v>
      </c>
      <c r="Q30" s="12" t="s">
        <v>18</v>
      </c>
      <c r="R30" s="55"/>
      <c r="S30" s="57" t="s">
        <v>27</v>
      </c>
      <c r="T30" s="56"/>
      <c r="U30" s="31"/>
    </row>
    <row r="31" spans="1:22" s="14" customFormat="1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</row>
    <row r="32" spans="1:22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</row>
    <row r="33" spans="1:10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</row>
  </sheetData>
  <mergeCells count="8">
    <mergeCell ref="B3:U3"/>
    <mergeCell ref="A1:U1"/>
    <mergeCell ref="B19:D19"/>
    <mergeCell ref="E19:G19"/>
    <mergeCell ref="H19:J19"/>
    <mergeCell ref="L19:N19"/>
    <mergeCell ref="O19:Q19"/>
    <mergeCell ref="R19:T19"/>
  </mergeCells>
  <pageMargins left="0.75" right="0.5" top="1" bottom="1" header="0.5" footer="0.5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17" workbookViewId="0">
      <selection activeCell="C21" sqref="C21"/>
    </sheetView>
  </sheetViews>
  <sheetFormatPr defaultRowHeight="13.2" x14ac:dyDescent="0.25"/>
  <cols>
    <col min="1" max="1" width="13.6640625" customWidth="1"/>
    <col min="2" max="10" width="4.6640625" customWidth="1"/>
    <col min="11" max="11" width="6.6640625" customWidth="1"/>
    <col min="12" max="17" width="4.6640625" customWidth="1"/>
    <col min="18" max="18" width="6.6640625" customWidth="1"/>
    <col min="19" max="21" width="4.6640625" customWidth="1"/>
  </cols>
  <sheetData>
    <row r="1" spans="1:22" ht="25.95" customHeight="1" x14ac:dyDescent="0.25">
      <c r="A1" s="108" t="s">
        <v>28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</row>
    <row r="3" spans="1:22" s="3" customFormat="1" ht="15.6" x14ac:dyDescent="0.3">
      <c r="A3" s="6" t="s">
        <v>15</v>
      </c>
      <c r="B3" s="107" t="s">
        <v>48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</row>
    <row r="4" spans="1:22" s="2" customFormat="1" x14ac:dyDescent="0.25">
      <c r="A4" s="9"/>
      <c r="B4" s="19">
        <v>1</v>
      </c>
      <c r="C4" s="19">
        <v>2</v>
      </c>
      <c r="D4" s="19">
        <v>3</v>
      </c>
      <c r="E4" s="19">
        <v>4</v>
      </c>
      <c r="F4" s="21">
        <v>5</v>
      </c>
      <c r="G4" s="21">
        <v>6</v>
      </c>
      <c r="H4" s="19">
        <v>7</v>
      </c>
      <c r="I4" s="19">
        <v>8</v>
      </c>
      <c r="J4" s="21">
        <v>9</v>
      </c>
      <c r="K4" s="23">
        <v>10</v>
      </c>
      <c r="L4" s="19">
        <v>11</v>
      </c>
      <c r="M4" s="19">
        <v>12</v>
      </c>
      <c r="N4" s="21">
        <v>13</v>
      </c>
      <c r="O4" s="19">
        <v>14</v>
      </c>
      <c r="P4" s="19">
        <v>15</v>
      </c>
      <c r="Q4" s="21">
        <v>16</v>
      </c>
      <c r="R4" s="23">
        <v>17</v>
      </c>
      <c r="S4" s="19">
        <v>18</v>
      </c>
      <c r="T4" s="19">
        <v>19</v>
      </c>
      <c r="U4" s="21">
        <v>20</v>
      </c>
    </row>
    <row r="5" spans="1:22" x14ac:dyDescent="0.25">
      <c r="A5" s="4" t="s">
        <v>0</v>
      </c>
      <c r="B5" s="20">
        <v>100</v>
      </c>
      <c r="C5" s="20">
        <v>100</v>
      </c>
      <c r="D5" s="20">
        <v>80</v>
      </c>
      <c r="E5" s="20">
        <v>80</v>
      </c>
      <c r="F5" s="22">
        <v>100</v>
      </c>
      <c r="G5" s="22">
        <v>80</v>
      </c>
      <c r="H5" s="20">
        <v>100</v>
      </c>
      <c r="I5" s="20">
        <v>100</v>
      </c>
      <c r="J5" s="22">
        <v>80</v>
      </c>
      <c r="K5" s="24">
        <v>98</v>
      </c>
      <c r="L5" s="20">
        <v>100</v>
      </c>
      <c r="M5" s="20">
        <v>100</v>
      </c>
      <c r="N5" s="22">
        <v>100</v>
      </c>
      <c r="O5" s="20">
        <v>100</v>
      </c>
      <c r="P5" s="20">
        <v>100</v>
      </c>
      <c r="Q5" s="22">
        <v>90</v>
      </c>
      <c r="R5" s="24">
        <v>100</v>
      </c>
      <c r="S5" s="20">
        <v>100</v>
      </c>
      <c r="T5" s="20">
        <v>100</v>
      </c>
      <c r="U5" s="22">
        <v>100</v>
      </c>
    </row>
    <row r="6" spans="1:22" x14ac:dyDescent="0.25">
      <c r="A6" s="4" t="s">
        <v>1</v>
      </c>
      <c r="B6" s="20">
        <v>80</v>
      </c>
      <c r="C6" s="20">
        <v>60</v>
      </c>
      <c r="D6" s="20">
        <v>60</v>
      </c>
      <c r="E6" s="20">
        <v>80</v>
      </c>
      <c r="F6" s="22">
        <v>90</v>
      </c>
      <c r="G6" s="22">
        <v>90</v>
      </c>
      <c r="H6" s="20">
        <v>100</v>
      </c>
      <c r="I6" s="20">
        <v>100</v>
      </c>
      <c r="J6" s="22">
        <v>80</v>
      </c>
      <c r="K6" s="24">
        <v>80</v>
      </c>
      <c r="L6" s="20">
        <v>100</v>
      </c>
      <c r="M6" s="20">
        <v>100</v>
      </c>
      <c r="N6" s="22">
        <v>90</v>
      </c>
      <c r="O6" s="20">
        <v>100</v>
      </c>
      <c r="P6" s="20">
        <v>100</v>
      </c>
      <c r="Q6" s="22">
        <v>80</v>
      </c>
      <c r="R6" s="24">
        <v>90</v>
      </c>
      <c r="S6" s="20">
        <v>100</v>
      </c>
      <c r="T6" s="20">
        <v>100</v>
      </c>
      <c r="U6" s="22">
        <v>90</v>
      </c>
    </row>
    <row r="7" spans="1:22" x14ac:dyDescent="0.25">
      <c r="A7" s="4" t="s">
        <v>2</v>
      </c>
      <c r="B7" s="20">
        <v>100</v>
      </c>
      <c r="C7" s="20">
        <v>80</v>
      </c>
      <c r="D7" s="20">
        <v>40</v>
      </c>
      <c r="E7" s="20">
        <v>80</v>
      </c>
      <c r="F7" s="22">
        <v>80</v>
      </c>
      <c r="G7" s="22">
        <v>50</v>
      </c>
      <c r="H7" s="20">
        <v>80</v>
      </c>
      <c r="I7" s="20">
        <v>80</v>
      </c>
      <c r="J7" s="22">
        <v>80</v>
      </c>
      <c r="K7" s="24">
        <v>87</v>
      </c>
      <c r="L7" s="20">
        <v>80</v>
      </c>
      <c r="M7" s="20">
        <v>80</v>
      </c>
      <c r="N7" s="22">
        <v>80</v>
      </c>
      <c r="O7" s="20">
        <v>80</v>
      </c>
      <c r="P7" s="20">
        <v>80</v>
      </c>
      <c r="Q7" s="22">
        <v>70</v>
      </c>
      <c r="R7" s="24">
        <v>80</v>
      </c>
      <c r="S7" s="20">
        <v>80</v>
      </c>
      <c r="T7" s="20">
        <v>100</v>
      </c>
      <c r="U7" s="22">
        <v>75</v>
      </c>
    </row>
    <row r="8" spans="1:22" x14ac:dyDescent="0.25">
      <c r="A8" s="4" t="s">
        <v>3</v>
      </c>
      <c r="B8" s="20">
        <v>80</v>
      </c>
      <c r="C8" s="20">
        <v>100</v>
      </c>
      <c r="D8" s="20">
        <v>100</v>
      </c>
      <c r="E8" s="20">
        <v>80</v>
      </c>
      <c r="F8" s="22">
        <v>70</v>
      </c>
      <c r="G8" s="22">
        <v>90</v>
      </c>
      <c r="H8" s="20">
        <v>80</v>
      </c>
      <c r="I8" s="20">
        <v>80</v>
      </c>
      <c r="J8" s="22">
        <v>80</v>
      </c>
      <c r="K8" s="24">
        <v>83</v>
      </c>
      <c r="L8" s="20">
        <v>80</v>
      </c>
      <c r="M8" s="20">
        <v>80</v>
      </c>
      <c r="N8" s="22">
        <v>70</v>
      </c>
      <c r="O8" s="20">
        <v>80</v>
      </c>
      <c r="P8" s="20">
        <v>80</v>
      </c>
      <c r="Q8" s="22">
        <v>60</v>
      </c>
      <c r="R8" s="24">
        <v>90</v>
      </c>
      <c r="S8" s="20">
        <v>80</v>
      </c>
      <c r="T8" s="20">
        <v>100</v>
      </c>
      <c r="U8" s="22">
        <v>75</v>
      </c>
    </row>
    <row r="9" spans="1:22" x14ac:dyDescent="0.25">
      <c r="A9" s="4" t="s">
        <v>4</v>
      </c>
      <c r="B9" s="20">
        <v>100</v>
      </c>
      <c r="C9" s="20">
        <v>80</v>
      </c>
      <c r="D9" s="20">
        <v>80</v>
      </c>
      <c r="E9" s="20">
        <v>80</v>
      </c>
      <c r="F9" s="22">
        <v>100</v>
      </c>
      <c r="G9" s="22">
        <v>90</v>
      </c>
      <c r="H9" s="20">
        <v>80</v>
      </c>
      <c r="I9" s="20">
        <v>80</v>
      </c>
      <c r="J9" s="22">
        <v>80</v>
      </c>
      <c r="K9" s="24">
        <v>80</v>
      </c>
      <c r="L9" s="20">
        <v>80</v>
      </c>
      <c r="M9" s="20">
        <v>80</v>
      </c>
      <c r="N9" s="22">
        <v>90</v>
      </c>
      <c r="O9" s="20">
        <v>80</v>
      </c>
      <c r="P9" s="20">
        <v>80</v>
      </c>
      <c r="Q9" s="22">
        <v>50</v>
      </c>
      <c r="R9" s="24">
        <v>80</v>
      </c>
      <c r="S9" s="20">
        <v>80</v>
      </c>
      <c r="T9" s="20">
        <v>80</v>
      </c>
      <c r="U9" s="22">
        <v>75</v>
      </c>
    </row>
    <row r="10" spans="1:22" x14ac:dyDescent="0.25">
      <c r="A10" s="4" t="s">
        <v>5</v>
      </c>
      <c r="B10" s="20">
        <v>80</v>
      </c>
      <c r="C10" s="20">
        <v>60</v>
      </c>
      <c r="D10" s="20">
        <v>80</v>
      </c>
      <c r="E10" s="20">
        <v>80</v>
      </c>
      <c r="F10" s="22">
        <v>90</v>
      </c>
      <c r="G10" s="22">
        <v>90</v>
      </c>
      <c r="H10" s="20">
        <v>60</v>
      </c>
      <c r="I10" s="20">
        <v>60</v>
      </c>
      <c r="J10" s="22">
        <v>80</v>
      </c>
      <c r="K10" s="24">
        <v>92</v>
      </c>
      <c r="L10" s="20">
        <v>60</v>
      </c>
      <c r="M10" s="20">
        <v>60</v>
      </c>
      <c r="N10" s="22">
        <v>70</v>
      </c>
      <c r="O10" s="20">
        <v>60</v>
      </c>
      <c r="P10" s="20">
        <v>60</v>
      </c>
      <c r="Q10" s="22">
        <v>40</v>
      </c>
      <c r="R10" s="24">
        <v>70</v>
      </c>
      <c r="S10" s="20">
        <v>60</v>
      </c>
      <c r="T10" s="20">
        <v>80</v>
      </c>
      <c r="U10" s="22">
        <v>75</v>
      </c>
    </row>
    <row r="11" spans="1:22" x14ac:dyDescent="0.25">
      <c r="A11" s="4" t="s">
        <v>6</v>
      </c>
      <c r="B11" s="20">
        <v>100</v>
      </c>
      <c r="C11" s="20">
        <v>20</v>
      </c>
      <c r="D11" s="20">
        <v>40</v>
      </c>
      <c r="E11" s="20">
        <v>80</v>
      </c>
      <c r="F11" s="22">
        <v>80</v>
      </c>
      <c r="G11" s="22">
        <v>80</v>
      </c>
      <c r="H11" s="20">
        <v>60</v>
      </c>
      <c r="I11" s="20">
        <v>60</v>
      </c>
      <c r="J11" s="22">
        <v>80</v>
      </c>
      <c r="K11" s="24">
        <v>88</v>
      </c>
      <c r="L11" s="20">
        <v>60</v>
      </c>
      <c r="M11" s="20">
        <v>60</v>
      </c>
      <c r="N11" s="22">
        <v>70</v>
      </c>
      <c r="O11" s="20">
        <v>60</v>
      </c>
      <c r="P11" s="20">
        <v>60</v>
      </c>
      <c r="Q11" s="22">
        <v>90</v>
      </c>
      <c r="R11" s="24">
        <v>60</v>
      </c>
      <c r="S11" s="20">
        <v>60</v>
      </c>
      <c r="T11" s="20">
        <v>100</v>
      </c>
      <c r="U11" s="22">
        <v>70</v>
      </c>
    </row>
    <row r="12" spans="1:22" x14ac:dyDescent="0.25">
      <c r="A12" s="4" t="s">
        <v>7</v>
      </c>
      <c r="B12" s="20">
        <v>60</v>
      </c>
      <c r="C12" s="20">
        <v>100</v>
      </c>
      <c r="D12" s="20">
        <v>100</v>
      </c>
      <c r="E12" s="20">
        <v>80</v>
      </c>
      <c r="F12" s="22">
        <v>70</v>
      </c>
      <c r="G12" s="22">
        <v>70</v>
      </c>
      <c r="H12" s="20">
        <v>60</v>
      </c>
      <c r="I12" s="20">
        <v>60</v>
      </c>
      <c r="J12" s="22">
        <v>70</v>
      </c>
      <c r="K12" s="24">
        <v>70</v>
      </c>
      <c r="L12" s="20">
        <v>60</v>
      </c>
      <c r="M12" s="20">
        <v>60</v>
      </c>
      <c r="N12" s="22">
        <v>60</v>
      </c>
      <c r="O12" s="20">
        <v>60</v>
      </c>
      <c r="P12" s="20">
        <v>60</v>
      </c>
      <c r="Q12" s="22">
        <v>80</v>
      </c>
      <c r="R12" s="24">
        <v>67</v>
      </c>
      <c r="S12" s="20">
        <v>60</v>
      </c>
      <c r="T12" s="20">
        <v>80</v>
      </c>
      <c r="U12" s="22">
        <v>60</v>
      </c>
    </row>
    <row r="13" spans="1:22" x14ac:dyDescent="0.25">
      <c r="A13" s="4" t="s">
        <v>8</v>
      </c>
      <c r="B13" s="20">
        <v>100</v>
      </c>
      <c r="C13" s="20">
        <v>80</v>
      </c>
      <c r="D13" s="20">
        <v>100</v>
      </c>
      <c r="E13" s="20">
        <v>80</v>
      </c>
      <c r="F13" s="22">
        <v>60</v>
      </c>
      <c r="G13" s="22">
        <v>50</v>
      </c>
      <c r="H13" s="20">
        <v>100</v>
      </c>
      <c r="I13" s="20">
        <v>100</v>
      </c>
      <c r="J13" s="22">
        <v>70</v>
      </c>
      <c r="K13" s="24">
        <v>78</v>
      </c>
      <c r="L13" s="20">
        <v>100</v>
      </c>
      <c r="M13" s="20">
        <v>100</v>
      </c>
      <c r="N13" s="22">
        <v>80</v>
      </c>
      <c r="O13" s="20">
        <v>100</v>
      </c>
      <c r="P13" s="20">
        <v>100</v>
      </c>
      <c r="Q13" s="22">
        <v>70</v>
      </c>
      <c r="R13" s="24">
        <v>80</v>
      </c>
      <c r="S13" s="20">
        <v>100</v>
      </c>
      <c r="T13" s="20">
        <v>80</v>
      </c>
      <c r="U13" s="22">
        <v>60</v>
      </c>
    </row>
    <row r="14" spans="1:22" x14ac:dyDescent="0.25">
      <c r="A14" s="4" t="s">
        <v>9</v>
      </c>
      <c r="B14" s="20">
        <v>80</v>
      </c>
      <c r="C14" s="20">
        <v>60</v>
      </c>
      <c r="D14" s="20">
        <v>20</v>
      </c>
      <c r="E14" s="20">
        <v>80</v>
      </c>
      <c r="F14" s="22">
        <v>80</v>
      </c>
      <c r="G14" s="22">
        <v>90</v>
      </c>
      <c r="H14" s="20">
        <v>60</v>
      </c>
      <c r="I14" s="20">
        <v>60</v>
      </c>
      <c r="J14" s="22">
        <v>70</v>
      </c>
      <c r="K14" s="24">
        <v>67</v>
      </c>
      <c r="L14" s="20">
        <v>60</v>
      </c>
      <c r="M14" s="20">
        <v>60</v>
      </c>
      <c r="N14" s="22">
        <v>75</v>
      </c>
      <c r="O14" s="20">
        <v>60</v>
      </c>
      <c r="P14" s="20">
        <v>60</v>
      </c>
      <c r="Q14" s="22">
        <v>60</v>
      </c>
      <c r="R14" s="24">
        <v>48</v>
      </c>
      <c r="S14" s="20">
        <v>60</v>
      </c>
      <c r="T14" s="20">
        <v>80</v>
      </c>
      <c r="U14" s="22">
        <v>25</v>
      </c>
    </row>
    <row r="15" spans="1:22" s="12" customFormat="1" x14ac:dyDescent="0.25"/>
    <row r="16" spans="1:22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</row>
    <row r="17" spans="1:22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</row>
    <row r="18" spans="1:22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</row>
    <row r="19" spans="1:22" x14ac:dyDescent="0.25">
      <c r="A19" s="10"/>
      <c r="B19" s="121" t="s">
        <v>42</v>
      </c>
      <c r="C19" s="110"/>
      <c r="D19" s="122"/>
      <c r="E19" s="111" t="s">
        <v>43</v>
      </c>
      <c r="F19" s="112"/>
      <c r="G19" s="123"/>
      <c r="H19" s="114" t="s">
        <v>44</v>
      </c>
      <c r="I19" s="114"/>
      <c r="J19" s="114"/>
      <c r="K19" s="115" t="s">
        <v>29</v>
      </c>
      <c r="L19" s="116"/>
      <c r="M19" s="116"/>
      <c r="N19" s="117" t="s">
        <v>30</v>
      </c>
      <c r="O19" s="118"/>
      <c r="P19" s="118"/>
      <c r="Q19" s="31"/>
      <c r="R19" s="12"/>
      <c r="S19" s="12"/>
      <c r="T19" s="12"/>
      <c r="U19" s="12"/>
      <c r="V19" s="12"/>
    </row>
    <row r="20" spans="1:22" ht="13.8" thickBot="1" x14ac:dyDescent="0.3">
      <c r="A20" s="75"/>
      <c r="B20" s="64"/>
      <c r="C20" s="65"/>
      <c r="D20" s="66"/>
      <c r="E20" s="67"/>
      <c r="F20" s="68"/>
      <c r="G20" s="69"/>
      <c r="H20" s="70"/>
      <c r="I20" s="70"/>
      <c r="J20" s="70"/>
      <c r="K20" s="72"/>
      <c r="L20" s="71"/>
      <c r="M20" s="71"/>
      <c r="N20" s="43"/>
      <c r="O20" s="44"/>
      <c r="P20" s="44"/>
      <c r="Q20" s="73"/>
      <c r="R20" s="12"/>
      <c r="S20" s="12"/>
      <c r="T20" s="12"/>
      <c r="U20" s="12"/>
      <c r="V20" s="12"/>
    </row>
    <row r="21" spans="1:22" x14ac:dyDescent="0.25">
      <c r="A21" s="76" t="s">
        <v>0</v>
      </c>
      <c r="B21" s="33"/>
      <c r="C21" s="25">
        <f t="shared" ref="C21:C30" si="0">(B5+C5+D5+E5+H5+I5+L5+M5+O5+P5+S5+T5)/12</f>
        <v>96.666666666666671</v>
      </c>
      <c r="D21" s="63"/>
      <c r="E21" s="34"/>
      <c r="F21" s="47">
        <f t="shared" ref="F21:F30" si="1">(F5+G5+J5+N5+Q5+U5)/6</f>
        <v>91.666666666666671</v>
      </c>
      <c r="G21" s="62"/>
      <c r="H21" s="36"/>
      <c r="I21" s="27">
        <f>(K5+R5)/2</f>
        <v>99</v>
      </c>
      <c r="J21" s="36"/>
      <c r="K21" s="31"/>
      <c r="L21" s="17">
        <f>C21*0.2+F21*0.3+I21*0.5</f>
        <v>96.333333333333343</v>
      </c>
      <c r="M21" s="12" t="s">
        <v>18</v>
      </c>
      <c r="N21" s="55"/>
      <c r="O21" s="53" t="s">
        <v>19</v>
      </c>
      <c r="P21" s="56"/>
      <c r="Q21" s="31"/>
      <c r="R21" s="12"/>
      <c r="S21" s="12"/>
      <c r="T21" s="12"/>
      <c r="U21" s="12"/>
      <c r="V21" s="12"/>
    </row>
    <row r="22" spans="1:22" x14ac:dyDescent="0.25">
      <c r="A22" s="76" t="s">
        <v>1</v>
      </c>
      <c r="B22" s="33"/>
      <c r="C22" s="25">
        <f t="shared" si="0"/>
        <v>90</v>
      </c>
      <c r="D22" s="63"/>
      <c r="E22" s="34"/>
      <c r="F22" s="47">
        <f t="shared" si="1"/>
        <v>86.666666666666671</v>
      </c>
      <c r="G22" s="62"/>
      <c r="H22" s="36"/>
      <c r="I22" s="27">
        <f t="shared" ref="I22:I30" si="2">(K6+R6)/2</f>
        <v>85</v>
      </c>
      <c r="J22" s="36"/>
      <c r="K22" s="31"/>
      <c r="L22" s="17">
        <f t="shared" ref="L22:L30" si="3">C22*0.2+F22*0.3+I22*0.5</f>
        <v>86.5</v>
      </c>
      <c r="M22" s="12" t="s">
        <v>18</v>
      </c>
      <c r="N22" s="55"/>
      <c r="O22" s="53" t="s">
        <v>22</v>
      </c>
      <c r="P22" s="56"/>
      <c r="Q22" s="31"/>
      <c r="R22" s="12"/>
      <c r="S22" s="12"/>
      <c r="T22" s="12"/>
      <c r="U22" s="12"/>
      <c r="V22" s="12"/>
    </row>
    <row r="23" spans="1:22" x14ac:dyDescent="0.25">
      <c r="A23" s="76" t="s">
        <v>2</v>
      </c>
      <c r="B23" s="33"/>
      <c r="C23" s="25">
        <f t="shared" si="0"/>
        <v>80</v>
      </c>
      <c r="D23" s="63"/>
      <c r="E23" s="34"/>
      <c r="F23" s="47">
        <f t="shared" si="1"/>
        <v>72.5</v>
      </c>
      <c r="G23" s="62"/>
      <c r="H23" s="36"/>
      <c r="I23" s="27">
        <f t="shared" si="2"/>
        <v>83.5</v>
      </c>
      <c r="J23" s="36"/>
      <c r="K23" s="31"/>
      <c r="L23" s="17">
        <f t="shared" si="3"/>
        <v>79.5</v>
      </c>
      <c r="M23" s="12" t="s">
        <v>18</v>
      </c>
      <c r="N23" s="55"/>
      <c r="O23" s="53" t="s">
        <v>21</v>
      </c>
      <c r="P23" s="56"/>
      <c r="Q23" s="31"/>
      <c r="R23" s="12"/>
      <c r="S23" s="12"/>
      <c r="T23" s="12"/>
      <c r="U23" s="12"/>
      <c r="V23" s="12"/>
    </row>
    <row r="24" spans="1:22" x14ac:dyDescent="0.25">
      <c r="A24" s="76" t="s">
        <v>3</v>
      </c>
      <c r="B24" s="33"/>
      <c r="C24" s="25">
        <f t="shared" si="0"/>
        <v>85</v>
      </c>
      <c r="D24" s="63"/>
      <c r="E24" s="34"/>
      <c r="F24" s="26">
        <f t="shared" si="1"/>
        <v>74.166666666666671</v>
      </c>
      <c r="G24" s="62"/>
      <c r="H24" s="36"/>
      <c r="I24" s="27">
        <f t="shared" si="2"/>
        <v>86.5</v>
      </c>
      <c r="J24" s="36"/>
      <c r="K24" s="31"/>
      <c r="L24" s="17">
        <f t="shared" si="3"/>
        <v>82.5</v>
      </c>
      <c r="M24" s="12" t="s">
        <v>18</v>
      </c>
      <c r="N24" s="55"/>
      <c r="O24" s="57" t="s">
        <v>23</v>
      </c>
      <c r="P24" s="56"/>
      <c r="Q24" s="31"/>
      <c r="R24" s="12"/>
      <c r="S24" s="12"/>
      <c r="T24" s="12"/>
      <c r="U24" s="12"/>
      <c r="V24" s="12"/>
    </row>
    <row r="25" spans="1:22" x14ac:dyDescent="0.25">
      <c r="A25" s="76" t="s">
        <v>4</v>
      </c>
      <c r="B25" s="33"/>
      <c r="C25" s="25">
        <f t="shared" si="0"/>
        <v>81.666666666666671</v>
      </c>
      <c r="D25" s="63"/>
      <c r="E25" s="34"/>
      <c r="F25" s="26">
        <f t="shared" si="1"/>
        <v>80.833333333333329</v>
      </c>
      <c r="G25" s="62"/>
      <c r="H25" s="36"/>
      <c r="I25" s="27">
        <f t="shared" si="2"/>
        <v>80</v>
      </c>
      <c r="J25" s="36"/>
      <c r="K25" s="31"/>
      <c r="L25" s="17">
        <f t="shared" si="3"/>
        <v>80.583333333333329</v>
      </c>
      <c r="M25" s="12" t="s">
        <v>18</v>
      </c>
      <c r="N25" s="55"/>
      <c r="O25" s="57" t="s">
        <v>23</v>
      </c>
      <c r="P25" s="56"/>
      <c r="Q25" s="31"/>
      <c r="R25" s="12"/>
      <c r="S25" s="12"/>
      <c r="T25" s="12"/>
      <c r="U25" s="12"/>
      <c r="V25" s="12"/>
    </row>
    <row r="26" spans="1:22" x14ac:dyDescent="0.25">
      <c r="A26" s="76" t="s">
        <v>5</v>
      </c>
      <c r="B26" s="33"/>
      <c r="C26" s="25">
        <f t="shared" si="0"/>
        <v>66.666666666666671</v>
      </c>
      <c r="D26" s="63"/>
      <c r="E26" s="34"/>
      <c r="F26" s="26">
        <f t="shared" si="1"/>
        <v>74.166666666666671</v>
      </c>
      <c r="G26" s="62"/>
      <c r="H26" s="36"/>
      <c r="I26" s="27">
        <f t="shared" si="2"/>
        <v>81</v>
      </c>
      <c r="J26" s="36"/>
      <c r="K26" s="31"/>
      <c r="L26" s="17">
        <f t="shared" si="3"/>
        <v>76.083333333333343</v>
      </c>
      <c r="M26" s="12" t="s">
        <v>18</v>
      </c>
      <c r="N26" s="55"/>
      <c r="O26" s="57" t="s">
        <v>24</v>
      </c>
      <c r="P26" s="56"/>
      <c r="Q26" s="31"/>
      <c r="R26" s="12"/>
      <c r="S26" s="12"/>
      <c r="T26" s="12"/>
      <c r="U26" s="12"/>
      <c r="V26" s="12"/>
    </row>
    <row r="27" spans="1:22" x14ac:dyDescent="0.25">
      <c r="A27" s="76" t="s">
        <v>6</v>
      </c>
      <c r="B27" s="33"/>
      <c r="C27" s="25">
        <f t="shared" si="0"/>
        <v>63.333333333333336</v>
      </c>
      <c r="D27" s="63"/>
      <c r="E27" s="34"/>
      <c r="F27" s="26">
        <f t="shared" si="1"/>
        <v>78.333333333333329</v>
      </c>
      <c r="G27" s="62"/>
      <c r="H27" s="36"/>
      <c r="I27" s="27">
        <f t="shared" si="2"/>
        <v>74</v>
      </c>
      <c r="J27" s="36"/>
      <c r="K27" s="31"/>
      <c r="L27" s="17">
        <f t="shared" si="3"/>
        <v>73.166666666666657</v>
      </c>
      <c r="M27" s="12" t="s">
        <v>18</v>
      </c>
      <c r="N27" s="55"/>
      <c r="O27" s="57" t="s">
        <v>24</v>
      </c>
      <c r="P27" s="56"/>
      <c r="Q27" s="31"/>
      <c r="R27" s="12"/>
      <c r="S27" s="12"/>
      <c r="T27" s="12"/>
      <c r="U27" s="12"/>
      <c r="V27" s="12"/>
    </row>
    <row r="28" spans="1:22" x14ac:dyDescent="0.25">
      <c r="A28" s="76" t="s">
        <v>7</v>
      </c>
      <c r="B28" s="33"/>
      <c r="C28" s="25">
        <f t="shared" si="0"/>
        <v>70</v>
      </c>
      <c r="D28" s="63"/>
      <c r="E28" s="34"/>
      <c r="F28" s="26">
        <f t="shared" si="1"/>
        <v>68.333333333333329</v>
      </c>
      <c r="G28" s="62"/>
      <c r="H28" s="61"/>
      <c r="I28" s="27">
        <f t="shared" si="2"/>
        <v>68.5</v>
      </c>
      <c r="J28" s="61"/>
      <c r="K28" s="31"/>
      <c r="L28" s="17">
        <f t="shared" si="3"/>
        <v>68.75</v>
      </c>
      <c r="M28" s="12" t="s">
        <v>18</v>
      </c>
      <c r="N28" s="55"/>
      <c r="O28" s="57" t="s">
        <v>25</v>
      </c>
      <c r="P28" s="56"/>
      <c r="Q28" s="31"/>
    </row>
    <row r="29" spans="1:22" x14ac:dyDescent="0.25">
      <c r="A29" s="76" t="s">
        <v>8</v>
      </c>
      <c r="B29" s="33"/>
      <c r="C29" s="25">
        <f t="shared" si="0"/>
        <v>95</v>
      </c>
      <c r="D29" s="63"/>
      <c r="E29" s="34"/>
      <c r="F29" s="26">
        <f t="shared" si="1"/>
        <v>65</v>
      </c>
      <c r="G29" s="62"/>
      <c r="H29" s="61"/>
      <c r="I29" s="27">
        <f t="shared" si="2"/>
        <v>79</v>
      </c>
      <c r="J29" s="61"/>
      <c r="K29" s="31"/>
      <c r="L29" s="17">
        <f t="shared" si="3"/>
        <v>78</v>
      </c>
      <c r="M29" s="12" t="s">
        <v>18</v>
      </c>
      <c r="N29" s="55"/>
      <c r="O29" s="57" t="s">
        <v>24</v>
      </c>
      <c r="P29" s="56"/>
      <c r="Q29" s="31"/>
    </row>
    <row r="30" spans="1:22" x14ac:dyDescent="0.25">
      <c r="A30" s="76" t="s">
        <v>9</v>
      </c>
      <c r="B30" s="33"/>
      <c r="C30" s="25">
        <f t="shared" si="0"/>
        <v>61.666666666666664</v>
      </c>
      <c r="D30" s="63"/>
      <c r="E30" s="34"/>
      <c r="F30" s="26">
        <f t="shared" si="1"/>
        <v>66.666666666666671</v>
      </c>
      <c r="G30" s="62"/>
      <c r="H30" s="61"/>
      <c r="I30" s="27">
        <f t="shared" si="2"/>
        <v>57.5</v>
      </c>
      <c r="J30" s="61"/>
      <c r="K30" s="31"/>
      <c r="L30" s="17">
        <f t="shared" si="3"/>
        <v>61.083333333333336</v>
      </c>
      <c r="M30" s="12" t="s">
        <v>18</v>
      </c>
      <c r="N30" s="55"/>
      <c r="O30" s="57" t="s">
        <v>32</v>
      </c>
      <c r="P30" s="56"/>
      <c r="Q30" s="31"/>
    </row>
    <row r="32" spans="1:22" x14ac:dyDescent="0.25">
      <c r="D32" s="74" t="s">
        <v>45</v>
      </c>
      <c r="E32" s="74"/>
      <c r="F32" s="74"/>
      <c r="G32" s="74"/>
      <c r="H32" s="74"/>
      <c r="I32" s="74"/>
      <c r="J32" s="74"/>
      <c r="K32" s="74"/>
      <c r="L32" s="74"/>
      <c r="M32" s="74"/>
      <c r="N32" s="1"/>
    </row>
    <row r="34" spans="2:13" x14ac:dyDescent="0.25">
      <c r="B34" s="1" t="s">
        <v>31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2:13" x14ac:dyDescent="0.25">
      <c r="B35" s="1"/>
      <c r="C35" s="1"/>
      <c r="D35" s="119" t="s">
        <v>41</v>
      </c>
      <c r="E35" s="119"/>
      <c r="F35" s="119"/>
      <c r="G35" s="119"/>
      <c r="H35" s="119"/>
      <c r="I35" s="119"/>
      <c r="J35" s="119"/>
      <c r="K35" s="119"/>
      <c r="L35" s="119"/>
      <c r="M35" s="120"/>
    </row>
  </sheetData>
  <mergeCells count="8">
    <mergeCell ref="D35:M35"/>
    <mergeCell ref="B3:U3"/>
    <mergeCell ref="A1:U1"/>
    <mergeCell ref="B19:D19"/>
    <mergeCell ref="E19:G19"/>
    <mergeCell ref="H19:J19"/>
    <mergeCell ref="K19:M19"/>
    <mergeCell ref="N19:P19"/>
  </mergeCells>
  <pageMargins left="0.75" right="0.5" top="1" bottom="1" header="0.5" footer="0.5"/>
  <pageSetup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6"/>
  <sheetViews>
    <sheetView topLeftCell="A2" workbookViewId="0">
      <selection activeCell="E36" sqref="E36:N36"/>
    </sheetView>
  </sheetViews>
  <sheetFormatPr defaultRowHeight="13.2" x14ac:dyDescent="0.25"/>
  <cols>
    <col min="1" max="1" width="13.6640625" customWidth="1"/>
    <col min="2" max="10" width="4.6640625" customWidth="1"/>
    <col min="11" max="11" width="6.6640625" customWidth="1"/>
    <col min="12" max="17" width="4.6640625" customWidth="1"/>
    <col min="18" max="18" width="6.6640625" customWidth="1"/>
    <col min="19" max="21" width="4.6640625" customWidth="1"/>
  </cols>
  <sheetData>
    <row r="1" spans="1:22" ht="25.95" customHeight="1" x14ac:dyDescent="0.25">
      <c r="A1" s="108" t="s">
        <v>47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</row>
    <row r="3" spans="1:22" s="3" customFormat="1" ht="15.6" x14ac:dyDescent="0.3">
      <c r="A3" s="6" t="s">
        <v>15</v>
      </c>
      <c r="B3" s="107" t="s">
        <v>48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</row>
    <row r="4" spans="1:22" s="2" customFormat="1" x14ac:dyDescent="0.25">
      <c r="A4" s="9"/>
      <c r="B4" s="19">
        <v>1</v>
      </c>
      <c r="C4" s="19">
        <v>2</v>
      </c>
      <c r="D4" s="19">
        <v>3</v>
      </c>
      <c r="E4" s="19">
        <v>4</v>
      </c>
      <c r="F4" s="21">
        <v>5</v>
      </c>
      <c r="G4" s="21">
        <v>6</v>
      </c>
      <c r="H4" s="19">
        <v>7</v>
      </c>
      <c r="I4" s="19">
        <v>8</v>
      </c>
      <c r="J4" s="21">
        <v>9</v>
      </c>
      <c r="K4" s="23">
        <v>10</v>
      </c>
      <c r="L4" s="19">
        <v>11</v>
      </c>
      <c r="M4" s="19">
        <v>12</v>
      </c>
      <c r="N4" s="21">
        <v>13</v>
      </c>
      <c r="O4" s="19">
        <v>14</v>
      </c>
      <c r="P4" s="19">
        <v>15</v>
      </c>
      <c r="Q4" s="21">
        <v>16</v>
      </c>
      <c r="R4" s="23">
        <v>17</v>
      </c>
      <c r="S4" s="19">
        <v>18</v>
      </c>
      <c r="T4" s="19">
        <v>19</v>
      </c>
      <c r="U4" s="21">
        <v>20</v>
      </c>
      <c r="V4" s="79" t="s">
        <v>50</v>
      </c>
    </row>
    <row r="5" spans="1:22" s="2" customFormat="1" ht="13.8" thickBot="1" x14ac:dyDescent="0.3">
      <c r="A5" s="88" t="s">
        <v>10</v>
      </c>
      <c r="B5" s="89">
        <v>1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1</v>
      </c>
      <c r="I5" s="89">
        <v>1</v>
      </c>
      <c r="J5" s="89">
        <v>1</v>
      </c>
      <c r="K5" s="89">
        <v>6</v>
      </c>
      <c r="L5" s="89">
        <v>1</v>
      </c>
      <c r="M5" s="89">
        <v>1</v>
      </c>
      <c r="N5" s="89">
        <v>1</v>
      </c>
      <c r="O5" s="89">
        <v>1</v>
      </c>
      <c r="P5" s="89">
        <v>1</v>
      </c>
      <c r="Q5" s="89">
        <v>1</v>
      </c>
      <c r="R5" s="89">
        <v>6</v>
      </c>
      <c r="S5" s="89">
        <v>1</v>
      </c>
      <c r="T5" s="89">
        <v>1</v>
      </c>
      <c r="U5" s="89">
        <v>1</v>
      </c>
      <c r="V5" s="80">
        <f>SUM(B5:U5)</f>
        <v>30</v>
      </c>
    </row>
    <row r="6" spans="1:22" ht="13.8" thickTop="1" x14ac:dyDescent="0.25">
      <c r="A6" s="11" t="s">
        <v>0</v>
      </c>
      <c r="B6" s="20">
        <v>100</v>
      </c>
      <c r="C6" s="20">
        <v>100</v>
      </c>
      <c r="D6" s="20">
        <v>80</v>
      </c>
      <c r="E6" s="20">
        <v>80</v>
      </c>
      <c r="F6" s="22">
        <v>100</v>
      </c>
      <c r="G6" s="22">
        <v>80</v>
      </c>
      <c r="H6" s="20">
        <v>100</v>
      </c>
      <c r="I6" s="20">
        <v>100</v>
      </c>
      <c r="J6" s="22">
        <v>80</v>
      </c>
      <c r="K6" s="24">
        <v>98</v>
      </c>
      <c r="L6" s="20">
        <v>100</v>
      </c>
      <c r="M6" s="20">
        <v>100</v>
      </c>
      <c r="N6" s="22">
        <v>100</v>
      </c>
      <c r="O6" s="20">
        <v>100</v>
      </c>
      <c r="P6" s="20">
        <v>100</v>
      </c>
      <c r="Q6" s="22">
        <v>90</v>
      </c>
      <c r="R6" s="24">
        <v>100</v>
      </c>
      <c r="S6" s="20">
        <v>100</v>
      </c>
      <c r="T6" s="20">
        <v>100</v>
      </c>
      <c r="U6" s="22">
        <v>100</v>
      </c>
    </row>
    <row r="7" spans="1:22" x14ac:dyDescent="0.25">
      <c r="A7" s="4" t="s">
        <v>1</v>
      </c>
      <c r="B7" s="20">
        <v>80</v>
      </c>
      <c r="C7" s="20">
        <v>60</v>
      </c>
      <c r="D7" s="20">
        <v>60</v>
      </c>
      <c r="E7" s="20">
        <v>80</v>
      </c>
      <c r="F7" s="22">
        <v>90</v>
      </c>
      <c r="G7" s="22">
        <v>90</v>
      </c>
      <c r="H7" s="20">
        <v>100</v>
      </c>
      <c r="I7" s="20">
        <v>100</v>
      </c>
      <c r="J7" s="22">
        <v>80</v>
      </c>
      <c r="K7" s="24">
        <v>80</v>
      </c>
      <c r="L7" s="20">
        <v>100</v>
      </c>
      <c r="M7" s="20">
        <v>100</v>
      </c>
      <c r="N7" s="22">
        <v>90</v>
      </c>
      <c r="O7" s="20">
        <v>100</v>
      </c>
      <c r="P7" s="20">
        <v>100</v>
      </c>
      <c r="Q7" s="22">
        <v>80</v>
      </c>
      <c r="R7" s="24">
        <v>90</v>
      </c>
      <c r="S7" s="20">
        <v>100</v>
      </c>
      <c r="T7" s="20">
        <v>100</v>
      </c>
      <c r="U7" s="22">
        <v>90</v>
      </c>
    </row>
    <row r="8" spans="1:22" x14ac:dyDescent="0.25">
      <c r="A8" s="4" t="s">
        <v>2</v>
      </c>
      <c r="B8" s="20">
        <v>100</v>
      </c>
      <c r="C8" s="20">
        <v>80</v>
      </c>
      <c r="D8" s="20">
        <v>40</v>
      </c>
      <c r="E8" s="20">
        <v>80</v>
      </c>
      <c r="F8" s="22">
        <v>80</v>
      </c>
      <c r="G8" s="22">
        <v>50</v>
      </c>
      <c r="H8" s="20">
        <v>80</v>
      </c>
      <c r="I8" s="20">
        <v>80</v>
      </c>
      <c r="J8" s="22">
        <v>80</v>
      </c>
      <c r="K8" s="24">
        <v>87</v>
      </c>
      <c r="L8" s="20">
        <v>80</v>
      </c>
      <c r="M8" s="20">
        <v>80</v>
      </c>
      <c r="N8" s="22">
        <v>80</v>
      </c>
      <c r="O8" s="20">
        <v>80</v>
      </c>
      <c r="P8" s="20">
        <v>80</v>
      </c>
      <c r="Q8" s="22">
        <v>70</v>
      </c>
      <c r="R8" s="24">
        <v>80</v>
      </c>
      <c r="S8" s="20">
        <v>80</v>
      </c>
      <c r="T8" s="20">
        <v>100</v>
      </c>
      <c r="U8" s="22">
        <v>75</v>
      </c>
    </row>
    <row r="9" spans="1:22" x14ac:dyDescent="0.25">
      <c r="A9" s="4" t="s">
        <v>3</v>
      </c>
      <c r="B9" s="20">
        <v>80</v>
      </c>
      <c r="C9" s="20">
        <v>100</v>
      </c>
      <c r="D9" s="20">
        <v>100</v>
      </c>
      <c r="E9" s="20">
        <v>80</v>
      </c>
      <c r="F9" s="22">
        <v>70</v>
      </c>
      <c r="G9" s="22">
        <v>90</v>
      </c>
      <c r="H9" s="20">
        <v>80</v>
      </c>
      <c r="I9" s="20">
        <v>80</v>
      </c>
      <c r="J9" s="22">
        <v>80</v>
      </c>
      <c r="K9" s="24">
        <v>83</v>
      </c>
      <c r="L9" s="20">
        <v>80</v>
      </c>
      <c r="M9" s="20">
        <v>80</v>
      </c>
      <c r="N9" s="22">
        <v>70</v>
      </c>
      <c r="O9" s="20">
        <v>80</v>
      </c>
      <c r="P9" s="20">
        <v>80</v>
      </c>
      <c r="Q9" s="22">
        <v>60</v>
      </c>
      <c r="R9" s="24">
        <v>90</v>
      </c>
      <c r="S9" s="20">
        <v>80</v>
      </c>
      <c r="T9" s="20">
        <v>100</v>
      </c>
      <c r="U9" s="22">
        <v>75</v>
      </c>
    </row>
    <row r="10" spans="1:22" x14ac:dyDescent="0.25">
      <c r="A10" s="4" t="s">
        <v>4</v>
      </c>
      <c r="B10" s="20">
        <v>100</v>
      </c>
      <c r="C10" s="20">
        <v>80</v>
      </c>
      <c r="D10" s="20">
        <v>80</v>
      </c>
      <c r="E10" s="20">
        <v>80</v>
      </c>
      <c r="F10" s="22">
        <v>100</v>
      </c>
      <c r="G10" s="22">
        <v>90</v>
      </c>
      <c r="H10" s="20">
        <v>80</v>
      </c>
      <c r="I10" s="20">
        <v>80</v>
      </c>
      <c r="J10" s="22">
        <v>80</v>
      </c>
      <c r="K10" s="24">
        <v>80</v>
      </c>
      <c r="L10" s="20">
        <v>80</v>
      </c>
      <c r="M10" s="20">
        <v>80</v>
      </c>
      <c r="N10" s="22">
        <v>90</v>
      </c>
      <c r="O10" s="20">
        <v>80</v>
      </c>
      <c r="P10" s="20">
        <v>80</v>
      </c>
      <c r="Q10" s="22">
        <v>50</v>
      </c>
      <c r="R10" s="24">
        <v>80</v>
      </c>
      <c r="S10" s="20">
        <v>80</v>
      </c>
      <c r="T10" s="20">
        <v>80</v>
      </c>
      <c r="U10" s="22">
        <v>75</v>
      </c>
    </row>
    <row r="11" spans="1:22" x14ac:dyDescent="0.25">
      <c r="A11" s="4" t="s">
        <v>5</v>
      </c>
      <c r="B11" s="20">
        <v>80</v>
      </c>
      <c r="C11" s="20">
        <v>60</v>
      </c>
      <c r="D11" s="20">
        <v>80</v>
      </c>
      <c r="E11" s="20">
        <v>80</v>
      </c>
      <c r="F11" s="22">
        <v>90</v>
      </c>
      <c r="G11" s="22">
        <v>90</v>
      </c>
      <c r="H11" s="20">
        <v>60</v>
      </c>
      <c r="I11" s="20">
        <v>60</v>
      </c>
      <c r="J11" s="22">
        <v>80</v>
      </c>
      <c r="K11" s="24">
        <v>92</v>
      </c>
      <c r="L11" s="20">
        <v>60</v>
      </c>
      <c r="M11" s="20">
        <v>60</v>
      </c>
      <c r="N11" s="22">
        <v>70</v>
      </c>
      <c r="O11" s="20">
        <v>60</v>
      </c>
      <c r="P11" s="20">
        <v>60</v>
      </c>
      <c r="Q11" s="22">
        <v>40</v>
      </c>
      <c r="R11" s="24">
        <v>70</v>
      </c>
      <c r="S11" s="20">
        <v>60</v>
      </c>
      <c r="T11" s="20">
        <v>80</v>
      </c>
      <c r="U11" s="22">
        <v>75</v>
      </c>
    </row>
    <row r="12" spans="1:22" x14ac:dyDescent="0.25">
      <c r="A12" s="4" t="s">
        <v>6</v>
      </c>
      <c r="B12" s="20">
        <v>100</v>
      </c>
      <c r="C12" s="20">
        <v>20</v>
      </c>
      <c r="D12" s="20">
        <v>40</v>
      </c>
      <c r="E12" s="20">
        <v>80</v>
      </c>
      <c r="F12" s="22">
        <v>80</v>
      </c>
      <c r="G12" s="22">
        <v>80</v>
      </c>
      <c r="H12" s="20">
        <v>60</v>
      </c>
      <c r="I12" s="20">
        <v>60</v>
      </c>
      <c r="J12" s="22">
        <v>80</v>
      </c>
      <c r="K12" s="24">
        <v>88</v>
      </c>
      <c r="L12" s="20">
        <v>60</v>
      </c>
      <c r="M12" s="20">
        <v>60</v>
      </c>
      <c r="N12" s="22">
        <v>70</v>
      </c>
      <c r="O12" s="20">
        <v>60</v>
      </c>
      <c r="P12" s="20">
        <v>60</v>
      </c>
      <c r="Q12" s="22">
        <v>90</v>
      </c>
      <c r="R12" s="24">
        <v>60</v>
      </c>
      <c r="S12" s="20">
        <v>60</v>
      </c>
      <c r="T12" s="20">
        <v>100</v>
      </c>
      <c r="U12" s="22">
        <v>70</v>
      </c>
    </row>
    <row r="13" spans="1:22" x14ac:dyDescent="0.25">
      <c r="A13" s="4" t="s">
        <v>7</v>
      </c>
      <c r="B13" s="20">
        <v>60</v>
      </c>
      <c r="C13" s="20">
        <v>100</v>
      </c>
      <c r="D13" s="20">
        <v>100</v>
      </c>
      <c r="E13" s="20">
        <v>80</v>
      </c>
      <c r="F13" s="22">
        <v>70</v>
      </c>
      <c r="G13" s="22">
        <v>70</v>
      </c>
      <c r="H13" s="20">
        <v>60</v>
      </c>
      <c r="I13" s="20">
        <v>60</v>
      </c>
      <c r="J13" s="22">
        <v>70</v>
      </c>
      <c r="K13" s="24">
        <v>70</v>
      </c>
      <c r="L13" s="20">
        <v>60</v>
      </c>
      <c r="M13" s="20">
        <v>60</v>
      </c>
      <c r="N13" s="22">
        <v>60</v>
      </c>
      <c r="O13" s="20">
        <v>60</v>
      </c>
      <c r="P13" s="20">
        <v>60</v>
      </c>
      <c r="Q13" s="22">
        <v>80</v>
      </c>
      <c r="R13" s="24">
        <v>67</v>
      </c>
      <c r="S13" s="20">
        <v>60</v>
      </c>
      <c r="T13" s="20">
        <v>80</v>
      </c>
      <c r="U13" s="22">
        <v>60</v>
      </c>
    </row>
    <row r="14" spans="1:22" x14ac:dyDescent="0.25">
      <c r="A14" s="4" t="s">
        <v>8</v>
      </c>
      <c r="B14" s="20">
        <v>100</v>
      </c>
      <c r="C14" s="20">
        <v>80</v>
      </c>
      <c r="D14" s="20">
        <v>100</v>
      </c>
      <c r="E14" s="20">
        <v>80</v>
      </c>
      <c r="F14" s="22">
        <v>60</v>
      </c>
      <c r="G14" s="22">
        <v>50</v>
      </c>
      <c r="H14" s="20">
        <v>100</v>
      </c>
      <c r="I14" s="20">
        <v>100</v>
      </c>
      <c r="J14" s="22">
        <v>70</v>
      </c>
      <c r="K14" s="24">
        <v>78</v>
      </c>
      <c r="L14" s="20">
        <v>100</v>
      </c>
      <c r="M14" s="20">
        <v>100</v>
      </c>
      <c r="N14" s="22">
        <v>80</v>
      </c>
      <c r="O14" s="20">
        <v>100</v>
      </c>
      <c r="P14" s="20">
        <v>100</v>
      </c>
      <c r="Q14" s="22">
        <v>70</v>
      </c>
      <c r="R14" s="24">
        <v>80</v>
      </c>
      <c r="S14" s="20">
        <v>100</v>
      </c>
      <c r="T14" s="20">
        <v>80</v>
      </c>
      <c r="U14" s="22">
        <v>60</v>
      </c>
    </row>
    <row r="15" spans="1:22" x14ac:dyDescent="0.25">
      <c r="A15" s="81" t="s">
        <v>9</v>
      </c>
      <c r="B15" s="77">
        <v>80</v>
      </c>
      <c r="C15" s="77">
        <v>60</v>
      </c>
      <c r="D15" s="77">
        <v>20</v>
      </c>
      <c r="E15" s="77">
        <v>80</v>
      </c>
      <c r="F15" s="82">
        <v>80</v>
      </c>
      <c r="G15" s="82">
        <v>90</v>
      </c>
      <c r="H15" s="77">
        <v>60</v>
      </c>
      <c r="I15" s="77">
        <v>60</v>
      </c>
      <c r="J15" s="82">
        <v>70</v>
      </c>
      <c r="K15" s="83">
        <v>67</v>
      </c>
      <c r="L15" s="77">
        <v>60</v>
      </c>
      <c r="M15" s="77">
        <v>60</v>
      </c>
      <c r="N15" s="82">
        <v>75</v>
      </c>
      <c r="O15" s="77">
        <v>60</v>
      </c>
      <c r="P15" s="77">
        <v>60</v>
      </c>
      <c r="Q15" s="82">
        <v>60</v>
      </c>
      <c r="R15" s="83">
        <v>48</v>
      </c>
      <c r="S15" s="77">
        <v>60</v>
      </c>
      <c r="T15" s="77">
        <v>80</v>
      </c>
      <c r="U15" s="82">
        <v>25</v>
      </c>
    </row>
    <row r="16" spans="1:22" s="84" customFormat="1" x14ac:dyDescent="0.25"/>
    <row r="17" spans="1:21" s="12" customFormat="1" x14ac:dyDescent="0.25"/>
    <row r="18" spans="1:21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</row>
    <row r="19" spans="1:21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spans="1:21" x14ac:dyDescent="0.25">
      <c r="A20" s="12"/>
      <c r="B20" s="12"/>
      <c r="C20" s="12"/>
      <c r="D20" s="115" t="s">
        <v>29</v>
      </c>
      <c r="E20" s="116"/>
      <c r="F20" s="116"/>
      <c r="G20" s="117" t="s">
        <v>30</v>
      </c>
      <c r="H20" s="118"/>
      <c r="I20" s="124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</row>
    <row r="21" spans="1:21" ht="13.8" thickBot="1" x14ac:dyDescent="0.3">
      <c r="A21" s="12"/>
      <c r="B21" s="12"/>
      <c r="C21" s="12"/>
      <c r="D21" s="72"/>
      <c r="E21" s="71"/>
      <c r="F21" s="71"/>
      <c r="G21" s="43"/>
      <c r="H21" s="44"/>
      <c r="I21" s="54"/>
      <c r="J21" s="12"/>
      <c r="K21" s="125" t="s">
        <v>51</v>
      </c>
      <c r="L21" s="125"/>
      <c r="M21" s="125"/>
      <c r="N21" s="125"/>
      <c r="O21" s="125"/>
      <c r="P21" s="125"/>
      <c r="Q21" s="125"/>
      <c r="R21" s="125"/>
      <c r="S21" s="125"/>
      <c r="T21" s="12"/>
      <c r="U21" s="12"/>
    </row>
    <row r="22" spans="1:21" x14ac:dyDescent="0.25">
      <c r="A22" s="13" t="s">
        <v>0</v>
      </c>
      <c r="B22" s="12"/>
      <c r="C22" s="12"/>
      <c r="D22" s="31"/>
      <c r="E22" s="17">
        <f>(SUMPRODUCT(A6:U6,A$5:U$5))/V$5</f>
        <v>96.6</v>
      </c>
      <c r="F22" s="12" t="s">
        <v>18</v>
      </c>
      <c r="G22" s="55"/>
      <c r="H22" s="53" t="s">
        <v>19</v>
      </c>
      <c r="I22" s="87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</row>
    <row r="23" spans="1:21" x14ac:dyDescent="0.25">
      <c r="A23" s="13" t="s">
        <v>1</v>
      </c>
      <c r="B23" s="12"/>
      <c r="C23" s="12"/>
      <c r="D23" s="31"/>
      <c r="E23" s="17">
        <f t="shared" ref="E23:E31" si="0">(SUMPRODUCT(A7:U7,A$5:U$5))/V$5</f>
        <v>87.333333333333329</v>
      </c>
      <c r="F23" s="12" t="s">
        <v>18</v>
      </c>
      <c r="G23" s="55"/>
      <c r="H23" s="53" t="s">
        <v>20</v>
      </c>
      <c r="I23" s="87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</row>
    <row r="24" spans="1:21" x14ac:dyDescent="0.25">
      <c r="A24" s="13" t="s">
        <v>2</v>
      </c>
      <c r="B24" s="12"/>
      <c r="C24" s="12"/>
      <c r="D24" s="31"/>
      <c r="E24" s="17">
        <f t="shared" si="0"/>
        <v>79.900000000000006</v>
      </c>
      <c r="F24" s="12" t="s">
        <v>18</v>
      </c>
      <c r="G24" s="55"/>
      <c r="H24" s="53" t="s">
        <v>21</v>
      </c>
      <c r="I24" s="87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</row>
    <row r="25" spans="1:21" x14ac:dyDescent="0.25">
      <c r="A25" s="13" t="s">
        <v>3</v>
      </c>
      <c r="B25" s="12"/>
      <c r="C25" s="12"/>
      <c r="D25" s="31"/>
      <c r="E25" s="17">
        <f t="shared" si="0"/>
        <v>83.433333333333337</v>
      </c>
      <c r="F25" s="12" t="s">
        <v>18</v>
      </c>
      <c r="G25" s="55"/>
      <c r="H25" s="57" t="s">
        <v>22</v>
      </c>
      <c r="I25" s="87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</row>
    <row r="26" spans="1:21" x14ac:dyDescent="0.25">
      <c r="A26" s="13" t="s">
        <v>4</v>
      </c>
      <c r="B26" s="12"/>
      <c r="C26" s="12"/>
      <c r="D26" s="31"/>
      <c r="E26" s="17">
        <f t="shared" si="0"/>
        <v>80.833333333333329</v>
      </c>
      <c r="F26" s="12" t="s">
        <v>18</v>
      </c>
      <c r="G26" s="55"/>
      <c r="H26" s="57" t="s">
        <v>23</v>
      </c>
      <c r="I26" s="87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</row>
    <row r="27" spans="1:21" x14ac:dyDescent="0.25">
      <c r="A27" s="85" t="s">
        <v>5</v>
      </c>
      <c r="B27" s="12"/>
      <c r="D27" s="31"/>
      <c r="E27" s="17">
        <f t="shared" si="0"/>
        <v>73.900000000000006</v>
      </c>
      <c r="F27" s="12" t="s">
        <v>18</v>
      </c>
      <c r="G27" s="55"/>
      <c r="H27" s="57" t="s">
        <v>24</v>
      </c>
      <c r="I27" s="87"/>
    </row>
    <row r="28" spans="1:21" x14ac:dyDescent="0.25">
      <c r="A28" s="85" t="s">
        <v>6</v>
      </c>
      <c r="B28" s="12"/>
      <c r="D28" s="31"/>
      <c r="E28" s="17">
        <f t="shared" si="0"/>
        <v>70.599999999999994</v>
      </c>
      <c r="F28" s="12" t="s">
        <v>18</v>
      </c>
      <c r="G28" s="55"/>
      <c r="H28" s="57" t="s">
        <v>25</v>
      </c>
      <c r="I28" s="87"/>
    </row>
    <row r="29" spans="1:21" x14ac:dyDescent="0.25">
      <c r="A29" s="85" t="s">
        <v>7</v>
      </c>
      <c r="B29" s="12"/>
      <c r="D29" s="31"/>
      <c r="E29" s="17">
        <f t="shared" si="0"/>
        <v>69.066666666666663</v>
      </c>
      <c r="F29" s="12" t="s">
        <v>18</v>
      </c>
      <c r="G29" s="55"/>
      <c r="H29" s="57" t="s">
        <v>26</v>
      </c>
      <c r="I29" s="87"/>
    </row>
    <row r="30" spans="1:21" x14ac:dyDescent="0.25">
      <c r="A30" s="85" t="s">
        <v>8</v>
      </c>
      <c r="B30" s="12"/>
      <c r="D30" s="31"/>
      <c r="E30" s="17">
        <f t="shared" si="0"/>
        <v>82.6</v>
      </c>
      <c r="F30" s="12" t="s">
        <v>18</v>
      </c>
      <c r="G30" s="55"/>
      <c r="H30" s="57" t="s">
        <v>23</v>
      </c>
      <c r="I30" s="87"/>
    </row>
    <row r="31" spans="1:21" x14ac:dyDescent="0.25">
      <c r="A31" s="85" t="s">
        <v>9</v>
      </c>
      <c r="B31" s="12"/>
      <c r="D31" s="31"/>
      <c r="E31" s="17">
        <f t="shared" si="0"/>
        <v>61</v>
      </c>
      <c r="F31" s="12" t="s">
        <v>18</v>
      </c>
      <c r="G31" s="55"/>
      <c r="H31" s="57" t="s">
        <v>32</v>
      </c>
      <c r="I31" s="87"/>
    </row>
    <row r="32" spans="1:21" x14ac:dyDescent="0.25">
      <c r="D32" s="12"/>
      <c r="E32" s="17"/>
      <c r="F32" s="12"/>
      <c r="G32" s="56"/>
      <c r="H32" s="57"/>
      <c r="I32" s="56"/>
    </row>
    <row r="33" spans="3:14" x14ac:dyDescent="0.25">
      <c r="D33" s="12"/>
      <c r="E33" s="17"/>
      <c r="F33" s="12"/>
      <c r="G33" s="56"/>
      <c r="H33" s="57"/>
      <c r="I33" s="56"/>
    </row>
    <row r="34" spans="3:14" x14ac:dyDescent="0.25">
      <c r="D34" s="12"/>
      <c r="E34" s="17"/>
      <c r="F34" s="12"/>
      <c r="G34" s="56"/>
      <c r="H34" s="57"/>
      <c r="I34" s="56"/>
    </row>
    <row r="35" spans="3:14" x14ac:dyDescent="0.25">
      <c r="C35" s="1"/>
      <c r="J35" s="1"/>
      <c r="K35" s="1"/>
      <c r="L35" s="1"/>
      <c r="M35" s="1"/>
    </row>
    <row r="36" spans="3:14" x14ac:dyDescent="0.25">
      <c r="C36" s="1"/>
      <c r="D36" s="1"/>
      <c r="E36" s="119"/>
      <c r="F36" s="119"/>
      <c r="G36" s="119"/>
      <c r="H36" s="119"/>
      <c r="I36" s="119"/>
      <c r="J36" s="119"/>
      <c r="K36" s="119"/>
      <c r="L36" s="119"/>
      <c r="M36" s="119"/>
      <c r="N36" s="120"/>
    </row>
  </sheetData>
  <mergeCells count="6">
    <mergeCell ref="B3:U3"/>
    <mergeCell ref="A1:U1"/>
    <mergeCell ref="E36:N36"/>
    <mergeCell ref="D20:F20"/>
    <mergeCell ref="G20:I20"/>
    <mergeCell ref="K21:S21"/>
  </mergeCells>
  <pageMargins left="0.75" right="0.5" top="1" bottom="1" header="0.5" footer="0.5"/>
  <pageSetup orientation="landscape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11</xdr:col>
                <xdr:colOff>236220</xdr:colOff>
                <xdr:row>22</xdr:row>
                <xdr:rowOff>0</xdr:rowOff>
              </from>
              <to>
                <xdr:col>17</xdr:col>
                <xdr:colOff>144780</xdr:colOff>
                <xdr:row>24</xdr:row>
                <xdr:rowOff>137160</xdr:rowOff>
              </to>
            </anchor>
          </objectPr>
        </oleObject>
      </mc:Choice>
      <mc:Fallback>
        <oleObject progId="Equation.3" shapeId="1025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2"/>
  <sheetViews>
    <sheetView topLeftCell="A9" workbookViewId="0">
      <selection activeCell="K16" sqref="K16"/>
    </sheetView>
  </sheetViews>
  <sheetFormatPr defaultRowHeight="13.2" x14ac:dyDescent="0.25"/>
  <cols>
    <col min="1" max="1" width="13.6640625" customWidth="1"/>
    <col min="2" max="10" width="4.6640625" customWidth="1"/>
    <col min="11" max="11" width="6.6640625" customWidth="1"/>
    <col min="12" max="17" width="4.6640625" customWidth="1"/>
    <col min="18" max="18" width="6.6640625" customWidth="1"/>
    <col min="19" max="21" width="4.6640625" customWidth="1"/>
  </cols>
  <sheetData>
    <row r="1" spans="1:21" ht="25.95" customHeight="1" x14ac:dyDescent="0.25">
      <c r="A1" s="108" t="s">
        <v>52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</row>
    <row r="3" spans="1:21" s="3" customFormat="1" ht="15.6" x14ac:dyDescent="0.3">
      <c r="A3" s="6" t="s">
        <v>15</v>
      </c>
      <c r="B3" s="107" t="s">
        <v>53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</row>
    <row r="4" spans="1:21" s="2" customFormat="1" x14ac:dyDescent="0.25">
      <c r="A4" s="9"/>
      <c r="B4" s="9">
        <v>1</v>
      </c>
      <c r="C4" s="9">
        <v>2</v>
      </c>
      <c r="D4" s="9">
        <v>3</v>
      </c>
      <c r="E4" s="9">
        <v>4</v>
      </c>
      <c r="F4" s="9">
        <v>5</v>
      </c>
      <c r="G4" s="9">
        <v>6</v>
      </c>
      <c r="H4" s="9">
        <v>7</v>
      </c>
      <c r="I4" s="9">
        <v>8</v>
      </c>
      <c r="J4" s="9">
        <v>9</v>
      </c>
      <c r="K4" s="9">
        <v>10</v>
      </c>
      <c r="L4" s="9">
        <v>11</v>
      </c>
      <c r="M4" s="9">
        <v>12</v>
      </c>
      <c r="N4" s="9">
        <v>13</v>
      </c>
      <c r="O4" s="9">
        <v>14</v>
      </c>
      <c r="P4" s="9">
        <v>15</v>
      </c>
      <c r="Q4" s="9">
        <v>16</v>
      </c>
      <c r="R4" s="9">
        <v>17</v>
      </c>
      <c r="S4" s="9">
        <v>18</v>
      </c>
      <c r="T4" s="9">
        <v>19</v>
      </c>
      <c r="U4" s="9">
        <v>20</v>
      </c>
    </row>
    <row r="5" spans="1:21" x14ac:dyDescent="0.25">
      <c r="A5" s="4" t="s">
        <v>0</v>
      </c>
      <c r="B5" s="28">
        <v>5</v>
      </c>
      <c r="C5" s="28">
        <v>5</v>
      </c>
      <c r="D5" s="28">
        <v>4</v>
      </c>
      <c r="E5" s="28">
        <v>4</v>
      </c>
      <c r="F5" s="29">
        <v>10</v>
      </c>
      <c r="G5" s="29">
        <v>16</v>
      </c>
      <c r="H5" s="28">
        <v>5</v>
      </c>
      <c r="I5" s="28">
        <v>5</v>
      </c>
      <c r="J5" s="29">
        <v>8</v>
      </c>
      <c r="K5" s="30">
        <v>59</v>
      </c>
      <c r="L5" s="28">
        <v>5</v>
      </c>
      <c r="M5" s="28">
        <v>5</v>
      </c>
      <c r="N5" s="29">
        <v>20</v>
      </c>
      <c r="O5" s="28">
        <v>5</v>
      </c>
      <c r="P5" s="28">
        <v>5</v>
      </c>
      <c r="Q5" s="29">
        <v>9</v>
      </c>
      <c r="R5" s="30">
        <v>90</v>
      </c>
      <c r="S5" s="28">
        <v>5</v>
      </c>
      <c r="T5" s="28">
        <v>5</v>
      </c>
      <c r="U5" s="29">
        <v>20</v>
      </c>
    </row>
    <row r="6" spans="1:21" x14ac:dyDescent="0.25">
      <c r="A6" s="4" t="s">
        <v>1</v>
      </c>
      <c r="B6" s="20">
        <v>4</v>
      </c>
      <c r="C6" s="20">
        <v>3</v>
      </c>
      <c r="D6" s="20">
        <v>3</v>
      </c>
      <c r="E6" s="20">
        <v>4</v>
      </c>
      <c r="F6" s="22">
        <v>9</v>
      </c>
      <c r="G6" s="22">
        <v>18</v>
      </c>
      <c r="H6" s="20">
        <v>5</v>
      </c>
      <c r="I6" s="20">
        <v>5</v>
      </c>
      <c r="J6" s="22">
        <v>8</v>
      </c>
      <c r="K6" s="24">
        <v>48</v>
      </c>
      <c r="L6" s="20">
        <v>5</v>
      </c>
      <c r="M6" s="20">
        <v>5</v>
      </c>
      <c r="N6" s="22">
        <v>18</v>
      </c>
      <c r="O6" s="20">
        <v>5</v>
      </c>
      <c r="P6" s="20">
        <v>5</v>
      </c>
      <c r="Q6" s="22">
        <v>8</v>
      </c>
      <c r="R6" s="24">
        <v>81</v>
      </c>
      <c r="S6" s="20">
        <v>5</v>
      </c>
      <c r="T6" s="20">
        <v>5</v>
      </c>
      <c r="U6" s="22">
        <v>18</v>
      </c>
    </row>
    <row r="7" spans="1:21" x14ac:dyDescent="0.25">
      <c r="A7" s="4" t="s">
        <v>2</v>
      </c>
      <c r="B7" s="20">
        <v>5</v>
      </c>
      <c r="C7" s="20">
        <v>4</v>
      </c>
      <c r="D7" s="20">
        <v>2</v>
      </c>
      <c r="E7" s="20">
        <v>4</v>
      </c>
      <c r="F7" s="22">
        <v>8</v>
      </c>
      <c r="G7" s="22">
        <v>10</v>
      </c>
      <c r="H7" s="20">
        <v>4</v>
      </c>
      <c r="I7" s="20">
        <v>4</v>
      </c>
      <c r="J7" s="22">
        <v>8</v>
      </c>
      <c r="K7" s="24">
        <v>52</v>
      </c>
      <c r="L7" s="20">
        <v>4</v>
      </c>
      <c r="M7" s="20">
        <v>4</v>
      </c>
      <c r="N7" s="22">
        <v>16</v>
      </c>
      <c r="O7" s="20">
        <v>4</v>
      </c>
      <c r="P7" s="20">
        <v>4</v>
      </c>
      <c r="Q7" s="22">
        <v>7</v>
      </c>
      <c r="R7" s="24">
        <v>72</v>
      </c>
      <c r="S7" s="20">
        <v>4</v>
      </c>
      <c r="T7" s="20">
        <v>5</v>
      </c>
      <c r="U7" s="22">
        <v>15</v>
      </c>
    </row>
    <row r="8" spans="1:21" x14ac:dyDescent="0.25">
      <c r="A8" s="4" t="s">
        <v>3</v>
      </c>
      <c r="B8" s="20">
        <v>4</v>
      </c>
      <c r="C8" s="20">
        <v>5</v>
      </c>
      <c r="D8" s="20">
        <v>5</v>
      </c>
      <c r="E8" s="20">
        <v>4</v>
      </c>
      <c r="F8" s="22">
        <v>7</v>
      </c>
      <c r="G8" s="22">
        <v>18</v>
      </c>
      <c r="H8" s="20">
        <v>4</v>
      </c>
      <c r="I8" s="20">
        <v>4</v>
      </c>
      <c r="J8" s="22">
        <v>8</v>
      </c>
      <c r="K8" s="24">
        <v>50</v>
      </c>
      <c r="L8" s="20">
        <v>4</v>
      </c>
      <c r="M8" s="20">
        <v>4</v>
      </c>
      <c r="N8" s="22">
        <v>14</v>
      </c>
      <c r="O8" s="20">
        <v>4</v>
      </c>
      <c r="P8" s="20">
        <v>4</v>
      </c>
      <c r="Q8" s="22">
        <v>6</v>
      </c>
      <c r="R8" s="24">
        <v>81</v>
      </c>
      <c r="S8" s="20">
        <v>4</v>
      </c>
      <c r="T8" s="20">
        <v>5</v>
      </c>
      <c r="U8" s="22">
        <v>15</v>
      </c>
    </row>
    <row r="9" spans="1:21" x14ac:dyDescent="0.25">
      <c r="A9" s="4" t="s">
        <v>4</v>
      </c>
      <c r="B9" s="20">
        <v>5</v>
      </c>
      <c r="C9" s="20">
        <v>4</v>
      </c>
      <c r="D9" s="20">
        <v>4</v>
      </c>
      <c r="E9" s="20">
        <v>4</v>
      </c>
      <c r="F9" s="22">
        <v>10</v>
      </c>
      <c r="G9" s="22">
        <v>18</v>
      </c>
      <c r="H9" s="20">
        <v>4</v>
      </c>
      <c r="I9" s="20">
        <v>4</v>
      </c>
      <c r="J9" s="22">
        <v>8</v>
      </c>
      <c r="K9" s="24">
        <v>48</v>
      </c>
      <c r="L9" s="20">
        <v>4</v>
      </c>
      <c r="M9" s="20">
        <v>4</v>
      </c>
      <c r="N9" s="22">
        <v>18</v>
      </c>
      <c r="O9" s="20">
        <v>4</v>
      </c>
      <c r="P9" s="20">
        <v>4</v>
      </c>
      <c r="Q9" s="22">
        <v>5</v>
      </c>
      <c r="R9" s="24">
        <v>72</v>
      </c>
      <c r="S9" s="20">
        <v>4</v>
      </c>
      <c r="T9" s="20">
        <v>4</v>
      </c>
      <c r="U9" s="22">
        <v>15</v>
      </c>
    </row>
    <row r="10" spans="1:21" x14ac:dyDescent="0.25">
      <c r="A10" s="4" t="s">
        <v>5</v>
      </c>
      <c r="B10" s="20">
        <v>4</v>
      </c>
      <c r="C10" s="20">
        <v>3</v>
      </c>
      <c r="D10" s="20">
        <v>4</v>
      </c>
      <c r="E10" s="20">
        <v>4</v>
      </c>
      <c r="F10" s="22">
        <v>9</v>
      </c>
      <c r="G10" s="22">
        <v>18</v>
      </c>
      <c r="H10" s="20">
        <v>3</v>
      </c>
      <c r="I10" s="20">
        <v>3</v>
      </c>
      <c r="J10" s="22">
        <v>8</v>
      </c>
      <c r="K10" s="24">
        <v>55</v>
      </c>
      <c r="L10" s="20">
        <v>3</v>
      </c>
      <c r="M10" s="20">
        <v>3</v>
      </c>
      <c r="N10" s="22">
        <v>14</v>
      </c>
      <c r="O10" s="20">
        <v>3</v>
      </c>
      <c r="P10" s="20">
        <v>3</v>
      </c>
      <c r="Q10" s="22">
        <v>4</v>
      </c>
      <c r="R10" s="24">
        <v>63</v>
      </c>
      <c r="S10" s="20">
        <v>3</v>
      </c>
      <c r="T10" s="20">
        <v>4</v>
      </c>
      <c r="U10" s="22">
        <v>15</v>
      </c>
    </row>
    <row r="11" spans="1:21" x14ac:dyDescent="0.25">
      <c r="A11" s="4" t="s">
        <v>6</v>
      </c>
      <c r="B11" s="20">
        <v>5</v>
      </c>
      <c r="C11" s="20">
        <v>1</v>
      </c>
      <c r="D11" s="20">
        <v>2</v>
      </c>
      <c r="E11" s="20">
        <v>4</v>
      </c>
      <c r="F11" s="22">
        <v>8</v>
      </c>
      <c r="G11" s="22">
        <v>16</v>
      </c>
      <c r="H11" s="20">
        <v>3</v>
      </c>
      <c r="I11" s="20">
        <v>3</v>
      </c>
      <c r="J11" s="22">
        <v>8</v>
      </c>
      <c r="K11" s="24">
        <v>56</v>
      </c>
      <c r="L11" s="20">
        <v>3</v>
      </c>
      <c r="M11" s="20">
        <v>3</v>
      </c>
      <c r="N11" s="22">
        <v>14</v>
      </c>
      <c r="O11" s="20">
        <v>3</v>
      </c>
      <c r="P11" s="20">
        <v>3</v>
      </c>
      <c r="Q11" s="22">
        <v>9</v>
      </c>
      <c r="R11" s="24">
        <v>54</v>
      </c>
      <c r="S11" s="20">
        <v>3</v>
      </c>
      <c r="T11" s="20">
        <v>5</v>
      </c>
      <c r="U11" s="22">
        <v>14</v>
      </c>
    </row>
    <row r="12" spans="1:21" x14ac:dyDescent="0.25">
      <c r="A12" s="4" t="s">
        <v>7</v>
      </c>
      <c r="B12" s="20">
        <v>3</v>
      </c>
      <c r="C12" s="20">
        <v>5</v>
      </c>
      <c r="D12" s="20">
        <v>5</v>
      </c>
      <c r="E12" s="20">
        <v>4</v>
      </c>
      <c r="F12" s="22">
        <v>7</v>
      </c>
      <c r="G12" s="22">
        <v>14</v>
      </c>
      <c r="H12" s="20">
        <v>3</v>
      </c>
      <c r="I12" s="20">
        <v>3</v>
      </c>
      <c r="J12" s="22">
        <v>7</v>
      </c>
      <c r="K12" s="24">
        <v>42</v>
      </c>
      <c r="L12" s="20">
        <v>3</v>
      </c>
      <c r="M12" s="20">
        <v>3</v>
      </c>
      <c r="N12" s="22">
        <v>12</v>
      </c>
      <c r="O12" s="20">
        <v>3</v>
      </c>
      <c r="P12" s="20">
        <v>3</v>
      </c>
      <c r="Q12" s="22">
        <v>8</v>
      </c>
      <c r="R12" s="24">
        <v>60</v>
      </c>
      <c r="S12" s="20">
        <v>3</v>
      </c>
      <c r="T12" s="20">
        <v>4</v>
      </c>
      <c r="U12" s="22">
        <v>12</v>
      </c>
    </row>
    <row r="13" spans="1:21" x14ac:dyDescent="0.25">
      <c r="A13" s="4" t="s">
        <v>8</v>
      </c>
      <c r="B13" s="20">
        <v>5</v>
      </c>
      <c r="C13" s="20">
        <v>4</v>
      </c>
      <c r="D13" s="20">
        <v>5</v>
      </c>
      <c r="E13" s="20">
        <v>4</v>
      </c>
      <c r="F13" s="22">
        <v>6</v>
      </c>
      <c r="G13" s="22">
        <v>10</v>
      </c>
      <c r="H13" s="20">
        <v>5</v>
      </c>
      <c r="I13" s="20">
        <v>5</v>
      </c>
      <c r="J13" s="22">
        <v>7</v>
      </c>
      <c r="K13" s="24">
        <v>47</v>
      </c>
      <c r="L13" s="20">
        <v>5</v>
      </c>
      <c r="M13" s="20">
        <v>5</v>
      </c>
      <c r="N13" s="22">
        <v>16</v>
      </c>
      <c r="O13" s="20">
        <v>5</v>
      </c>
      <c r="P13" s="20">
        <v>5</v>
      </c>
      <c r="Q13" s="22">
        <v>7</v>
      </c>
      <c r="R13" s="24">
        <v>72</v>
      </c>
      <c r="S13" s="20">
        <v>5</v>
      </c>
      <c r="T13" s="20">
        <v>4</v>
      </c>
      <c r="U13" s="22">
        <v>12</v>
      </c>
    </row>
    <row r="14" spans="1:21" x14ac:dyDescent="0.25">
      <c r="A14" s="4" t="s">
        <v>9</v>
      </c>
      <c r="B14" s="20">
        <v>4</v>
      </c>
      <c r="C14" s="20">
        <v>3</v>
      </c>
      <c r="D14" s="20">
        <v>1</v>
      </c>
      <c r="E14" s="20">
        <v>4</v>
      </c>
      <c r="F14" s="22">
        <v>8</v>
      </c>
      <c r="G14" s="22">
        <v>18</v>
      </c>
      <c r="H14" s="20">
        <v>3</v>
      </c>
      <c r="I14" s="20">
        <v>3</v>
      </c>
      <c r="J14" s="22">
        <v>7</v>
      </c>
      <c r="K14" s="24">
        <v>40</v>
      </c>
      <c r="L14" s="20">
        <v>3</v>
      </c>
      <c r="M14" s="20">
        <v>3</v>
      </c>
      <c r="N14" s="22">
        <v>15</v>
      </c>
      <c r="O14" s="20">
        <v>3</v>
      </c>
      <c r="P14" s="20">
        <v>3</v>
      </c>
      <c r="Q14" s="22">
        <v>6</v>
      </c>
      <c r="R14" s="24">
        <v>36</v>
      </c>
      <c r="S14" s="20">
        <v>3</v>
      </c>
      <c r="T14" s="20">
        <v>4</v>
      </c>
      <c r="U14" s="22">
        <v>5</v>
      </c>
    </row>
    <row r="15" spans="1:21" x14ac:dyDescent="0.25">
      <c r="A15" s="105"/>
      <c r="B15" s="106"/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</row>
    <row r="16" spans="1:21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</row>
    <row r="17" spans="1:21" x14ac:dyDescent="0.25">
      <c r="A17" s="125" t="s">
        <v>54</v>
      </c>
      <c r="B17" s="125"/>
      <c r="C17" s="125"/>
      <c r="D17" s="125" t="s">
        <v>33</v>
      </c>
      <c r="E17" s="125"/>
      <c r="F17" s="125"/>
      <c r="G17" s="95">
        <v>0.2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x14ac:dyDescent="0.25">
      <c r="A18" s="12"/>
      <c r="B18" s="12"/>
      <c r="C18" s="12"/>
      <c r="D18" s="125" t="s">
        <v>11</v>
      </c>
      <c r="E18" s="125"/>
      <c r="F18" s="125"/>
      <c r="G18" s="95">
        <v>0.3</v>
      </c>
      <c r="H18" s="12"/>
      <c r="I18" s="12"/>
      <c r="J18" s="12"/>
      <c r="K18" s="12"/>
      <c r="L18" s="12"/>
      <c r="N18" s="12"/>
      <c r="O18" s="12"/>
      <c r="P18" s="12"/>
      <c r="Q18" s="12"/>
      <c r="R18" s="12"/>
      <c r="S18" s="12"/>
      <c r="T18" s="12"/>
      <c r="U18" s="12"/>
    </row>
    <row r="19" spans="1:21" x14ac:dyDescent="0.25">
      <c r="A19" s="12"/>
      <c r="B19" s="12"/>
      <c r="C19" s="12"/>
      <c r="D19" s="125" t="s">
        <v>12</v>
      </c>
      <c r="E19" s="125"/>
      <c r="F19" s="125"/>
      <c r="G19" s="95">
        <v>0.5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spans="1:21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</row>
    <row r="21" spans="1:21" x14ac:dyDescent="0.25">
      <c r="A21" s="90"/>
      <c r="B21" s="121" t="s">
        <v>33</v>
      </c>
      <c r="C21" s="110"/>
      <c r="D21" s="110"/>
      <c r="E21" s="111" t="s">
        <v>35</v>
      </c>
      <c r="F21" s="112"/>
      <c r="G21" s="112"/>
      <c r="H21" s="113" t="s">
        <v>34</v>
      </c>
      <c r="I21" s="114"/>
      <c r="J21" s="114"/>
      <c r="K21" s="18"/>
      <c r="L21" s="115" t="s">
        <v>38</v>
      </c>
      <c r="M21" s="116"/>
      <c r="N21" s="126"/>
      <c r="O21" s="12"/>
      <c r="P21" s="12"/>
      <c r="Q21" s="12"/>
      <c r="R21" s="12"/>
      <c r="S21" s="12"/>
      <c r="T21" s="12"/>
      <c r="U21" s="12"/>
    </row>
    <row r="22" spans="1:21" x14ac:dyDescent="0.25">
      <c r="A22" s="91" t="s">
        <v>36</v>
      </c>
      <c r="B22" s="96">
        <v>60</v>
      </c>
      <c r="C22" s="92" t="s">
        <v>18</v>
      </c>
      <c r="D22" s="92" t="s">
        <v>37</v>
      </c>
      <c r="E22" s="98">
        <v>90</v>
      </c>
      <c r="F22" s="93" t="s">
        <v>18</v>
      </c>
      <c r="G22" s="93" t="s">
        <v>37</v>
      </c>
      <c r="H22" s="99">
        <v>150</v>
      </c>
      <c r="I22" s="94" t="s">
        <v>18</v>
      </c>
      <c r="J22" s="94" t="s">
        <v>37</v>
      </c>
      <c r="K22" s="56"/>
      <c r="L22" s="52" t="s">
        <v>18</v>
      </c>
      <c r="M22" s="53"/>
      <c r="N22" s="86" t="s">
        <v>37</v>
      </c>
      <c r="O22" s="12"/>
      <c r="P22" s="12"/>
      <c r="Q22" s="12"/>
      <c r="R22" s="12"/>
      <c r="S22" s="12"/>
      <c r="T22" s="12"/>
      <c r="U22" s="12"/>
    </row>
    <row r="23" spans="1:21" x14ac:dyDescent="0.25">
      <c r="A23" s="13" t="s">
        <v>0</v>
      </c>
      <c r="B23" s="97">
        <f>(B5+C5+D5+E5+H5+I5+L5+M5+O5+P5+S5+T5)</f>
        <v>58</v>
      </c>
      <c r="C23" s="25">
        <f>B23/60*100</f>
        <v>96.666666666666671</v>
      </c>
      <c r="D23" s="46" t="s">
        <v>19</v>
      </c>
      <c r="E23" s="48">
        <f>F5+G5+J5+N5+Q5+U5</f>
        <v>83</v>
      </c>
      <c r="F23" s="26">
        <f>E23/90*100</f>
        <v>92.222222222222229</v>
      </c>
      <c r="G23" s="51" t="s">
        <v>39</v>
      </c>
      <c r="H23" s="49">
        <f>K5+R5</f>
        <v>149</v>
      </c>
      <c r="I23" s="50">
        <f>H23/150*100</f>
        <v>99.333333333333329</v>
      </c>
      <c r="J23" s="35" t="s">
        <v>19</v>
      </c>
      <c r="K23" s="12"/>
      <c r="L23" s="100">
        <f>C23*0.2+F23*0.3+I23*0.5</f>
        <v>96.666666666666657</v>
      </c>
      <c r="M23" s="12" t="s">
        <v>18</v>
      </c>
      <c r="N23" s="86" t="s">
        <v>19</v>
      </c>
      <c r="O23" s="12"/>
      <c r="P23" s="12"/>
      <c r="Q23" s="12"/>
      <c r="R23" s="12"/>
      <c r="S23" s="12"/>
      <c r="T23" s="12"/>
      <c r="U23" s="12"/>
    </row>
    <row r="24" spans="1:21" x14ac:dyDescent="0.25">
      <c r="A24" s="13" t="s">
        <v>1</v>
      </c>
      <c r="B24" s="97">
        <f t="shared" ref="B24:B32" si="0">(B6+C6+D6+E6+H6+I6+L6+M6+O6+P6+S6+T6)</f>
        <v>54</v>
      </c>
      <c r="C24" s="25">
        <f t="shared" ref="C24:C32" si="1">B24/60*100</f>
        <v>90</v>
      </c>
      <c r="D24" s="46" t="s">
        <v>39</v>
      </c>
      <c r="E24" s="48">
        <f t="shared" ref="E24:E32" si="2">F6+G6+J6+N6+Q6+U6</f>
        <v>79</v>
      </c>
      <c r="F24" s="26">
        <f t="shared" ref="F24:F32" si="3">E24/90*100</f>
        <v>87.777777777777771</v>
      </c>
      <c r="G24" s="51" t="s">
        <v>20</v>
      </c>
      <c r="H24" s="49">
        <f t="shared" ref="H24:H32" si="4">K6+R6</f>
        <v>129</v>
      </c>
      <c r="I24" s="50">
        <f t="shared" ref="I24:I32" si="5">H24/150*100</f>
        <v>86</v>
      </c>
      <c r="J24" s="35" t="s">
        <v>22</v>
      </c>
      <c r="K24" s="12"/>
      <c r="L24" s="100">
        <f t="shared" ref="L24:L32" si="6">C24*0.2+F24*0.3+I24*0.5</f>
        <v>87.333333333333329</v>
      </c>
      <c r="M24" s="12" t="s">
        <v>18</v>
      </c>
      <c r="N24" s="86" t="s">
        <v>20</v>
      </c>
      <c r="O24" s="12"/>
      <c r="P24" s="12"/>
      <c r="Q24" s="12"/>
      <c r="R24" s="12"/>
      <c r="S24" s="12"/>
      <c r="T24" s="12"/>
      <c r="U24" s="12"/>
    </row>
    <row r="25" spans="1:21" x14ac:dyDescent="0.25">
      <c r="A25" s="13" t="s">
        <v>2</v>
      </c>
      <c r="B25" s="97">
        <f t="shared" si="0"/>
        <v>48</v>
      </c>
      <c r="C25" s="25">
        <f t="shared" si="1"/>
        <v>80</v>
      </c>
      <c r="D25" s="46" t="s">
        <v>23</v>
      </c>
      <c r="E25" s="48">
        <f t="shared" si="2"/>
        <v>64</v>
      </c>
      <c r="F25" s="26">
        <f t="shared" si="3"/>
        <v>71.111111111111114</v>
      </c>
      <c r="G25" s="51" t="s">
        <v>25</v>
      </c>
      <c r="H25" s="49">
        <f t="shared" si="4"/>
        <v>124</v>
      </c>
      <c r="I25" s="50">
        <f t="shared" si="5"/>
        <v>82.666666666666671</v>
      </c>
      <c r="J25" s="35" t="s">
        <v>23</v>
      </c>
      <c r="K25" s="12"/>
      <c r="L25" s="100">
        <f t="shared" si="6"/>
        <v>78.666666666666657</v>
      </c>
      <c r="M25" s="12" t="s">
        <v>18</v>
      </c>
      <c r="N25" s="101" t="s">
        <v>21</v>
      </c>
      <c r="O25" s="12"/>
      <c r="P25" s="12"/>
      <c r="Q25" s="12"/>
      <c r="R25" s="12"/>
      <c r="S25" s="12"/>
      <c r="T25" s="12"/>
      <c r="U25" s="12"/>
    </row>
    <row r="26" spans="1:21" x14ac:dyDescent="0.25">
      <c r="A26" s="13" t="s">
        <v>3</v>
      </c>
      <c r="B26" s="97">
        <f t="shared" si="0"/>
        <v>51</v>
      </c>
      <c r="C26" s="25">
        <f t="shared" si="1"/>
        <v>85</v>
      </c>
      <c r="D26" s="46" t="s">
        <v>22</v>
      </c>
      <c r="E26" s="48">
        <f t="shared" si="2"/>
        <v>68</v>
      </c>
      <c r="F26" s="26">
        <f t="shared" si="3"/>
        <v>75.555555555555557</v>
      </c>
      <c r="G26" s="51" t="s">
        <v>24</v>
      </c>
      <c r="H26" s="49">
        <f t="shared" si="4"/>
        <v>131</v>
      </c>
      <c r="I26" s="50">
        <f t="shared" si="5"/>
        <v>87.333333333333329</v>
      </c>
      <c r="J26" s="35" t="s">
        <v>20</v>
      </c>
      <c r="K26" s="12"/>
      <c r="L26" s="100">
        <f t="shared" si="6"/>
        <v>83.333333333333343</v>
      </c>
      <c r="M26" s="12" t="s">
        <v>18</v>
      </c>
      <c r="N26" s="101" t="s">
        <v>22</v>
      </c>
      <c r="O26" s="12"/>
      <c r="P26" s="12"/>
      <c r="Q26" s="12"/>
      <c r="R26" s="12"/>
      <c r="S26" s="12"/>
      <c r="T26" s="12"/>
      <c r="U26" s="12"/>
    </row>
    <row r="27" spans="1:21" x14ac:dyDescent="0.25">
      <c r="A27" s="13" t="s">
        <v>4</v>
      </c>
      <c r="B27" s="97">
        <f t="shared" si="0"/>
        <v>49</v>
      </c>
      <c r="C27" s="25">
        <f t="shared" si="1"/>
        <v>81.666666666666671</v>
      </c>
      <c r="D27" s="46" t="s">
        <v>23</v>
      </c>
      <c r="E27" s="48">
        <f t="shared" si="2"/>
        <v>74</v>
      </c>
      <c r="F27" s="26">
        <f t="shared" si="3"/>
        <v>82.222222222222214</v>
      </c>
      <c r="G27" s="51" t="s">
        <v>23</v>
      </c>
      <c r="H27" s="49">
        <f t="shared" si="4"/>
        <v>120</v>
      </c>
      <c r="I27" s="50">
        <f t="shared" si="5"/>
        <v>80</v>
      </c>
      <c r="J27" s="35" t="s">
        <v>23</v>
      </c>
      <c r="K27" s="12"/>
      <c r="L27" s="100">
        <f t="shared" si="6"/>
        <v>81</v>
      </c>
      <c r="M27" s="12" t="s">
        <v>18</v>
      </c>
      <c r="N27" s="101" t="s">
        <v>23</v>
      </c>
    </row>
    <row r="28" spans="1:21" x14ac:dyDescent="0.25">
      <c r="A28" s="13" t="s">
        <v>5</v>
      </c>
      <c r="B28" s="97">
        <f t="shared" si="0"/>
        <v>40</v>
      </c>
      <c r="C28" s="25">
        <f t="shared" si="1"/>
        <v>66.666666666666657</v>
      </c>
      <c r="D28" s="46" t="s">
        <v>40</v>
      </c>
      <c r="E28" s="48">
        <f t="shared" si="2"/>
        <v>68</v>
      </c>
      <c r="F28" s="26">
        <f t="shared" si="3"/>
        <v>75.555555555555557</v>
      </c>
      <c r="G28" s="51" t="s">
        <v>24</v>
      </c>
      <c r="H28" s="49">
        <f t="shared" si="4"/>
        <v>118</v>
      </c>
      <c r="I28" s="50">
        <f t="shared" si="5"/>
        <v>78.666666666666657</v>
      </c>
      <c r="J28" s="35" t="s">
        <v>21</v>
      </c>
      <c r="K28" s="12"/>
      <c r="L28" s="100">
        <f t="shared" si="6"/>
        <v>75.333333333333329</v>
      </c>
      <c r="M28" s="12" t="s">
        <v>18</v>
      </c>
      <c r="N28" s="101" t="s">
        <v>24</v>
      </c>
    </row>
    <row r="29" spans="1:21" x14ac:dyDescent="0.25">
      <c r="A29" s="13" t="s">
        <v>6</v>
      </c>
      <c r="B29" s="97">
        <f t="shared" si="0"/>
        <v>38</v>
      </c>
      <c r="C29" s="25">
        <f t="shared" si="1"/>
        <v>63.333333333333329</v>
      </c>
      <c r="D29" s="46" t="s">
        <v>40</v>
      </c>
      <c r="E29" s="48">
        <f t="shared" si="2"/>
        <v>69</v>
      </c>
      <c r="F29" s="26">
        <f t="shared" si="3"/>
        <v>76.666666666666671</v>
      </c>
      <c r="G29" s="51" t="s">
        <v>24</v>
      </c>
      <c r="H29" s="49">
        <f t="shared" si="4"/>
        <v>110</v>
      </c>
      <c r="I29" s="50">
        <f t="shared" si="5"/>
        <v>73.333333333333329</v>
      </c>
      <c r="J29" s="35" t="s">
        <v>24</v>
      </c>
      <c r="K29" s="12"/>
      <c r="L29" s="100">
        <f t="shared" si="6"/>
        <v>72.333333333333329</v>
      </c>
      <c r="M29" s="12" t="s">
        <v>18</v>
      </c>
      <c r="N29" s="101" t="s">
        <v>25</v>
      </c>
    </row>
    <row r="30" spans="1:21" x14ac:dyDescent="0.25">
      <c r="A30" s="13" t="s">
        <v>7</v>
      </c>
      <c r="B30" s="97">
        <f t="shared" si="0"/>
        <v>42</v>
      </c>
      <c r="C30" s="25">
        <f t="shared" si="1"/>
        <v>70</v>
      </c>
      <c r="D30" s="46" t="s">
        <v>25</v>
      </c>
      <c r="E30" s="48">
        <f t="shared" si="2"/>
        <v>60</v>
      </c>
      <c r="F30" s="26">
        <f t="shared" si="3"/>
        <v>66.666666666666657</v>
      </c>
      <c r="G30" s="51" t="s">
        <v>40</v>
      </c>
      <c r="H30" s="49">
        <f t="shared" si="4"/>
        <v>102</v>
      </c>
      <c r="I30" s="50">
        <f t="shared" si="5"/>
        <v>68</v>
      </c>
      <c r="J30" s="35" t="s">
        <v>26</v>
      </c>
      <c r="K30" s="12"/>
      <c r="L30" s="100">
        <f t="shared" si="6"/>
        <v>68</v>
      </c>
      <c r="M30" s="12" t="s">
        <v>18</v>
      </c>
      <c r="N30" s="101" t="s">
        <v>26</v>
      </c>
    </row>
    <row r="31" spans="1:21" x14ac:dyDescent="0.25">
      <c r="A31" s="13" t="s">
        <v>8</v>
      </c>
      <c r="B31" s="97">
        <f t="shared" si="0"/>
        <v>57</v>
      </c>
      <c r="C31" s="25">
        <f t="shared" si="1"/>
        <v>95</v>
      </c>
      <c r="D31" s="46" t="s">
        <v>19</v>
      </c>
      <c r="E31" s="48">
        <f t="shared" si="2"/>
        <v>58</v>
      </c>
      <c r="F31" s="26">
        <f t="shared" si="3"/>
        <v>64.444444444444443</v>
      </c>
      <c r="G31" s="51" t="s">
        <v>40</v>
      </c>
      <c r="H31" s="49">
        <f t="shared" si="4"/>
        <v>119</v>
      </c>
      <c r="I31" s="50">
        <f t="shared" si="5"/>
        <v>79.333333333333329</v>
      </c>
      <c r="J31" s="35" t="s">
        <v>21</v>
      </c>
      <c r="K31" s="12"/>
      <c r="L31" s="100">
        <f t="shared" si="6"/>
        <v>78</v>
      </c>
      <c r="M31" s="12" t="s">
        <v>18</v>
      </c>
      <c r="N31" s="101" t="s">
        <v>21</v>
      </c>
    </row>
    <row r="32" spans="1:21" x14ac:dyDescent="0.25">
      <c r="A32" s="13" t="s">
        <v>9</v>
      </c>
      <c r="B32" s="97">
        <f t="shared" si="0"/>
        <v>37</v>
      </c>
      <c r="C32" s="25">
        <f t="shared" si="1"/>
        <v>61.666666666666671</v>
      </c>
      <c r="D32" s="46" t="s">
        <v>32</v>
      </c>
      <c r="E32" s="48">
        <f t="shared" si="2"/>
        <v>59</v>
      </c>
      <c r="F32" s="26">
        <f t="shared" si="3"/>
        <v>65.555555555555557</v>
      </c>
      <c r="G32" s="51" t="s">
        <v>40</v>
      </c>
      <c r="H32" s="49">
        <f t="shared" si="4"/>
        <v>76</v>
      </c>
      <c r="I32" s="50">
        <f t="shared" si="5"/>
        <v>50.666666666666671</v>
      </c>
      <c r="J32" s="35" t="s">
        <v>27</v>
      </c>
      <c r="K32" s="12"/>
      <c r="L32" s="100">
        <f t="shared" si="6"/>
        <v>57.333333333333336</v>
      </c>
      <c r="M32" s="12" t="s">
        <v>18</v>
      </c>
      <c r="N32" s="101" t="s">
        <v>27</v>
      </c>
    </row>
  </sheetData>
  <mergeCells count="10">
    <mergeCell ref="B3:U3"/>
    <mergeCell ref="A1:U1"/>
    <mergeCell ref="B21:D21"/>
    <mergeCell ref="E21:G21"/>
    <mergeCell ref="H21:J21"/>
    <mergeCell ref="L21:N21"/>
    <mergeCell ref="A17:C17"/>
    <mergeCell ref="D17:F17"/>
    <mergeCell ref="D18:F18"/>
    <mergeCell ref="D19:F19"/>
  </mergeCells>
  <pageMargins left="0.75" right="0.5" top="1" bottom="1" header="0.5" footer="0.5"/>
  <pageSetup orientation="landscape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 sizeWithCells="1">
              <from>
                <xdr:col>9</xdr:col>
                <xdr:colOff>22860</xdr:colOff>
                <xdr:row>16</xdr:row>
                <xdr:rowOff>121920</xdr:rowOff>
              </from>
              <to>
                <xdr:col>18</xdr:col>
                <xdr:colOff>236220</xdr:colOff>
                <xdr:row>18</xdr:row>
                <xdr:rowOff>38100</xdr:rowOff>
              </to>
            </anchor>
          </objectPr>
        </oleObject>
      </mc:Choice>
      <mc:Fallback>
        <oleObject progId="Equation.3" shapeId="204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5"/>
  <sheetViews>
    <sheetView workbookViewId="0">
      <selection activeCell="E5" sqref="E5"/>
    </sheetView>
  </sheetViews>
  <sheetFormatPr defaultRowHeight="13.2" x14ac:dyDescent="0.25"/>
  <cols>
    <col min="1" max="1" width="13.6640625" customWidth="1"/>
    <col min="2" max="10" width="4.6640625" customWidth="1"/>
    <col min="11" max="11" width="6.6640625" customWidth="1"/>
    <col min="12" max="17" width="4.6640625" customWidth="1"/>
    <col min="18" max="18" width="6.6640625" customWidth="1"/>
    <col min="19" max="21" width="4.6640625" customWidth="1"/>
  </cols>
  <sheetData>
    <row r="1" spans="1:21" ht="25.95" customHeight="1" x14ac:dyDescent="0.25">
      <c r="A1" s="108" t="s">
        <v>55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</row>
    <row r="3" spans="1:21" s="3" customFormat="1" ht="15.6" x14ac:dyDescent="0.3">
      <c r="A3" s="6" t="s">
        <v>15</v>
      </c>
      <c r="B3" s="107" t="s">
        <v>56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</row>
    <row r="4" spans="1:21" s="2" customFormat="1" x14ac:dyDescent="0.25">
      <c r="A4" s="9"/>
      <c r="B4" s="19">
        <v>1</v>
      </c>
      <c r="C4" s="19">
        <v>2</v>
      </c>
      <c r="D4" s="19">
        <v>3</v>
      </c>
      <c r="E4" s="19">
        <v>4</v>
      </c>
      <c r="F4" s="21">
        <v>5</v>
      </c>
      <c r="G4" s="21">
        <v>6</v>
      </c>
      <c r="H4" s="19">
        <v>7</v>
      </c>
      <c r="I4" s="19">
        <v>8</v>
      </c>
      <c r="J4" s="21">
        <v>9</v>
      </c>
      <c r="K4" s="23">
        <v>10</v>
      </c>
      <c r="L4" s="19">
        <v>11</v>
      </c>
      <c r="M4" s="19">
        <v>12</v>
      </c>
      <c r="N4" s="21">
        <v>13</v>
      </c>
      <c r="O4" s="19">
        <v>14</v>
      </c>
      <c r="P4" s="19">
        <v>15</v>
      </c>
      <c r="Q4" s="21">
        <v>16</v>
      </c>
      <c r="R4" s="23">
        <v>17</v>
      </c>
      <c r="S4" s="19">
        <v>18</v>
      </c>
      <c r="T4" s="19">
        <v>19</v>
      </c>
      <c r="U4" s="21">
        <v>20</v>
      </c>
    </row>
    <row r="5" spans="1:21" x14ac:dyDescent="0.25">
      <c r="A5" s="4" t="s">
        <v>0</v>
      </c>
      <c r="B5" s="20">
        <v>100</v>
      </c>
      <c r="C5" s="20">
        <v>100</v>
      </c>
      <c r="D5" s="20">
        <v>80</v>
      </c>
      <c r="E5" s="20">
        <v>80</v>
      </c>
      <c r="F5" s="22">
        <v>100</v>
      </c>
      <c r="G5" s="22">
        <v>80</v>
      </c>
      <c r="H5" s="20">
        <v>100</v>
      </c>
      <c r="I5" s="20">
        <v>100</v>
      </c>
      <c r="J5" s="22">
        <v>80</v>
      </c>
      <c r="K5" s="24">
        <v>98</v>
      </c>
      <c r="L5" s="20">
        <v>100</v>
      </c>
      <c r="M5" s="20">
        <v>100</v>
      </c>
      <c r="N5" s="22">
        <v>100</v>
      </c>
      <c r="O5" s="20">
        <v>100</v>
      </c>
      <c r="P5" s="20">
        <v>100</v>
      </c>
      <c r="Q5" s="22">
        <v>90</v>
      </c>
      <c r="R5" s="24">
        <v>100</v>
      </c>
      <c r="S5" s="20">
        <v>100</v>
      </c>
      <c r="T5" s="20">
        <v>100</v>
      </c>
      <c r="U5" s="22">
        <v>100</v>
      </c>
    </row>
    <row r="6" spans="1:21" x14ac:dyDescent="0.25">
      <c r="A6" s="4" t="s">
        <v>1</v>
      </c>
      <c r="B6" s="20">
        <v>80</v>
      </c>
      <c r="C6" s="20">
        <v>60</v>
      </c>
      <c r="D6" s="20">
        <v>60</v>
      </c>
      <c r="E6" s="20">
        <v>80</v>
      </c>
      <c r="F6" s="22">
        <v>90</v>
      </c>
      <c r="G6" s="22">
        <v>90</v>
      </c>
      <c r="H6" s="20">
        <v>100</v>
      </c>
      <c r="I6" s="20">
        <v>100</v>
      </c>
      <c r="J6" s="22">
        <v>80</v>
      </c>
      <c r="K6" s="24">
        <v>80</v>
      </c>
      <c r="L6" s="20">
        <v>100</v>
      </c>
      <c r="M6" s="20">
        <v>100</v>
      </c>
      <c r="N6" s="22">
        <v>90</v>
      </c>
      <c r="O6" s="20">
        <v>100</v>
      </c>
      <c r="P6" s="20">
        <v>100</v>
      </c>
      <c r="Q6" s="22">
        <v>80</v>
      </c>
      <c r="R6" s="24">
        <v>90</v>
      </c>
      <c r="S6" s="20">
        <v>100</v>
      </c>
      <c r="T6" s="20">
        <v>100</v>
      </c>
      <c r="U6" s="22">
        <v>90</v>
      </c>
    </row>
    <row r="7" spans="1:21" x14ac:dyDescent="0.25">
      <c r="A7" s="4" t="s">
        <v>2</v>
      </c>
      <c r="B7" s="20">
        <v>100</v>
      </c>
      <c r="C7" s="20">
        <v>80</v>
      </c>
      <c r="D7" s="20">
        <v>40</v>
      </c>
      <c r="E7" s="20">
        <v>80</v>
      </c>
      <c r="F7" s="22">
        <v>80</v>
      </c>
      <c r="G7" s="22">
        <v>50</v>
      </c>
      <c r="H7" s="20">
        <v>80</v>
      </c>
      <c r="I7" s="20">
        <v>80</v>
      </c>
      <c r="J7" s="22">
        <v>80</v>
      </c>
      <c r="K7" s="24">
        <v>87</v>
      </c>
      <c r="L7" s="20">
        <v>80</v>
      </c>
      <c r="M7" s="20">
        <v>80</v>
      </c>
      <c r="N7" s="22">
        <v>80</v>
      </c>
      <c r="O7" s="20">
        <v>80</v>
      </c>
      <c r="P7" s="20">
        <v>80</v>
      </c>
      <c r="Q7" s="22">
        <v>70</v>
      </c>
      <c r="R7" s="24">
        <v>80</v>
      </c>
      <c r="S7" s="20">
        <v>80</v>
      </c>
      <c r="T7" s="20">
        <v>100</v>
      </c>
      <c r="U7" s="22">
        <v>75</v>
      </c>
    </row>
    <row r="8" spans="1:21" x14ac:dyDescent="0.25">
      <c r="A8" s="4" t="s">
        <v>3</v>
      </c>
      <c r="B8" s="20">
        <v>80</v>
      </c>
      <c r="C8" s="20">
        <v>100</v>
      </c>
      <c r="D8" s="20">
        <v>100</v>
      </c>
      <c r="E8" s="20">
        <v>80</v>
      </c>
      <c r="F8" s="22">
        <v>70</v>
      </c>
      <c r="G8" s="22">
        <v>90</v>
      </c>
      <c r="H8" s="20">
        <v>80</v>
      </c>
      <c r="I8" s="20">
        <v>80</v>
      </c>
      <c r="J8" s="22">
        <v>80</v>
      </c>
      <c r="K8" s="24">
        <v>83</v>
      </c>
      <c r="L8" s="20">
        <v>80</v>
      </c>
      <c r="M8" s="20">
        <v>80</v>
      </c>
      <c r="N8" s="22">
        <v>70</v>
      </c>
      <c r="O8" s="20">
        <v>80</v>
      </c>
      <c r="P8" s="20">
        <v>80</v>
      </c>
      <c r="Q8" s="22">
        <v>60</v>
      </c>
      <c r="R8" s="24">
        <v>90</v>
      </c>
      <c r="S8" s="20">
        <v>80</v>
      </c>
      <c r="T8" s="20">
        <v>100</v>
      </c>
      <c r="U8" s="22">
        <v>75</v>
      </c>
    </row>
    <row r="9" spans="1:21" x14ac:dyDescent="0.25">
      <c r="A9" s="4" t="s">
        <v>4</v>
      </c>
      <c r="B9" s="20">
        <v>100</v>
      </c>
      <c r="C9" s="20">
        <v>80</v>
      </c>
      <c r="D9" s="20">
        <v>80</v>
      </c>
      <c r="E9" s="20">
        <v>80</v>
      </c>
      <c r="F9" s="22">
        <v>100</v>
      </c>
      <c r="G9" s="22">
        <v>90</v>
      </c>
      <c r="H9" s="20">
        <v>80</v>
      </c>
      <c r="I9" s="20">
        <v>80</v>
      </c>
      <c r="J9" s="22">
        <v>80</v>
      </c>
      <c r="K9" s="24">
        <v>80</v>
      </c>
      <c r="L9" s="20">
        <v>80</v>
      </c>
      <c r="M9" s="20">
        <v>80</v>
      </c>
      <c r="N9" s="22">
        <v>90</v>
      </c>
      <c r="O9" s="20">
        <v>80</v>
      </c>
      <c r="P9" s="20">
        <v>80</v>
      </c>
      <c r="Q9" s="22">
        <v>50</v>
      </c>
      <c r="R9" s="24">
        <v>80</v>
      </c>
      <c r="S9" s="20">
        <v>80</v>
      </c>
      <c r="T9" s="20">
        <v>80</v>
      </c>
      <c r="U9" s="22">
        <v>75</v>
      </c>
    </row>
    <row r="10" spans="1:21" x14ac:dyDescent="0.25">
      <c r="A10" s="4" t="s">
        <v>5</v>
      </c>
      <c r="B10" s="20">
        <v>80</v>
      </c>
      <c r="C10" s="20">
        <v>60</v>
      </c>
      <c r="D10" s="20">
        <v>80</v>
      </c>
      <c r="E10" s="20">
        <v>80</v>
      </c>
      <c r="F10" s="22">
        <v>90</v>
      </c>
      <c r="G10" s="22">
        <v>90</v>
      </c>
      <c r="H10" s="20">
        <v>60</v>
      </c>
      <c r="I10" s="20">
        <v>60</v>
      </c>
      <c r="J10" s="22">
        <v>80</v>
      </c>
      <c r="K10" s="24">
        <v>92</v>
      </c>
      <c r="L10" s="20">
        <v>60</v>
      </c>
      <c r="M10" s="20">
        <v>60</v>
      </c>
      <c r="N10" s="22">
        <v>70</v>
      </c>
      <c r="O10" s="20">
        <v>60</v>
      </c>
      <c r="P10" s="20">
        <v>60</v>
      </c>
      <c r="Q10" s="22">
        <v>40</v>
      </c>
      <c r="R10" s="24">
        <v>70</v>
      </c>
      <c r="S10" s="20">
        <v>60</v>
      </c>
      <c r="T10" s="20">
        <v>80</v>
      </c>
      <c r="U10" s="22">
        <v>75</v>
      </c>
    </row>
    <row r="11" spans="1:21" x14ac:dyDescent="0.25">
      <c r="A11" s="4" t="s">
        <v>6</v>
      </c>
      <c r="B11" s="20">
        <v>100</v>
      </c>
      <c r="C11" s="20">
        <v>20</v>
      </c>
      <c r="D11" s="20">
        <v>40</v>
      </c>
      <c r="E11" s="20">
        <v>80</v>
      </c>
      <c r="F11" s="22">
        <v>80</v>
      </c>
      <c r="G11" s="22">
        <v>80</v>
      </c>
      <c r="H11" s="20">
        <v>60</v>
      </c>
      <c r="I11" s="20">
        <v>60</v>
      </c>
      <c r="J11" s="22">
        <v>80</v>
      </c>
      <c r="K11" s="24">
        <v>88</v>
      </c>
      <c r="L11" s="20">
        <v>60</v>
      </c>
      <c r="M11" s="20">
        <v>60</v>
      </c>
      <c r="N11" s="22">
        <v>70</v>
      </c>
      <c r="O11" s="20">
        <v>60</v>
      </c>
      <c r="P11" s="20">
        <v>60</v>
      </c>
      <c r="Q11" s="22">
        <v>90</v>
      </c>
      <c r="R11" s="24">
        <v>60</v>
      </c>
      <c r="S11" s="20">
        <v>60</v>
      </c>
      <c r="T11" s="20">
        <v>100</v>
      </c>
      <c r="U11" s="22">
        <v>70</v>
      </c>
    </row>
    <row r="12" spans="1:21" x14ac:dyDescent="0.25">
      <c r="A12" s="4" t="s">
        <v>7</v>
      </c>
      <c r="B12" s="20">
        <v>60</v>
      </c>
      <c r="C12" s="20">
        <v>100</v>
      </c>
      <c r="D12" s="20">
        <v>100</v>
      </c>
      <c r="E12" s="20">
        <v>80</v>
      </c>
      <c r="F12" s="22">
        <v>70</v>
      </c>
      <c r="G12" s="22">
        <v>70</v>
      </c>
      <c r="H12" s="20">
        <v>60</v>
      </c>
      <c r="I12" s="20">
        <v>60</v>
      </c>
      <c r="J12" s="22">
        <v>70</v>
      </c>
      <c r="K12" s="24">
        <v>70</v>
      </c>
      <c r="L12" s="20">
        <v>60</v>
      </c>
      <c r="M12" s="20">
        <v>60</v>
      </c>
      <c r="N12" s="22">
        <v>60</v>
      </c>
      <c r="O12" s="20">
        <v>60</v>
      </c>
      <c r="P12" s="20">
        <v>60</v>
      </c>
      <c r="Q12" s="22">
        <v>80</v>
      </c>
      <c r="R12" s="24">
        <v>67</v>
      </c>
      <c r="S12" s="20">
        <v>60</v>
      </c>
      <c r="T12" s="20">
        <v>80</v>
      </c>
      <c r="U12" s="22">
        <v>60</v>
      </c>
    </row>
    <row r="13" spans="1:21" x14ac:dyDescent="0.25">
      <c r="A13" s="4" t="s">
        <v>8</v>
      </c>
      <c r="B13" s="20">
        <v>100</v>
      </c>
      <c r="C13" s="20">
        <v>80</v>
      </c>
      <c r="D13" s="20">
        <v>100</v>
      </c>
      <c r="E13" s="20">
        <v>80</v>
      </c>
      <c r="F13" s="22">
        <v>60</v>
      </c>
      <c r="G13" s="22">
        <v>50</v>
      </c>
      <c r="H13" s="20">
        <v>100</v>
      </c>
      <c r="I13" s="20">
        <v>100</v>
      </c>
      <c r="J13" s="22">
        <v>70</v>
      </c>
      <c r="K13" s="24">
        <v>78</v>
      </c>
      <c r="L13" s="20">
        <v>100</v>
      </c>
      <c r="M13" s="20">
        <v>100</v>
      </c>
      <c r="N13" s="22">
        <v>80</v>
      </c>
      <c r="O13" s="20">
        <v>100</v>
      </c>
      <c r="P13" s="20">
        <v>100</v>
      </c>
      <c r="Q13" s="22">
        <v>70</v>
      </c>
      <c r="R13" s="24">
        <v>80</v>
      </c>
      <c r="S13" s="20">
        <v>100</v>
      </c>
      <c r="T13" s="20">
        <v>80</v>
      </c>
      <c r="U13" s="22">
        <v>60</v>
      </c>
    </row>
    <row r="14" spans="1:21" x14ac:dyDescent="0.25">
      <c r="A14" s="4" t="s">
        <v>9</v>
      </c>
      <c r="B14" s="20">
        <v>80</v>
      </c>
      <c r="C14" s="20">
        <v>60</v>
      </c>
      <c r="D14" s="20">
        <v>20</v>
      </c>
      <c r="E14" s="20">
        <v>80</v>
      </c>
      <c r="F14" s="22">
        <v>80</v>
      </c>
      <c r="G14" s="22">
        <v>90</v>
      </c>
      <c r="H14" s="20">
        <v>60</v>
      </c>
      <c r="I14" s="20">
        <v>60</v>
      </c>
      <c r="J14" s="22">
        <v>70</v>
      </c>
      <c r="K14" s="24">
        <v>67</v>
      </c>
      <c r="L14" s="20">
        <v>60</v>
      </c>
      <c r="M14" s="20">
        <v>60</v>
      </c>
      <c r="N14" s="22">
        <v>75</v>
      </c>
      <c r="O14" s="20">
        <v>60</v>
      </c>
      <c r="P14" s="20">
        <v>60</v>
      </c>
      <c r="Q14" s="22">
        <v>60</v>
      </c>
      <c r="R14" s="24">
        <v>48</v>
      </c>
      <c r="S14" s="20">
        <v>60</v>
      </c>
      <c r="T14" s="20">
        <v>80</v>
      </c>
      <c r="U14" s="22">
        <v>25</v>
      </c>
    </row>
    <row r="15" spans="1:21" x14ac:dyDescent="0.25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</row>
    <row r="16" spans="1:21" s="12" customFormat="1" x14ac:dyDescent="0.25">
      <c r="A16" s="125" t="s">
        <v>54</v>
      </c>
      <c r="B16" s="125"/>
      <c r="C16" s="125"/>
      <c r="D16" s="125" t="s">
        <v>33</v>
      </c>
      <c r="E16" s="125"/>
      <c r="F16" s="125"/>
      <c r="G16" s="95">
        <v>0.2</v>
      </c>
      <c r="I16" s="127" t="s">
        <v>57</v>
      </c>
      <c r="J16" s="127"/>
      <c r="K16" s="127"/>
      <c r="L16" s="127"/>
      <c r="M16" s="127"/>
      <c r="N16" s="127"/>
      <c r="O16" s="127"/>
    </row>
    <row r="17" spans="1:21" s="12" customFormat="1" x14ac:dyDescent="0.25">
      <c r="D17" s="125" t="s">
        <v>11</v>
      </c>
      <c r="E17" s="125"/>
      <c r="F17" s="125"/>
      <c r="G17" s="95">
        <v>0.3</v>
      </c>
      <c r="I17" s="127" t="s">
        <v>59</v>
      </c>
      <c r="J17" s="127"/>
      <c r="K17" s="127"/>
      <c r="L17" s="127"/>
      <c r="M17" s="127"/>
      <c r="N17" s="127"/>
      <c r="O17" s="127"/>
    </row>
    <row r="18" spans="1:21" s="12" customFormat="1" x14ac:dyDescent="0.25">
      <c r="D18" s="125" t="s">
        <v>12</v>
      </c>
      <c r="E18" s="125"/>
      <c r="F18" s="125"/>
      <c r="G18" s="95">
        <v>0.5</v>
      </c>
      <c r="I18" s="127" t="s">
        <v>58</v>
      </c>
      <c r="J18" s="127"/>
      <c r="K18" s="127"/>
      <c r="L18" s="127"/>
      <c r="M18" s="127"/>
      <c r="N18" s="127"/>
      <c r="O18" s="127"/>
    </row>
    <row r="19" spans="1:21" s="12" customFormat="1" x14ac:dyDescent="0.25">
      <c r="I19" s="127" t="s">
        <v>60</v>
      </c>
      <c r="J19" s="127"/>
      <c r="K19" s="127"/>
      <c r="L19" s="127"/>
      <c r="M19" s="127"/>
      <c r="N19" s="127"/>
      <c r="O19" s="127"/>
    </row>
    <row r="20" spans="1:21" s="12" customFormat="1" x14ac:dyDescent="0.25"/>
    <row r="21" spans="1:21" x14ac:dyDescent="0.25">
      <c r="A21" s="90"/>
      <c r="B21" s="121" t="s">
        <v>33</v>
      </c>
      <c r="C21" s="110"/>
      <c r="D21" s="110"/>
      <c r="E21" s="111" t="s">
        <v>35</v>
      </c>
      <c r="F21" s="112"/>
      <c r="G21" s="112"/>
      <c r="H21" s="113" t="s">
        <v>34</v>
      </c>
      <c r="I21" s="114"/>
      <c r="J21" s="128"/>
      <c r="K21" s="18"/>
      <c r="L21" s="115" t="s">
        <v>38</v>
      </c>
      <c r="M21" s="116"/>
      <c r="N21" s="126"/>
      <c r="O21" s="12"/>
      <c r="P21" s="12"/>
      <c r="Q21" s="12"/>
      <c r="R21" s="12"/>
      <c r="S21" s="12"/>
      <c r="T21" s="12"/>
      <c r="U21" s="12"/>
    </row>
    <row r="22" spans="1:21" x14ac:dyDescent="0.25">
      <c r="A22" s="91" t="s">
        <v>36</v>
      </c>
      <c r="B22" s="92"/>
      <c r="C22" s="92" t="s">
        <v>18</v>
      </c>
      <c r="D22" s="92" t="s">
        <v>37</v>
      </c>
      <c r="E22" s="98"/>
      <c r="F22" s="93" t="s">
        <v>18</v>
      </c>
      <c r="G22" s="93" t="s">
        <v>37</v>
      </c>
      <c r="H22" s="99"/>
      <c r="I22" s="94" t="s">
        <v>18</v>
      </c>
      <c r="J22" s="103" t="s">
        <v>37</v>
      </c>
      <c r="K22" s="56"/>
      <c r="L22" s="52" t="s">
        <v>18</v>
      </c>
      <c r="M22" s="53"/>
      <c r="N22" s="86" t="s">
        <v>37</v>
      </c>
      <c r="O22" s="12"/>
      <c r="P22" s="12"/>
      <c r="Q22" s="12"/>
      <c r="R22" s="12"/>
      <c r="S22" s="12"/>
      <c r="T22" s="12"/>
      <c r="U22" s="12"/>
    </row>
    <row r="23" spans="1:21" x14ac:dyDescent="0.25">
      <c r="A23" s="13" t="s">
        <v>0</v>
      </c>
      <c r="B23" s="25"/>
      <c r="C23" s="25">
        <f>(B5+C5+D5+E5+H5+I5+L5+M5+O5+P5+S5+T5)/12</f>
        <v>96.666666666666671</v>
      </c>
      <c r="D23" s="46" t="s">
        <v>19</v>
      </c>
      <c r="E23" s="48"/>
      <c r="F23" s="26">
        <f>(F5+J5+Q5+2*(G5+N5+U5))/9</f>
        <v>92.222222222222229</v>
      </c>
      <c r="G23" s="51" t="s">
        <v>39</v>
      </c>
      <c r="H23" s="49"/>
      <c r="I23" s="50">
        <f>(K5+R5)/2</f>
        <v>99</v>
      </c>
      <c r="J23" s="104" t="s">
        <v>19</v>
      </c>
      <c r="K23" s="12"/>
      <c r="L23" s="100">
        <f>C23*0.2+F23*0.3+I23*0.5</f>
        <v>96.5</v>
      </c>
      <c r="M23" s="12" t="s">
        <v>18</v>
      </c>
      <c r="N23" s="86" t="s">
        <v>19</v>
      </c>
      <c r="O23" s="12"/>
      <c r="P23" s="12"/>
      <c r="Q23" s="12"/>
      <c r="R23" s="12"/>
      <c r="S23" s="12"/>
      <c r="T23" s="12"/>
      <c r="U23" s="12"/>
    </row>
    <row r="24" spans="1:21" x14ac:dyDescent="0.25">
      <c r="A24" s="13" t="s">
        <v>1</v>
      </c>
      <c r="B24" s="25"/>
      <c r="C24" s="25">
        <f t="shared" ref="C24:C32" si="0">(B6+C6+D6+E6+H6+I6+L6+M6+O6+P6+S6+T6)/12</f>
        <v>90</v>
      </c>
      <c r="D24" s="46" t="s">
        <v>39</v>
      </c>
      <c r="E24" s="48"/>
      <c r="F24" s="26">
        <f t="shared" ref="F24:F32" si="1">(F6+J6+Q6+2*(G6+N6+U6))/9</f>
        <v>87.777777777777771</v>
      </c>
      <c r="G24" s="51" t="s">
        <v>20</v>
      </c>
      <c r="H24" s="49"/>
      <c r="I24" s="50">
        <f t="shared" ref="I24:I32" si="2">(K6+R6)/2</f>
        <v>85</v>
      </c>
      <c r="J24" s="104" t="s">
        <v>22</v>
      </c>
      <c r="K24" s="12"/>
      <c r="L24" s="100">
        <f t="shared" ref="L24:L32" si="3">C24*0.2+F24*0.3+I24*0.5</f>
        <v>86.833333333333329</v>
      </c>
      <c r="M24" s="12" t="s">
        <v>18</v>
      </c>
      <c r="N24" s="86" t="s">
        <v>22</v>
      </c>
      <c r="O24" s="12"/>
      <c r="P24" s="12"/>
      <c r="Q24" s="12"/>
      <c r="R24" s="12"/>
      <c r="S24" s="12"/>
      <c r="T24" s="12"/>
      <c r="U24" s="12"/>
    </row>
    <row r="25" spans="1:21" x14ac:dyDescent="0.25">
      <c r="A25" s="13" t="s">
        <v>2</v>
      </c>
      <c r="B25" s="25"/>
      <c r="C25" s="25">
        <f t="shared" si="0"/>
        <v>80</v>
      </c>
      <c r="D25" s="46" t="s">
        <v>23</v>
      </c>
      <c r="E25" s="48"/>
      <c r="F25" s="26">
        <f t="shared" si="1"/>
        <v>71.111111111111114</v>
      </c>
      <c r="G25" s="51" t="s">
        <v>25</v>
      </c>
      <c r="H25" s="49"/>
      <c r="I25" s="50">
        <f t="shared" si="2"/>
        <v>83.5</v>
      </c>
      <c r="J25" s="104" t="s">
        <v>22</v>
      </c>
      <c r="K25" s="12"/>
      <c r="L25" s="100">
        <f t="shared" si="3"/>
        <v>79.083333333333329</v>
      </c>
      <c r="M25" s="12" t="s">
        <v>18</v>
      </c>
      <c r="N25" s="101" t="s">
        <v>21</v>
      </c>
      <c r="O25" s="12"/>
      <c r="P25" s="12"/>
      <c r="Q25" s="12"/>
      <c r="R25" s="12"/>
      <c r="S25" s="12"/>
      <c r="T25" s="12"/>
      <c r="U25" s="12"/>
    </row>
    <row r="26" spans="1:21" x14ac:dyDescent="0.25">
      <c r="A26" s="13" t="s">
        <v>3</v>
      </c>
      <c r="B26" s="25"/>
      <c r="C26" s="25">
        <f t="shared" si="0"/>
        <v>85</v>
      </c>
      <c r="D26" s="46" t="s">
        <v>22</v>
      </c>
      <c r="E26" s="48"/>
      <c r="F26" s="26">
        <f t="shared" si="1"/>
        <v>75.555555555555557</v>
      </c>
      <c r="G26" s="51" t="s">
        <v>24</v>
      </c>
      <c r="H26" s="49"/>
      <c r="I26" s="50">
        <f t="shared" si="2"/>
        <v>86.5</v>
      </c>
      <c r="J26" s="104" t="s">
        <v>22</v>
      </c>
      <c r="K26" s="12"/>
      <c r="L26" s="100">
        <f t="shared" si="3"/>
        <v>82.916666666666671</v>
      </c>
      <c r="M26" s="12" t="s">
        <v>18</v>
      </c>
      <c r="N26" s="101" t="s">
        <v>23</v>
      </c>
      <c r="O26" s="12"/>
      <c r="P26" s="18" t="s">
        <v>61</v>
      </c>
      <c r="Q26" s="18"/>
      <c r="R26" s="18"/>
      <c r="S26" s="18"/>
      <c r="T26" s="12"/>
      <c r="U26" s="12"/>
    </row>
    <row r="27" spans="1:21" x14ac:dyDescent="0.25">
      <c r="A27" s="13" t="s">
        <v>4</v>
      </c>
      <c r="B27" s="25"/>
      <c r="C27" s="25">
        <f t="shared" si="0"/>
        <v>81.666666666666671</v>
      </c>
      <c r="D27" s="46" t="s">
        <v>23</v>
      </c>
      <c r="E27" s="48"/>
      <c r="F27" s="26">
        <f t="shared" si="1"/>
        <v>82.222222222222229</v>
      </c>
      <c r="G27" s="51" t="s">
        <v>23</v>
      </c>
      <c r="H27" s="49"/>
      <c r="I27" s="50">
        <f t="shared" si="2"/>
        <v>80</v>
      </c>
      <c r="J27" s="104" t="s">
        <v>23</v>
      </c>
      <c r="K27" s="12"/>
      <c r="L27" s="100">
        <f t="shared" si="3"/>
        <v>81</v>
      </c>
      <c r="M27" s="12" t="s">
        <v>18</v>
      </c>
      <c r="N27" s="101" t="s">
        <v>23</v>
      </c>
      <c r="O27" s="12"/>
      <c r="P27" s="12"/>
      <c r="Q27" s="12"/>
      <c r="R27" s="12"/>
      <c r="S27" s="12"/>
      <c r="T27" s="12"/>
      <c r="U27" s="12"/>
    </row>
    <row r="28" spans="1:21" x14ac:dyDescent="0.25">
      <c r="A28" s="13" t="s">
        <v>5</v>
      </c>
      <c r="B28" s="25"/>
      <c r="C28" s="25">
        <f t="shared" si="0"/>
        <v>66.666666666666671</v>
      </c>
      <c r="D28" s="46" t="s">
        <v>40</v>
      </c>
      <c r="E28" s="48"/>
      <c r="F28" s="26">
        <f t="shared" si="1"/>
        <v>75.555555555555557</v>
      </c>
      <c r="G28" s="51" t="s">
        <v>24</v>
      </c>
      <c r="H28" s="49"/>
      <c r="I28" s="50">
        <f t="shared" si="2"/>
        <v>81</v>
      </c>
      <c r="J28" s="104" t="s">
        <v>23</v>
      </c>
      <c r="K28" s="12"/>
      <c r="L28" s="100">
        <f t="shared" si="3"/>
        <v>76.5</v>
      </c>
      <c r="M28" s="12" t="s">
        <v>18</v>
      </c>
      <c r="N28" s="101" t="s">
        <v>24</v>
      </c>
      <c r="O28" s="12"/>
      <c r="P28" s="12"/>
      <c r="Q28" s="12"/>
      <c r="R28" s="12"/>
      <c r="S28" s="12"/>
      <c r="T28" s="12"/>
      <c r="U28" s="12"/>
    </row>
    <row r="29" spans="1:21" x14ac:dyDescent="0.25">
      <c r="A29" s="13" t="s">
        <v>6</v>
      </c>
      <c r="B29" s="25"/>
      <c r="C29" s="25">
        <f t="shared" si="0"/>
        <v>63.333333333333336</v>
      </c>
      <c r="D29" s="46" t="s">
        <v>40</v>
      </c>
      <c r="E29" s="48"/>
      <c r="F29" s="26">
        <f t="shared" si="1"/>
        <v>76.666666666666671</v>
      </c>
      <c r="G29" s="51" t="s">
        <v>24</v>
      </c>
      <c r="H29" s="49"/>
      <c r="I29" s="50">
        <f t="shared" si="2"/>
        <v>74</v>
      </c>
      <c r="J29" s="104" t="s">
        <v>24</v>
      </c>
      <c r="K29" s="12"/>
      <c r="L29" s="100">
        <f t="shared" si="3"/>
        <v>72.666666666666671</v>
      </c>
      <c r="M29" s="12" t="s">
        <v>18</v>
      </c>
      <c r="N29" s="101" t="s">
        <v>25</v>
      </c>
      <c r="O29" s="12"/>
      <c r="P29" s="12"/>
      <c r="Q29" s="12"/>
      <c r="R29" s="12"/>
      <c r="S29" s="12"/>
      <c r="T29" s="12"/>
      <c r="U29" s="12"/>
    </row>
    <row r="30" spans="1:21" x14ac:dyDescent="0.25">
      <c r="A30" s="13" t="s">
        <v>7</v>
      </c>
      <c r="B30" s="25"/>
      <c r="C30" s="25">
        <f t="shared" si="0"/>
        <v>70</v>
      </c>
      <c r="D30" s="46" t="s">
        <v>25</v>
      </c>
      <c r="E30" s="48"/>
      <c r="F30" s="26">
        <f t="shared" si="1"/>
        <v>66.666666666666671</v>
      </c>
      <c r="G30" s="51" t="s">
        <v>40</v>
      </c>
      <c r="H30" s="49"/>
      <c r="I30" s="50">
        <f t="shared" si="2"/>
        <v>68.5</v>
      </c>
      <c r="J30" s="104" t="s">
        <v>26</v>
      </c>
      <c r="K30" s="12"/>
      <c r="L30" s="100">
        <f t="shared" si="3"/>
        <v>68.25</v>
      </c>
      <c r="M30" s="12" t="s">
        <v>18</v>
      </c>
      <c r="N30" s="101" t="s">
        <v>26</v>
      </c>
      <c r="O30" s="12"/>
      <c r="P30" s="12"/>
      <c r="Q30" s="12"/>
      <c r="R30" s="12"/>
      <c r="S30" s="12"/>
      <c r="T30" s="12"/>
      <c r="U30" s="12"/>
    </row>
    <row r="31" spans="1:21" x14ac:dyDescent="0.25">
      <c r="A31" s="13" t="s">
        <v>8</v>
      </c>
      <c r="B31" s="25"/>
      <c r="C31" s="25">
        <f t="shared" si="0"/>
        <v>95</v>
      </c>
      <c r="D31" s="46" t="s">
        <v>19</v>
      </c>
      <c r="E31" s="48"/>
      <c r="F31" s="26">
        <f t="shared" si="1"/>
        <v>64.444444444444443</v>
      </c>
      <c r="G31" s="51" t="s">
        <v>40</v>
      </c>
      <c r="H31" s="49"/>
      <c r="I31" s="50">
        <f t="shared" si="2"/>
        <v>79</v>
      </c>
      <c r="J31" s="104" t="s">
        <v>21</v>
      </c>
      <c r="K31" s="12"/>
      <c r="L31" s="100">
        <f t="shared" si="3"/>
        <v>77.833333333333329</v>
      </c>
      <c r="M31" s="12" t="s">
        <v>18</v>
      </c>
      <c r="N31" s="101" t="s">
        <v>21</v>
      </c>
      <c r="O31" s="12"/>
      <c r="P31" s="12"/>
      <c r="Q31" s="12"/>
      <c r="R31" s="12"/>
      <c r="S31" s="12"/>
      <c r="T31" s="12"/>
      <c r="U31" s="12"/>
    </row>
    <row r="32" spans="1:21" x14ac:dyDescent="0.25">
      <c r="A32" s="13" t="s">
        <v>9</v>
      </c>
      <c r="B32" s="25"/>
      <c r="C32" s="25">
        <f t="shared" si="0"/>
        <v>61.666666666666664</v>
      </c>
      <c r="D32" s="46" t="s">
        <v>32</v>
      </c>
      <c r="E32" s="48"/>
      <c r="F32" s="26">
        <f t="shared" si="1"/>
        <v>65.555555555555557</v>
      </c>
      <c r="G32" s="51" t="s">
        <v>40</v>
      </c>
      <c r="H32" s="49"/>
      <c r="I32" s="50">
        <f t="shared" si="2"/>
        <v>57.5</v>
      </c>
      <c r="J32" s="104" t="s">
        <v>27</v>
      </c>
      <c r="K32" s="12"/>
      <c r="L32" s="100">
        <f t="shared" si="3"/>
        <v>60.75</v>
      </c>
      <c r="M32" s="12" t="s">
        <v>18</v>
      </c>
      <c r="N32" s="101" t="s">
        <v>32</v>
      </c>
      <c r="O32" s="12"/>
      <c r="P32" s="12"/>
      <c r="Q32" s="12"/>
      <c r="R32" s="12"/>
      <c r="S32" s="12"/>
      <c r="T32" s="12"/>
      <c r="U32" s="12"/>
    </row>
    <row r="33" spans="2:21" x14ac:dyDescent="0.25">
      <c r="O33" s="12"/>
      <c r="P33" s="12"/>
      <c r="Q33" s="12"/>
      <c r="R33" s="12"/>
      <c r="S33" s="12"/>
      <c r="T33" s="12"/>
      <c r="U33" s="12"/>
    </row>
    <row r="34" spans="2:21" x14ac:dyDescent="0.25">
      <c r="B34" s="1"/>
      <c r="C34" s="1"/>
      <c r="D34" s="1"/>
      <c r="E34" s="1"/>
      <c r="O34" s="12"/>
      <c r="P34" s="12"/>
      <c r="Q34" s="12"/>
      <c r="R34" s="12"/>
      <c r="S34" s="12"/>
      <c r="T34" s="12"/>
      <c r="U34" s="12"/>
    </row>
    <row r="35" spans="2:21" x14ac:dyDescent="0.25">
      <c r="B35" s="1"/>
      <c r="C35" s="1"/>
      <c r="D35" s="1"/>
      <c r="E35" s="1"/>
    </row>
  </sheetData>
  <mergeCells count="14">
    <mergeCell ref="I19:O19"/>
    <mergeCell ref="B21:D21"/>
    <mergeCell ref="E21:G21"/>
    <mergeCell ref="H21:J21"/>
    <mergeCell ref="L21:N21"/>
    <mergeCell ref="B3:U3"/>
    <mergeCell ref="A1:U1"/>
    <mergeCell ref="A16:C16"/>
    <mergeCell ref="D16:F16"/>
    <mergeCell ref="D17:F17"/>
    <mergeCell ref="D18:F18"/>
    <mergeCell ref="I16:O16"/>
    <mergeCell ref="I17:O17"/>
    <mergeCell ref="I18:O18"/>
  </mergeCells>
  <pageMargins left="0.63" right="0.5" top="1" bottom="1" header="0.5" footer="0.5"/>
  <pageSetup orientation="landscape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3074" r:id="rId4">
          <objectPr defaultSize="0" autoPict="0" r:id="rId5">
            <anchor moveWithCells="1" sizeWithCells="1">
              <from>
                <xdr:col>15</xdr:col>
                <xdr:colOff>243840</xdr:colOff>
                <xdr:row>26</xdr:row>
                <xdr:rowOff>91440</xdr:rowOff>
              </from>
              <to>
                <xdr:col>20</xdr:col>
                <xdr:colOff>289560</xdr:colOff>
                <xdr:row>28</xdr:row>
                <xdr:rowOff>129540</xdr:rowOff>
              </to>
            </anchor>
          </objectPr>
        </oleObject>
      </mc:Choice>
      <mc:Fallback>
        <oleObject progId="Equation.3" shapeId="3074" r:id="rId4"/>
      </mc:Fallback>
    </mc:AlternateContent>
    <mc:AlternateContent xmlns:mc="http://schemas.openxmlformats.org/markup-compatibility/2006">
      <mc:Choice Requires="x14">
        <oleObject progId="Equation.3" shapeId="3075" r:id="rId6">
          <objectPr defaultSize="0" autoPict="0" r:id="rId7">
            <anchor moveWithCells="1" sizeWithCells="1">
              <from>
                <xdr:col>14</xdr:col>
                <xdr:colOff>45720</xdr:colOff>
                <xdr:row>29</xdr:row>
                <xdr:rowOff>22860</xdr:rowOff>
              </from>
              <to>
                <xdr:col>21</xdr:col>
                <xdr:colOff>579120</xdr:colOff>
                <xdr:row>30</xdr:row>
                <xdr:rowOff>68580</xdr:rowOff>
              </to>
            </anchor>
          </objectPr>
        </oleObject>
      </mc:Choice>
      <mc:Fallback>
        <oleObject progId="Equation.3" shapeId="3075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Data-points</vt:lpstr>
      <vt:lpstr>Data-percent</vt:lpstr>
      <vt:lpstr>Data-weights</vt:lpstr>
      <vt:lpstr>Data-pts-pct</vt:lpstr>
      <vt:lpstr>Data-wt-pct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Judith Stoeri</dc:creator>
  <cp:lastModifiedBy>Aniket Gupta</cp:lastModifiedBy>
  <cp:lastPrinted>2002-01-15T17:58:23Z</cp:lastPrinted>
  <dcterms:created xsi:type="dcterms:W3CDTF">2001-07-31T15:20:28Z</dcterms:created>
  <dcterms:modified xsi:type="dcterms:W3CDTF">2024-02-03T22:22:46Z</dcterms:modified>
</cp:coreProperties>
</file>