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8EE63572-4FE0-4DA5-8A7A-04574860C909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Database">Sheet1!$A$3:$AM$25</definedName>
  </definedNames>
  <calcPr calcId="191029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1" i="1" l="1"/>
  <c r="AN30" i="1"/>
  <c r="AN29" i="1"/>
  <c r="AH19" i="1"/>
  <c r="AH4" i="1"/>
  <c r="AH5" i="1"/>
  <c r="AH6" i="1"/>
  <c r="AH7" i="1"/>
  <c r="AH31" i="1" s="1"/>
  <c r="AH8" i="1"/>
  <c r="AH9" i="1"/>
  <c r="AI9" i="1" s="1"/>
  <c r="AH10" i="1"/>
  <c r="AI10" i="1" s="1"/>
  <c r="AH11" i="1"/>
  <c r="AH12" i="1"/>
  <c r="AH13" i="1"/>
  <c r="AI13" i="1" s="1"/>
  <c r="AH14" i="1"/>
  <c r="AH15" i="1"/>
  <c r="AI15" i="1" s="1"/>
  <c r="AH16" i="1"/>
  <c r="AI16" i="1" s="1"/>
  <c r="AH17" i="1"/>
  <c r="AH18" i="1"/>
  <c r="AI18" i="1" s="1"/>
  <c r="AH20" i="1"/>
  <c r="AH21" i="1"/>
  <c r="AH22" i="1"/>
  <c r="AH23" i="1"/>
  <c r="AH24" i="1"/>
  <c r="AI24" i="1" s="1"/>
  <c r="AH25" i="1"/>
  <c r="AE12" i="1"/>
  <c r="AF12" i="1" s="1"/>
  <c r="AK12" i="1" s="1"/>
  <c r="AE27" i="1"/>
  <c r="AF15" i="1" s="1"/>
  <c r="AK15" i="1" s="1"/>
  <c r="AL15" i="1" s="1"/>
  <c r="J12" i="1"/>
  <c r="K12" i="1" s="1"/>
  <c r="J27" i="1"/>
  <c r="AI12" i="1"/>
  <c r="AO14" i="1"/>
  <c r="AO13" i="1"/>
  <c r="AO12" i="1" s="1"/>
  <c r="AO11" i="1" s="1"/>
  <c r="AO10" i="1" s="1"/>
  <c r="AO9" i="1" s="1"/>
  <c r="AO8" i="1" s="1"/>
  <c r="AO7" i="1" s="1"/>
  <c r="AE13" i="1"/>
  <c r="AF13" i="1" s="1"/>
  <c r="AK13" i="1" s="1"/>
  <c r="AL13" i="1" s="1"/>
  <c r="J13" i="1"/>
  <c r="K13" i="1"/>
  <c r="AE14" i="1"/>
  <c r="AF14" i="1"/>
  <c r="AK14" i="1" s="1"/>
  <c r="J14" i="1"/>
  <c r="K14" i="1"/>
  <c r="AI14" i="1"/>
  <c r="AE15" i="1"/>
  <c r="J15" i="1"/>
  <c r="K15" i="1" s="1"/>
  <c r="AE16" i="1"/>
  <c r="AF16" i="1" s="1"/>
  <c r="AK16" i="1" s="1"/>
  <c r="AL16" i="1" s="1"/>
  <c r="J16" i="1"/>
  <c r="K16" i="1"/>
  <c r="AE17" i="1"/>
  <c r="J17" i="1"/>
  <c r="K17" i="1"/>
  <c r="AI17" i="1"/>
  <c r="AE18" i="1"/>
  <c r="AF18" i="1" s="1"/>
  <c r="J18" i="1"/>
  <c r="K18" i="1" s="1"/>
  <c r="AE19" i="1"/>
  <c r="J19" i="1"/>
  <c r="K19" i="1"/>
  <c r="AI19" i="1"/>
  <c r="AE20" i="1"/>
  <c r="J20" i="1"/>
  <c r="K20" i="1" s="1"/>
  <c r="AI20" i="1"/>
  <c r="AE21" i="1"/>
  <c r="AF21" i="1" s="1"/>
  <c r="AK21" i="1" s="1"/>
  <c r="AL21" i="1" s="1"/>
  <c r="J21" i="1"/>
  <c r="K21" i="1"/>
  <c r="AI21" i="1"/>
  <c r="AE22" i="1"/>
  <c r="AF22" i="1"/>
  <c r="AK22" i="1" s="1"/>
  <c r="AL22" i="1" s="1"/>
  <c r="J22" i="1"/>
  <c r="K22" i="1"/>
  <c r="AI22" i="1"/>
  <c r="AE23" i="1"/>
  <c r="J23" i="1"/>
  <c r="K23" i="1" s="1"/>
  <c r="AI23" i="1"/>
  <c r="AE24" i="1"/>
  <c r="AF24" i="1" s="1"/>
  <c r="J24" i="1"/>
  <c r="K24" i="1"/>
  <c r="AE25" i="1"/>
  <c r="J25" i="1"/>
  <c r="K25" i="1"/>
  <c r="AI25" i="1"/>
  <c r="AE9" i="1"/>
  <c r="AF9" i="1" s="1"/>
  <c r="AK9" i="1" s="1"/>
  <c r="AE10" i="1"/>
  <c r="AF10" i="1" s="1"/>
  <c r="AE11" i="1"/>
  <c r="AF11" i="1"/>
  <c r="AK11" i="1" s="1"/>
  <c r="AL11" i="1" s="1"/>
  <c r="AI6" i="1"/>
  <c r="AE6" i="1"/>
  <c r="J6" i="1"/>
  <c r="K6" i="1"/>
  <c r="AI7" i="1"/>
  <c r="AE7" i="1"/>
  <c r="AF7" i="1" s="1"/>
  <c r="AK7" i="1" s="1"/>
  <c r="J7" i="1"/>
  <c r="K7" i="1"/>
  <c r="AI8" i="1"/>
  <c r="AE8" i="1"/>
  <c r="J8" i="1"/>
  <c r="K8" i="1" s="1"/>
  <c r="J9" i="1"/>
  <c r="K9" i="1"/>
  <c r="J10" i="1"/>
  <c r="K10" i="1" s="1"/>
  <c r="AI11" i="1"/>
  <c r="J11" i="1"/>
  <c r="K11" i="1"/>
  <c r="AE4" i="1"/>
  <c r="AE31" i="1" s="1"/>
  <c r="AF4" i="1"/>
  <c r="J4" i="1"/>
  <c r="K4" i="1"/>
  <c r="AI4" i="1"/>
  <c r="AE5" i="1"/>
  <c r="J5" i="1"/>
  <c r="J31" i="1" s="1"/>
  <c r="AI5" i="1"/>
  <c r="AJ31" i="1"/>
  <c r="AG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I31" i="1"/>
  <c r="H31" i="1"/>
  <c r="G31" i="1"/>
  <c r="F31" i="1"/>
  <c r="E31" i="1"/>
  <c r="D31" i="1"/>
  <c r="C31" i="1"/>
  <c r="B31" i="1"/>
  <c r="AJ30" i="1"/>
  <c r="AG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I30" i="1"/>
  <c r="H30" i="1"/>
  <c r="G30" i="1"/>
  <c r="F30" i="1"/>
  <c r="E30" i="1"/>
  <c r="D30" i="1"/>
  <c r="C30" i="1"/>
  <c r="B30" i="1"/>
  <c r="AM29" i="1"/>
  <c r="AJ29" i="1"/>
  <c r="AH29" i="1"/>
  <c r="AG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J29" i="1"/>
  <c r="I29" i="1"/>
  <c r="H29" i="1"/>
  <c r="G29" i="1"/>
  <c r="F29" i="1"/>
  <c r="E29" i="1"/>
  <c r="D29" i="1"/>
  <c r="C29" i="1"/>
  <c r="B29" i="1"/>
  <c r="AL7" i="1" l="1"/>
  <c r="AK10" i="1"/>
  <c r="AL10" i="1" s="1"/>
  <c r="AK24" i="1"/>
  <c r="AL24" i="1" s="1"/>
  <c r="AI30" i="1"/>
  <c r="AL9" i="1"/>
  <c r="AL14" i="1"/>
  <c r="AK18" i="1"/>
  <c r="AL18" i="1" s="1"/>
  <c r="AL12" i="1"/>
  <c r="AI29" i="1"/>
  <c r="AF5" i="1"/>
  <c r="AF29" i="1" s="1"/>
  <c r="AF25" i="1"/>
  <c r="AK25" i="1" s="1"/>
  <c r="AL25" i="1" s="1"/>
  <c r="AK4" i="1"/>
  <c r="AI31" i="1"/>
  <c r="AE29" i="1"/>
  <c r="AF6" i="1"/>
  <c r="AK6" i="1" s="1"/>
  <c r="AL6" i="1" s="1"/>
  <c r="AF19" i="1"/>
  <c r="AK19" i="1" s="1"/>
  <c r="AL19" i="1" s="1"/>
  <c r="AE30" i="1"/>
  <c r="J30" i="1"/>
  <c r="AH30" i="1"/>
  <c r="AF20" i="1"/>
  <c r="AK20" i="1" s="1"/>
  <c r="AL20" i="1" s="1"/>
  <c r="AF8" i="1"/>
  <c r="AK8" i="1" s="1"/>
  <c r="AL8" i="1" s="1"/>
  <c r="AF17" i="1"/>
  <c r="AK17" i="1" s="1"/>
  <c r="AL17" i="1" s="1"/>
  <c r="K5" i="1"/>
  <c r="AF23" i="1"/>
  <c r="AK23" i="1" s="1"/>
  <c r="AL23" i="1" s="1"/>
  <c r="K30" i="1" l="1"/>
  <c r="K31" i="1"/>
  <c r="K29" i="1"/>
  <c r="AL4" i="1"/>
  <c r="AF30" i="1"/>
  <c r="AK5" i="1"/>
  <c r="AL5" i="1" s="1"/>
  <c r="AF31" i="1"/>
  <c r="AK29" i="1" l="1"/>
  <c r="AK31" i="1"/>
  <c r="AK30" i="1"/>
  <c r="AL29" i="1"/>
</calcChain>
</file>

<file path=xl/sharedStrings.xml><?xml version="1.0" encoding="utf-8"?>
<sst xmlns="http://schemas.openxmlformats.org/spreadsheetml/2006/main" count="62" uniqueCount="61">
  <si>
    <t>Quizzes</t>
  </si>
  <si>
    <t>Homework</t>
  </si>
  <si>
    <t>Code #</t>
  </si>
  <si>
    <t>QuizTotal</t>
  </si>
  <si>
    <t>Quiz %</t>
  </si>
  <si>
    <t>Homework Total</t>
  </si>
  <si>
    <t>Homework %</t>
  </si>
  <si>
    <t>Midterm No 1</t>
  </si>
  <si>
    <t>Midterm No 2</t>
  </si>
  <si>
    <t>Midterm %</t>
  </si>
  <si>
    <t>Final Exam</t>
  </si>
  <si>
    <t>Course %</t>
  </si>
  <si>
    <t>Grade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</si>
  <si>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</si>
  <si>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</si>
  <si>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</si>
  <si>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</si>
  <si>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</si>
  <si>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</si>
  <si>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</si>
  <si>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</si>
  <si>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</si>
  <si>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</si>
  <si>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</si>
  <si>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 xml:space="preserve">  </t>
  </si>
  <si>
    <t>Quiz No. 1</t>
  </si>
  <si>
    <t>Quiz No. 2</t>
  </si>
  <si>
    <t>Quiz No. 3</t>
  </si>
  <si>
    <t>Quiz No. 4</t>
  </si>
  <si>
    <t>Quiz No. 5</t>
  </si>
  <si>
    <t>Quiz No. 6</t>
  </si>
  <si>
    <t>Quiz No. 7</t>
  </si>
  <si>
    <t>Quiz No. 8</t>
  </si>
  <si>
    <t>P.S. No. 1</t>
  </si>
  <si>
    <t>P.S. No. 2</t>
  </si>
  <si>
    <t>P.S. No. 3</t>
  </si>
  <si>
    <t>P.S. No. 4</t>
  </si>
  <si>
    <t>P.S. No. 5</t>
  </si>
  <si>
    <t>P.S. No. 6</t>
  </si>
  <si>
    <t>P.S. No. 7</t>
  </si>
  <si>
    <t>P.S. No. 8</t>
  </si>
  <si>
    <t>P.S. No. 9</t>
  </si>
  <si>
    <t>P.S. No. 10</t>
  </si>
  <si>
    <t>P.S. No. 11</t>
  </si>
  <si>
    <t>P.S. No. 12</t>
  </si>
  <si>
    <t>P.S. No. 13</t>
  </si>
  <si>
    <t>P.S. No. 14</t>
  </si>
  <si>
    <t>P.S. No. 15</t>
  </si>
  <si>
    <t>P.S. No. 16</t>
  </si>
  <si>
    <t>P.S. No. 17</t>
  </si>
  <si>
    <t>P.S. No. 18</t>
  </si>
  <si>
    <t>P.S. No. 19</t>
  </si>
  <si>
    <t>Midterm 2 Raw Score</t>
  </si>
  <si>
    <t>See notes below.</t>
  </si>
  <si>
    <t xml:space="preserve">Notes:  </t>
  </si>
  <si>
    <t>1. Course percentage assumes final exam % will be the same as current midterm  %.</t>
  </si>
  <si>
    <t>2. Quiz % throws one quiz grade out.</t>
  </si>
  <si>
    <t>3. Midterm 2 raw scores are in column AK.</t>
  </si>
  <si>
    <t xml:space="preserve">5. Since the final exam is cumulative,  a good grade on the final will be looked on very positively in </t>
  </si>
  <si>
    <t xml:space="preserve">   determining your course grade i.e., you can not fail the course if you do well on the final.</t>
  </si>
  <si>
    <t>4. To select the block for sorting, go to the Pull-down immediately above column B and select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</si>
</sst>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"/>
    <numFmt numFmtId="166" formatCode="0.0_)"/>
    <numFmt numFmtId="167" formatCode="0_)"/>
    <numFmt numFmtId="168" formatCode="0.00_)"/>
  </numFmts>
  <fonts count="5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2"/>
      <name val="Arial"/>
    </font>
    <font>
      <i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166" fontId="2" fillId="0" borderId="3" xfId="0" applyNumberFormat="1" applyFont="1" applyBorder="1" applyAlignment="1" applyProtection="1">
      <alignment horizontal="center"/>
    </xf>
    <xf numFmtId="166" fontId="2" fillId="0" borderId="0" xfId="0" applyNumberFormat="1" applyFont="1" applyAlignment="1" applyProtection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2" fillId="0" borderId="3" xfId="0" applyNumberFormat="1" applyFont="1" applyBorder="1" applyAlignment="1" applyProtection="1">
      <alignment horizontal="center"/>
    </xf>
    <xf numFmtId="167" fontId="2" fillId="0" borderId="3" xfId="0" applyNumberFormat="1" applyFont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168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167" fontId="0" fillId="0" borderId="0" xfId="0" applyNumberFormat="1" applyAlignment="1" applyProtection="1">
      <alignment horizontal="center"/>
    </xf>
    <xf numFmtId="0" fontId="2" fillId="0" borderId="3" xfId="0" quotePrefix="1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4" fillId="0" borderId="0" xfId="0" applyFont="1" applyBorder="1" applyAlignme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"/>
  <sheetViews>
    <sheetView tabSelected="1" zoomScale="75"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AM3" sqref="AM3:AM25"/>
    </sheetView>
  </sheetViews>
  <sheetFormatPr defaultRowHeight="13.2" x14ac:dyDescent="0.25"/>
  <cols>
    <col min="10" max="10" width="10.109375" customWidth="1"/>
    <col min="12" max="30" width="8.33203125" customWidth="1"/>
    <col min="31" max="31" width="11.21875" customWidth="1"/>
    <col min="32" max="32" width="11.44140625" customWidth="1"/>
    <col min="39" max="39" width="5" customWidth="1"/>
    <col min="43" max="43" width="8.88671875" style="1"/>
  </cols>
  <sheetData>
    <row r="1" spans="1:42" ht="15.6" x14ac:dyDescent="0.3">
      <c r="B1" s="33" t="s">
        <v>53</v>
      </c>
      <c r="C1" s="34"/>
    </row>
    <row r="2" spans="1:42" ht="15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2"/>
      <c r="K2" s="2"/>
      <c r="L2" s="3" t="s">
        <v>1</v>
      </c>
      <c r="AE2" s="2"/>
      <c r="AF2" s="2"/>
      <c r="AG2" s="2"/>
      <c r="AH2" s="2"/>
      <c r="AI2" s="2"/>
      <c r="AJ2" s="2"/>
      <c r="AK2" s="2"/>
      <c r="AL2" s="1"/>
      <c r="AM2" s="1"/>
      <c r="AN2" s="1"/>
      <c r="AO2" s="4"/>
      <c r="AP2" s="1"/>
    </row>
    <row r="3" spans="1:42" ht="33.6" customHeight="1" thickBot="1" x14ac:dyDescent="0.3">
      <c r="A3" s="5" t="s">
        <v>2</v>
      </c>
      <c r="B3" s="8" t="s">
        <v>25</v>
      </c>
      <c r="C3" s="8" t="s">
        <v>26</v>
      </c>
      <c r="D3" s="8" t="s">
        <v>27</v>
      </c>
      <c r="E3" s="8" t="s">
        <v>28</v>
      </c>
      <c r="F3" s="8" t="s">
        <v>29</v>
      </c>
      <c r="G3" s="8" t="s">
        <v>30</v>
      </c>
      <c r="H3" s="8" t="s">
        <v>31</v>
      </c>
      <c r="I3" s="8" t="s">
        <v>32</v>
      </c>
      <c r="J3" s="6" t="s">
        <v>3</v>
      </c>
      <c r="K3" s="6" t="s">
        <v>4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40</v>
      </c>
      <c r="T3" s="8" t="s">
        <v>41</v>
      </c>
      <c r="U3" s="8" t="s">
        <v>42</v>
      </c>
      <c r="V3" s="8" t="s">
        <v>43</v>
      </c>
      <c r="W3" s="8" t="s">
        <v>44</v>
      </c>
      <c r="X3" s="8" t="s">
        <v>45</v>
      </c>
      <c r="Y3" s="8" t="s">
        <v>46</v>
      </c>
      <c r="Z3" s="8" t="s">
        <v>47</v>
      </c>
      <c r="AA3" s="8" t="s">
        <v>48</v>
      </c>
      <c r="AB3" s="8" t="s">
        <v>49</v>
      </c>
      <c r="AC3" s="8" t="s">
        <v>50</v>
      </c>
      <c r="AD3" s="8" t="s">
        <v>51</v>
      </c>
      <c r="AE3" s="6" t="s">
        <v>5</v>
      </c>
      <c r="AF3" s="6" t="s">
        <v>6</v>
      </c>
      <c r="AG3" s="8" t="s">
        <v>7</v>
      </c>
      <c r="AH3" s="8" t="s">
        <v>8</v>
      </c>
      <c r="AI3" s="8" t="s">
        <v>9</v>
      </c>
      <c r="AJ3" s="8" t="s">
        <v>10</v>
      </c>
      <c r="AK3" s="8" t="s">
        <v>11</v>
      </c>
      <c r="AL3" s="7" t="s">
        <v>12</v>
      </c>
      <c r="AM3" s="7"/>
      <c r="AN3" s="31" t="s">
        <v>52</v>
      </c>
    </row>
    <row r="4" spans="1:42" ht="15" x14ac:dyDescent="0.25">
      <c r="A4" s="14">
        <v>423</v>
      </c>
      <c r="B4" s="11">
        <v>18</v>
      </c>
      <c r="C4" s="11">
        <v>30</v>
      </c>
      <c r="D4" s="14">
        <v>27</v>
      </c>
      <c r="E4" s="14">
        <v>20</v>
      </c>
      <c r="F4" s="14"/>
      <c r="G4" s="14">
        <v>20</v>
      </c>
      <c r="H4" s="11">
        <v>18</v>
      </c>
      <c r="I4" s="11">
        <v>26</v>
      </c>
      <c r="J4" s="11">
        <f t="shared" ref="J4:J25" si="0">SUM(B4:I4)</f>
        <v>159</v>
      </c>
      <c r="K4" s="18">
        <f t="shared" ref="K4:K25" si="1">J4/$J$27*100</f>
        <v>75.714285714285708</v>
      </c>
      <c r="L4" s="11">
        <v>3</v>
      </c>
      <c r="M4" s="11">
        <v>9</v>
      </c>
      <c r="N4" s="14">
        <v>20</v>
      </c>
      <c r="O4" s="14">
        <v>10</v>
      </c>
      <c r="P4" s="14">
        <v>19</v>
      </c>
      <c r="Q4" s="14">
        <v>16</v>
      </c>
      <c r="R4" s="14">
        <v>16</v>
      </c>
      <c r="S4" s="14">
        <v>13</v>
      </c>
      <c r="T4" s="14">
        <v>20</v>
      </c>
      <c r="U4" s="14">
        <v>15</v>
      </c>
      <c r="V4" s="16">
        <v>22</v>
      </c>
      <c r="W4" s="16">
        <v>18</v>
      </c>
      <c r="X4" s="16">
        <v>20</v>
      </c>
      <c r="Y4" s="16">
        <v>19</v>
      </c>
      <c r="Z4" s="16">
        <v>11</v>
      </c>
      <c r="AA4" s="17">
        <v>15</v>
      </c>
      <c r="AB4" s="17">
        <v>16</v>
      </c>
      <c r="AC4" s="17">
        <v>17</v>
      </c>
      <c r="AD4" s="17">
        <v>10</v>
      </c>
      <c r="AE4" s="10">
        <f t="shared" ref="AE4:AE25" si="2">SUM(L4:AD4)</f>
        <v>289</v>
      </c>
      <c r="AF4" s="12">
        <f t="shared" ref="AF4:AF25" si="3">AE4/$AE$27*100</f>
        <v>81.408450704225359</v>
      </c>
      <c r="AG4" s="11">
        <v>46</v>
      </c>
      <c r="AH4" s="18">
        <f t="shared" ref="AH4:AH25" si="4">AN4*100/60</f>
        <v>36.666666666666664</v>
      </c>
      <c r="AI4" s="19">
        <f>IF(AH4&gt;0,(AG4+AH4)/($AG$27+$AH$27)*100,AG4/$AG$27*100)</f>
        <v>41.333333333333329</v>
      </c>
      <c r="AJ4" s="11"/>
      <c r="AK4" s="12">
        <f t="shared" ref="AK4:AK25" si="5">AF4*0.2+K4*0.15+IF(AI4&gt;0,AI4*0.4,40)+IF(AJ4&gt;0,AJ4/$AJ$27*25,AI4*0.25)</f>
        <v>54.505499664654593</v>
      </c>
      <c r="AL4" s="10" t="str">
        <f t="shared" ref="AL4:AL11" si="6">VLOOKUP(AK4,$AO$5:$AP$15,2)</f>
        <v>D</v>
      </c>
      <c r="AM4" s="20"/>
      <c r="AN4" s="1">
        <v>22</v>
      </c>
      <c r="AO4" s="2"/>
      <c r="AP4" s="9" t="s">
        <v>12</v>
      </c>
    </row>
    <row r="5" spans="1:42" ht="15" x14ac:dyDescent="0.25">
      <c r="A5" s="14">
        <v>616</v>
      </c>
      <c r="B5" s="11">
        <v>28</v>
      </c>
      <c r="C5" s="11">
        <v>30</v>
      </c>
      <c r="D5" s="14">
        <v>23</v>
      </c>
      <c r="E5" s="14">
        <v>30</v>
      </c>
      <c r="F5" s="14">
        <v>23</v>
      </c>
      <c r="G5" s="14">
        <v>30</v>
      </c>
      <c r="H5" s="11">
        <v>16</v>
      </c>
      <c r="I5" s="11">
        <v>20</v>
      </c>
      <c r="J5" s="11">
        <f t="shared" si="0"/>
        <v>200</v>
      </c>
      <c r="K5" s="18">
        <f t="shared" si="1"/>
        <v>95.238095238095227</v>
      </c>
      <c r="L5" s="14">
        <v>11</v>
      </c>
      <c r="M5" s="11"/>
      <c r="N5" s="14">
        <v>17</v>
      </c>
      <c r="O5" s="14">
        <v>6</v>
      </c>
      <c r="P5" s="14"/>
      <c r="Q5" s="14">
        <v>9</v>
      </c>
      <c r="R5" s="14">
        <v>9</v>
      </c>
      <c r="S5" s="14">
        <v>13</v>
      </c>
      <c r="T5" s="14"/>
      <c r="U5" s="14">
        <v>15</v>
      </c>
      <c r="V5" s="16">
        <v>26</v>
      </c>
      <c r="W5" s="16">
        <v>5</v>
      </c>
      <c r="X5" s="16"/>
      <c r="Y5" s="16">
        <v>21</v>
      </c>
      <c r="Z5" s="16">
        <v>13</v>
      </c>
      <c r="AA5" s="17">
        <v>15</v>
      </c>
      <c r="AB5" s="17">
        <v>16</v>
      </c>
      <c r="AC5" s="17">
        <v>16</v>
      </c>
      <c r="AD5" s="17"/>
      <c r="AE5" s="10">
        <f t="shared" si="2"/>
        <v>192</v>
      </c>
      <c r="AF5" s="12">
        <f t="shared" si="3"/>
        <v>54.084507042253513</v>
      </c>
      <c r="AG5" s="11">
        <v>100</v>
      </c>
      <c r="AH5" s="18">
        <f t="shared" si="4"/>
        <v>66.666666666666671</v>
      </c>
      <c r="AI5" s="19">
        <f>IF(AH5&gt;0,(AG5+AH5)/($AG$27+$AH$27)*100,AG5/$AG$27*100)</f>
        <v>83.333333333333343</v>
      </c>
      <c r="AJ5" s="11"/>
      <c r="AK5" s="12">
        <f t="shared" si="5"/>
        <v>79.269282360831653</v>
      </c>
      <c r="AL5" s="10" t="str">
        <f t="shared" si="6"/>
        <v>B</v>
      </c>
      <c r="AM5" s="20"/>
      <c r="AN5" s="1">
        <v>40</v>
      </c>
      <c r="AO5" s="13">
        <v>5</v>
      </c>
      <c r="AP5" s="2" t="s">
        <v>13</v>
      </c>
    </row>
    <row r="6" spans="1:42" ht="15" x14ac:dyDescent="0.25">
      <c r="A6" s="14">
        <v>371</v>
      </c>
      <c r="B6" s="11">
        <v>23</v>
      </c>
      <c r="C6" s="11">
        <v>20</v>
      </c>
      <c r="D6" s="14">
        <v>20</v>
      </c>
      <c r="E6" s="14">
        <v>23</v>
      </c>
      <c r="F6" s="14">
        <v>22</v>
      </c>
      <c r="G6" s="14">
        <v>20</v>
      </c>
      <c r="H6" s="11">
        <v>18</v>
      </c>
      <c r="I6" s="11">
        <v>22</v>
      </c>
      <c r="J6" s="11">
        <f t="shared" si="0"/>
        <v>168</v>
      </c>
      <c r="K6" s="18">
        <f t="shared" si="1"/>
        <v>80</v>
      </c>
      <c r="L6" s="11">
        <v>13</v>
      </c>
      <c r="M6" s="11">
        <v>19</v>
      </c>
      <c r="N6" s="14">
        <v>12</v>
      </c>
      <c r="O6" s="14">
        <v>5</v>
      </c>
      <c r="P6" s="14">
        <v>20</v>
      </c>
      <c r="Q6" s="14">
        <v>14</v>
      </c>
      <c r="R6" s="14">
        <v>12</v>
      </c>
      <c r="S6" s="14">
        <v>11</v>
      </c>
      <c r="T6" s="14">
        <v>17</v>
      </c>
      <c r="U6" s="14">
        <v>18</v>
      </c>
      <c r="V6" s="16">
        <v>28</v>
      </c>
      <c r="W6" s="16">
        <v>19</v>
      </c>
      <c r="X6" s="16">
        <v>16</v>
      </c>
      <c r="Y6" s="16"/>
      <c r="Z6" s="16">
        <v>8</v>
      </c>
      <c r="AA6" s="17">
        <v>14</v>
      </c>
      <c r="AB6" s="17">
        <v>16</v>
      </c>
      <c r="AC6" s="17">
        <v>16</v>
      </c>
      <c r="AD6" s="17">
        <v>10</v>
      </c>
      <c r="AE6" s="10">
        <f t="shared" si="2"/>
        <v>268</v>
      </c>
      <c r="AF6" s="12">
        <f t="shared" si="3"/>
        <v>75.492957746478879</v>
      </c>
      <c r="AG6" s="11">
        <v>63</v>
      </c>
      <c r="AH6" s="18">
        <f t="shared" si="4"/>
        <v>46.666666666666664</v>
      </c>
      <c r="AI6" s="19">
        <f t="shared" ref="AI6:AI24" si="7">IF(AH6&gt;0,(AG6+AH6)/($AG$27+$AH$27)*100,AG6/$AG$27*100)</f>
        <v>54.833333333333336</v>
      </c>
      <c r="AJ6" s="11"/>
      <c r="AK6" s="12">
        <f t="shared" si="5"/>
        <v>62.740258215962449</v>
      </c>
      <c r="AL6" s="10" t="str">
        <f t="shared" si="6"/>
        <v>C-</v>
      </c>
      <c r="AM6" s="20"/>
      <c r="AN6" s="1">
        <v>28</v>
      </c>
      <c r="AO6" s="21">
        <v>50</v>
      </c>
      <c r="AP6" s="9" t="s">
        <v>14</v>
      </c>
    </row>
    <row r="7" spans="1:42" ht="15" x14ac:dyDescent="0.25">
      <c r="A7" s="14">
        <v>499</v>
      </c>
      <c r="B7" s="15">
        <v>28</v>
      </c>
      <c r="C7" s="25">
        <v>30</v>
      </c>
      <c r="D7" s="14">
        <v>30</v>
      </c>
      <c r="E7" s="14">
        <v>28</v>
      </c>
      <c r="F7" s="14"/>
      <c r="G7" s="17">
        <v>30</v>
      </c>
      <c r="H7" s="16">
        <v>29</v>
      </c>
      <c r="I7" s="15">
        <v>30</v>
      </c>
      <c r="J7" s="11">
        <f t="shared" si="0"/>
        <v>205</v>
      </c>
      <c r="K7" s="18">
        <f t="shared" si="1"/>
        <v>97.61904761904762</v>
      </c>
      <c r="L7" s="11">
        <v>14</v>
      </c>
      <c r="M7" s="11">
        <v>19</v>
      </c>
      <c r="N7" s="14">
        <v>18</v>
      </c>
      <c r="O7" s="14">
        <v>10</v>
      </c>
      <c r="P7" s="14">
        <v>20</v>
      </c>
      <c r="Q7" s="14">
        <v>16</v>
      </c>
      <c r="R7" s="14">
        <v>14</v>
      </c>
      <c r="S7" s="14">
        <v>15</v>
      </c>
      <c r="T7" s="14"/>
      <c r="U7" s="14">
        <v>19</v>
      </c>
      <c r="V7" s="16">
        <v>29</v>
      </c>
      <c r="W7" s="16">
        <v>18</v>
      </c>
      <c r="X7" s="16">
        <v>20</v>
      </c>
      <c r="Y7" s="16">
        <v>24</v>
      </c>
      <c r="Z7" s="16">
        <v>15</v>
      </c>
      <c r="AA7" s="17">
        <v>15</v>
      </c>
      <c r="AB7" s="17">
        <v>20</v>
      </c>
      <c r="AC7" s="17">
        <v>20</v>
      </c>
      <c r="AD7" s="17"/>
      <c r="AE7" s="10">
        <f t="shared" si="2"/>
        <v>306</v>
      </c>
      <c r="AF7" s="12">
        <f t="shared" si="3"/>
        <v>86.197183098591552</v>
      </c>
      <c r="AG7" s="11">
        <v>78</v>
      </c>
      <c r="AH7" s="18">
        <f t="shared" si="4"/>
        <v>75</v>
      </c>
      <c r="AI7" s="19">
        <f t="shared" si="7"/>
        <v>76.5</v>
      </c>
      <c r="AJ7" s="11"/>
      <c r="AK7" s="12">
        <f t="shared" si="5"/>
        <v>81.607293762575452</v>
      </c>
      <c r="AL7" s="10" t="str">
        <f t="shared" si="6"/>
        <v>B+</v>
      </c>
      <c r="AM7" s="20"/>
      <c r="AN7" s="1">
        <v>45</v>
      </c>
      <c r="AO7" s="21">
        <f t="shared" ref="AO7:AO13" si="8">AO8-4</f>
        <v>56</v>
      </c>
      <c r="AP7" s="9" t="s">
        <v>15</v>
      </c>
    </row>
    <row r="8" spans="1:42" ht="15" x14ac:dyDescent="0.25">
      <c r="A8" s="14">
        <v>491</v>
      </c>
      <c r="B8" s="15">
        <v>25</v>
      </c>
      <c r="C8" s="15">
        <v>25</v>
      </c>
      <c r="D8" s="14">
        <v>30</v>
      </c>
      <c r="E8" s="14">
        <v>29</v>
      </c>
      <c r="F8" s="14">
        <v>27</v>
      </c>
      <c r="G8" s="17">
        <v>22</v>
      </c>
      <c r="H8" s="16">
        <v>20</v>
      </c>
      <c r="I8" s="15">
        <v>24</v>
      </c>
      <c r="J8" s="11">
        <f t="shared" si="0"/>
        <v>202</v>
      </c>
      <c r="K8" s="18">
        <f t="shared" si="1"/>
        <v>96.19047619047619</v>
      </c>
      <c r="L8" s="11">
        <v>5</v>
      </c>
      <c r="M8" s="11">
        <v>19</v>
      </c>
      <c r="N8" s="14">
        <v>18</v>
      </c>
      <c r="O8" s="14">
        <v>8</v>
      </c>
      <c r="P8" s="14">
        <v>20</v>
      </c>
      <c r="Q8" s="14">
        <v>17</v>
      </c>
      <c r="R8" s="14">
        <v>19</v>
      </c>
      <c r="S8" s="14">
        <v>15</v>
      </c>
      <c r="T8" s="14">
        <v>20</v>
      </c>
      <c r="U8" s="14">
        <v>19</v>
      </c>
      <c r="V8" s="16">
        <v>30</v>
      </c>
      <c r="W8" s="16">
        <v>20</v>
      </c>
      <c r="X8" s="16">
        <v>16</v>
      </c>
      <c r="Y8" s="16">
        <v>22</v>
      </c>
      <c r="Z8" s="16">
        <v>15</v>
      </c>
      <c r="AA8" s="17">
        <v>15</v>
      </c>
      <c r="AB8" s="17">
        <v>16</v>
      </c>
      <c r="AC8" s="17">
        <v>18</v>
      </c>
      <c r="AD8" s="17">
        <v>10</v>
      </c>
      <c r="AE8" s="10">
        <f t="shared" si="2"/>
        <v>322</v>
      </c>
      <c r="AF8" s="12">
        <f t="shared" si="3"/>
        <v>90.704225352112672</v>
      </c>
      <c r="AG8" s="11">
        <v>86</v>
      </c>
      <c r="AH8" s="18">
        <f t="shared" si="4"/>
        <v>71.666666666666671</v>
      </c>
      <c r="AI8" s="19">
        <f t="shared" si="7"/>
        <v>78.833333333333343</v>
      </c>
      <c r="AJ8" s="11"/>
      <c r="AK8" s="12">
        <f t="shared" si="5"/>
        <v>83.811083165660648</v>
      </c>
      <c r="AL8" s="10" t="str">
        <f t="shared" si="6"/>
        <v>B+</v>
      </c>
      <c r="AM8" s="20"/>
      <c r="AN8" s="1">
        <v>43</v>
      </c>
      <c r="AO8" s="21">
        <f t="shared" si="8"/>
        <v>60</v>
      </c>
      <c r="AP8" s="9" t="s">
        <v>16</v>
      </c>
    </row>
    <row r="9" spans="1:42" ht="15" x14ac:dyDescent="0.25">
      <c r="A9" s="14">
        <v>411</v>
      </c>
      <c r="B9" s="11">
        <v>30</v>
      </c>
      <c r="C9" s="11">
        <v>22</v>
      </c>
      <c r="D9" s="14">
        <v>28</v>
      </c>
      <c r="E9" s="14">
        <v>29</v>
      </c>
      <c r="F9" s="14">
        <v>24</v>
      </c>
      <c r="G9" s="14">
        <v>22</v>
      </c>
      <c r="H9" s="11">
        <v>16</v>
      </c>
      <c r="I9" s="11">
        <v>23</v>
      </c>
      <c r="J9" s="11">
        <f t="shared" si="0"/>
        <v>194</v>
      </c>
      <c r="K9" s="18">
        <f t="shared" si="1"/>
        <v>92.38095238095238</v>
      </c>
      <c r="L9" s="11">
        <v>14</v>
      </c>
      <c r="M9" s="11">
        <v>19</v>
      </c>
      <c r="N9" s="14">
        <v>16</v>
      </c>
      <c r="O9" s="14">
        <v>10</v>
      </c>
      <c r="P9" s="14">
        <v>20</v>
      </c>
      <c r="Q9" s="14">
        <v>20</v>
      </c>
      <c r="R9" s="14">
        <v>20</v>
      </c>
      <c r="S9" s="14">
        <v>15</v>
      </c>
      <c r="T9" s="14">
        <v>19</v>
      </c>
      <c r="U9" s="14">
        <v>19</v>
      </c>
      <c r="V9" s="16">
        <v>30</v>
      </c>
      <c r="W9" s="16">
        <v>20</v>
      </c>
      <c r="X9" s="16">
        <v>20</v>
      </c>
      <c r="Y9" s="16">
        <v>20</v>
      </c>
      <c r="Z9" s="16">
        <v>13</v>
      </c>
      <c r="AA9" s="17">
        <v>15</v>
      </c>
      <c r="AB9" s="17">
        <v>16</v>
      </c>
      <c r="AC9" s="17">
        <v>19</v>
      </c>
      <c r="AD9" s="17">
        <v>10</v>
      </c>
      <c r="AE9" s="10">
        <f t="shared" si="2"/>
        <v>335</v>
      </c>
      <c r="AF9" s="12">
        <f t="shared" si="3"/>
        <v>94.366197183098592</v>
      </c>
      <c r="AG9" s="11">
        <v>82</v>
      </c>
      <c r="AH9" s="18">
        <f t="shared" si="4"/>
        <v>50</v>
      </c>
      <c r="AI9" s="19">
        <f t="shared" si="7"/>
        <v>66</v>
      </c>
      <c r="AJ9" s="11"/>
      <c r="AK9" s="12">
        <f t="shared" si="5"/>
        <v>75.63038229376258</v>
      </c>
      <c r="AL9" s="10" t="str">
        <f t="shared" si="6"/>
        <v>B-</v>
      </c>
      <c r="AM9" s="20"/>
      <c r="AN9" s="1">
        <v>30</v>
      </c>
      <c r="AO9" s="21">
        <f t="shared" si="8"/>
        <v>64</v>
      </c>
      <c r="AP9" s="9" t="s">
        <v>17</v>
      </c>
    </row>
    <row r="10" spans="1:42" ht="15" x14ac:dyDescent="0.25">
      <c r="A10" s="14">
        <v>437</v>
      </c>
      <c r="B10" s="11">
        <v>18</v>
      </c>
      <c r="C10" s="11">
        <v>23</v>
      </c>
      <c r="D10" s="14">
        <v>18</v>
      </c>
      <c r="E10" s="14">
        <v>24</v>
      </c>
      <c r="F10" s="14">
        <v>24</v>
      </c>
      <c r="G10" s="14">
        <v>18</v>
      </c>
      <c r="H10" s="11">
        <v>16</v>
      </c>
      <c r="I10" s="11">
        <v>26</v>
      </c>
      <c r="J10" s="11">
        <f t="shared" si="0"/>
        <v>167</v>
      </c>
      <c r="K10" s="18">
        <f t="shared" si="1"/>
        <v>79.523809523809518</v>
      </c>
      <c r="L10" s="11">
        <v>15</v>
      </c>
      <c r="M10" s="11">
        <v>16</v>
      </c>
      <c r="N10" s="14">
        <v>16</v>
      </c>
      <c r="O10" s="14">
        <v>9</v>
      </c>
      <c r="P10" s="14">
        <v>20</v>
      </c>
      <c r="Q10" s="14">
        <v>20</v>
      </c>
      <c r="R10" s="14">
        <v>20</v>
      </c>
      <c r="S10" s="14">
        <v>13</v>
      </c>
      <c r="T10" s="14">
        <v>20</v>
      </c>
      <c r="U10" s="14">
        <v>19</v>
      </c>
      <c r="V10" s="16">
        <v>30</v>
      </c>
      <c r="W10" s="16">
        <v>20</v>
      </c>
      <c r="X10" s="16">
        <v>18</v>
      </c>
      <c r="Y10" s="16">
        <v>21</v>
      </c>
      <c r="Z10" s="16">
        <v>11</v>
      </c>
      <c r="AA10" s="17">
        <v>14</v>
      </c>
      <c r="AB10" s="17">
        <v>16</v>
      </c>
      <c r="AC10" s="17">
        <v>18</v>
      </c>
      <c r="AD10" s="17">
        <v>10</v>
      </c>
      <c r="AE10" s="10">
        <f t="shared" si="2"/>
        <v>326</v>
      </c>
      <c r="AF10" s="12">
        <f t="shared" si="3"/>
        <v>91.83098591549296</v>
      </c>
      <c r="AG10" s="11">
        <v>54</v>
      </c>
      <c r="AH10" s="18">
        <f t="shared" si="4"/>
        <v>20</v>
      </c>
      <c r="AI10" s="19">
        <f t="shared" si="7"/>
        <v>37</v>
      </c>
      <c r="AJ10" s="11"/>
      <c r="AK10" s="12">
        <f t="shared" si="5"/>
        <v>54.34476861167002</v>
      </c>
      <c r="AL10" s="10" t="str">
        <f t="shared" si="6"/>
        <v>D</v>
      </c>
      <c r="AM10" s="20"/>
      <c r="AN10" s="1">
        <v>12</v>
      </c>
      <c r="AO10" s="21">
        <f t="shared" si="8"/>
        <v>68</v>
      </c>
      <c r="AP10" s="2" t="s">
        <v>18</v>
      </c>
    </row>
    <row r="11" spans="1:42" ht="15" x14ac:dyDescent="0.25">
      <c r="A11" s="14">
        <v>455</v>
      </c>
      <c r="B11" s="25">
        <v>20</v>
      </c>
      <c r="C11" s="25">
        <v>20</v>
      </c>
      <c r="D11" s="14">
        <v>20</v>
      </c>
      <c r="E11" s="14">
        <v>24</v>
      </c>
      <c r="F11" s="14">
        <v>20</v>
      </c>
      <c r="G11" s="17">
        <v>30</v>
      </c>
      <c r="H11" s="16">
        <v>30</v>
      </c>
      <c r="I11" s="15">
        <v>30</v>
      </c>
      <c r="J11" s="11">
        <f t="shared" si="0"/>
        <v>194</v>
      </c>
      <c r="K11" s="18">
        <f t="shared" si="1"/>
        <v>92.38095238095238</v>
      </c>
      <c r="L11" s="11"/>
      <c r="M11" s="11">
        <v>19</v>
      </c>
      <c r="N11" s="14">
        <v>19</v>
      </c>
      <c r="O11" s="14">
        <v>10</v>
      </c>
      <c r="P11" s="14">
        <v>20</v>
      </c>
      <c r="Q11" s="14">
        <v>15</v>
      </c>
      <c r="R11" s="14">
        <v>13</v>
      </c>
      <c r="S11" s="14">
        <v>10</v>
      </c>
      <c r="T11" s="14">
        <v>18</v>
      </c>
      <c r="U11" s="14">
        <v>12</v>
      </c>
      <c r="V11" s="16">
        <v>22</v>
      </c>
      <c r="W11" s="16">
        <v>20</v>
      </c>
      <c r="X11" s="16">
        <v>20</v>
      </c>
      <c r="Y11" s="16">
        <v>17</v>
      </c>
      <c r="Z11" s="16">
        <v>12</v>
      </c>
      <c r="AA11" s="17">
        <v>15</v>
      </c>
      <c r="AB11" s="17">
        <v>16</v>
      </c>
      <c r="AC11" s="17">
        <v>18</v>
      </c>
      <c r="AD11" s="17">
        <v>10</v>
      </c>
      <c r="AE11" s="10">
        <f t="shared" si="2"/>
        <v>286</v>
      </c>
      <c r="AF11" s="12">
        <f t="shared" si="3"/>
        <v>80.563380281690144</v>
      </c>
      <c r="AG11" s="11">
        <v>31</v>
      </c>
      <c r="AH11" s="18">
        <f t="shared" si="4"/>
        <v>10</v>
      </c>
      <c r="AI11" s="19">
        <f t="shared" si="7"/>
        <v>20.5</v>
      </c>
      <c r="AJ11" s="11"/>
      <c r="AK11" s="12">
        <f t="shared" si="5"/>
        <v>43.294818913480889</v>
      </c>
      <c r="AL11" s="10" t="str">
        <f t="shared" si="6"/>
        <v>F</v>
      </c>
      <c r="AM11" s="20"/>
      <c r="AN11" s="1">
        <v>6</v>
      </c>
      <c r="AO11" s="21">
        <f t="shared" si="8"/>
        <v>72</v>
      </c>
      <c r="AP11" s="9" t="s">
        <v>19</v>
      </c>
    </row>
    <row r="12" spans="1:42" ht="15" x14ac:dyDescent="0.25">
      <c r="A12" s="14">
        <v>978</v>
      </c>
      <c r="B12" s="25">
        <v>20</v>
      </c>
      <c r="C12" s="25"/>
      <c r="D12" s="14">
        <v>20</v>
      </c>
      <c r="E12" s="14">
        <v>20</v>
      </c>
      <c r="F12" s="14">
        <v>18</v>
      </c>
      <c r="G12" s="17">
        <v>21</v>
      </c>
      <c r="H12" s="16"/>
      <c r="I12" s="15"/>
      <c r="J12" s="11">
        <f t="shared" si="0"/>
        <v>99</v>
      </c>
      <c r="K12" s="18">
        <f t="shared" si="1"/>
        <v>47.142857142857139</v>
      </c>
      <c r="L12" s="11">
        <v>2</v>
      </c>
      <c r="M12" s="11">
        <v>2</v>
      </c>
      <c r="N12" s="14"/>
      <c r="O12" s="14"/>
      <c r="P12" s="14"/>
      <c r="Q12" s="14"/>
      <c r="R12" s="14"/>
      <c r="S12" s="14"/>
      <c r="T12" s="14"/>
      <c r="U12" s="14"/>
      <c r="V12" s="16">
        <v>4</v>
      </c>
      <c r="W12" s="16"/>
      <c r="X12" s="16"/>
      <c r="Y12" s="16"/>
      <c r="Z12" s="16"/>
      <c r="AA12" s="17"/>
      <c r="AB12" s="17"/>
      <c r="AC12" s="17"/>
      <c r="AD12" s="17"/>
      <c r="AE12" s="10">
        <f t="shared" si="2"/>
        <v>8</v>
      </c>
      <c r="AF12" s="12">
        <f t="shared" si="3"/>
        <v>2.2535211267605635</v>
      </c>
      <c r="AG12" s="11">
        <v>40</v>
      </c>
      <c r="AH12" s="18">
        <f t="shared" si="4"/>
        <v>30</v>
      </c>
      <c r="AI12" s="19">
        <f t="shared" si="7"/>
        <v>35</v>
      </c>
      <c r="AJ12" s="11"/>
      <c r="AK12" s="12">
        <f t="shared" si="5"/>
        <v>30.272132796780681</v>
      </c>
      <c r="AL12" s="10" t="str">
        <f t="shared" ref="AL12:AL25" si="9">VLOOKUP(AK12,$AO$5:$AP$15,2)</f>
        <v>F</v>
      </c>
      <c r="AM12" s="20"/>
      <c r="AN12" s="1">
        <v>18</v>
      </c>
      <c r="AO12" s="21">
        <f t="shared" si="8"/>
        <v>76</v>
      </c>
      <c r="AP12" s="2" t="s">
        <v>20</v>
      </c>
    </row>
    <row r="13" spans="1:42" ht="15" x14ac:dyDescent="0.25">
      <c r="A13" s="14">
        <v>403</v>
      </c>
      <c r="B13" s="25">
        <v>30</v>
      </c>
      <c r="C13" s="25">
        <v>28</v>
      </c>
      <c r="D13" s="14">
        <v>20</v>
      </c>
      <c r="E13" s="14">
        <v>28</v>
      </c>
      <c r="F13" s="14">
        <v>18</v>
      </c>
      <c r="G13" s="17">
        <v>26</v>
      </c>
      <c r="H13" s="16">
        <v>30</v>
      </c>
      <c r="I13" s="15">
        <v>30</v>
      </c>
      <c r="J13" s="11">
        <f t="shared" si="0"/>
        <v>210</v>
      </c>
      <c r="K13" s="18">
        <f t="shared" si="1"/>
        <v>100</v>
      </c>
      <c r="L13" s="11">
        <v>7</v>
      </c>
      <c r="M13" s="11">
        <v>18</v>
      </c>
      <c r="N13" s="14">
        <v>20</v>
      </c>
      <c r="O13" s="14">
        <v>10</v>
      </c>
      <c r="P13" s="14">
        <v>20</v>
      </c>
      <c r="Q13" s="14">
        <v>17</v>
      </c>
      <c r="R13" s="14">
        <v>17</v>
      </c>
      <c r="S13" s="14">
        <v>12</v>
      </c>
      <c r="T13" s="14">
        <v>10</v>
      </c>
      <c r="U13" s="14">
        <v>10</v>
      </c>
      <c r="V13" s="16">
        <v>30</v>
      </c>
      <c r="W13" s="16">
        <v>20</v>
      </c>
      <c r="X13" s="16">
        <v>20</v>
      </c>
      <c r="Y13" s="16">
        <v>25</v>
      </c>
      <c r="Z13" s="16">
        <v>13</v>
      </c>
      <c r="AA13" s="17">
        <v>15</v>
      </c>
      <c r="AB13" s="17">
        <v>16</v>
      </c>
      <c r="AC13" s="17">
        <v>9</v>
      </c>
      <c r="AD13" s="17">
        <v>10</v>
      </c>
      <c r="AE13" s="10">
        <f t="shared" si="2"/>
        <v>299</v>
      </c>
      <c r="AF13" s="12">
        <f t="shared" si="3"/>
        <v>84.225352112676049</v>
      </c>
      <c r="AG13" s="11">
        <v>73</v>
      </c>
      <c r="AH13" s="18">
        <f t="shared" si="4"/>
        <v>25</v>
      </c>
      <c r="AI13" s="19">
        <f t="shared" si="7"/>
        <v>49</v>
      </c>
      <c r="AJ13" s="11"/>
      <c r="AK13" s="12">
        <f t="shared" si="5"/>
        <v>63.69507042253521</v>
      </c>
      <c r="AL13" s="10" t="str">
        <f t="shared" si="9"/>
        <v>C-</v>
      </c>
      <c r="AM13" s="20"/>
      <c r="AN13" s="1">
        <v>15</v>
      </c>
      <c r="AO13" s="21">
        <f t="shared" si="8"/>
        <v>80</v>
      </c>
      <c r="AP13" s="9" t="s">
        <v>21</v>
      </c>
    </row>
    <row r="14" spans="1:42" ht="15" x14ac:dyDescent="0.25">
      <c r="A14" s="14">
        <v>969</v>
      </c>
      <c r="B14" s="25">
        <v>30</v>
      </c>
      <c r="C14" s="25">
        <v>22</v>
      </c>
      <c r="D14" s="14">
        <v>20</v>
      </c>
      <c r="E14" s="14">
        <v>20</v>
      </c>
      <c r="F14" s="14">
        <v>21</v>
      </c>
      <c r="G14" s="17">
        <v>22</v>
      </c>
      <c r="H14" s="16">
        <v>16</v>
      </c>
      <c r="I14" s="15">
        <v>30</v>
      </c>
      <c r="J14" s="11">
        <f t="shared" si="0"/>
        <v>181</v>
      </c>
      <c r="K14" s="18">
        <f t="shared" si="1"/>
        <v>86.19047619047619</v>
      </c>
      <c r="L14" s="11">
        <v>11</v>
      </c>
      <c r="M14" s="11">
        <v>19</v>
      </c>
      <c r="N14" s="14">
        <v>12</v>
      </c>
      <c r="O14" s="14">
        <v>9</v>
      </c>
      <c r="P14" s="14">
        <v>20</v>
      </c>
      <c r="Q14" s="14">
        <v>15</v>
      </c>
      <c r="R14" s="14">
        <v>17</v>
      </c>
      <c r="S14" s="14">
        <v>10</v>
      </c>
      <c r="T14" s="14">
        <v>19</v>
      </c>
      <c r="U14" s="14">
        <v>17</v>
      </c>
      <c r="V14" s="16">
        <v>18</v>
      </c>
      <c r="W14" s="16">
        <v>20</v>
      </c>
      <c r="X14" s="16">
        <v>20</v>
      </c>
      <c r="Y14" s="16">
        <v>23</v>
      </c>
      <c r="Z14" s="16">
        <v>13</v>
      </c>
      <c r="AA14" s="17">
        <v>15</v>
      </c>
      <c r="AB14" s="17">
        <v>20</v>
      </c>
      <c r="AC14" s="17">
        <v>20</v>
      </c>
      <c r="AD14" s="17">
        <v>10</v>
      </c>
      <c r="AE14" s="10">
        <f t="shared" si="2"/>
        <v>308</v>
      </c>
      <c r="AF14" s="12">
        <f t="shared" si="3"/>
        <v>86.760563380281681</v>
      </c>
      <c r="AG14" s="11">
        <v>20</v>
      </c>
      <c r="AH14" s="18">
        <f t="shared" si="4"/>
        <v>20</v>
      </c>
      <c r="AI14" s="19">
        <f t="shared" si="7"/>
        <v>20</v>
      </c>
      <c r="AJ14" s="11"/>
      <c r="AK14" s="12">
        <f t="shared" si="5"/>
        <v>43.280684104627767</v>
      </c>
      <c r="AL14" s="10" t="str">
        <f t="shared" si="9"/>
        <v>F</v>
      </c>
      <c r="AM14" s="20"/>
      <c r="AN14" s="1">
        <v>12</v>
      </c>
      <c r="AO14" s="21">
        <f>AO15-4</f>
        <v>84</v>
      </c>
      <c r="AP14" s="9" t="s">
        <v>22</v>
      </c>
    </row>
    <row r="15" spans="1:42" ht="15" x14ac:dyDescent="0.25">
      <c r="A15" s="14">
        <v>1064</v>
      </c>
      <c r="B15" s="25">
        <v>30</v>
      </c>
      <c r="C15" s="25">
        <v>20</v>
      </c>
      <c r="D15" s="14">
        <v>30</v>
      </c>
      <c r="E15" s="14">
        <v>23</v>
      </c>
      <c r="F15" s="14">
        <v>22</v>
      </c>
      <c r="G15" s="17">
        <v>30</v>
      </c>
      <c r="H15" s="16">
        <v>20</v>
      </c>
      <c r="I15" s="15"/>
      <c r="J15" s="11">
        <f t="shared" si="0"/>
        <v>175</v>
      </c>
      <c r="K15" s="18">
        <f t="shared" si="1"/>
        <v>83.333333333333343</v>
      </c>
      <c r="L15" s="11">
        <v>9</v>
      </c>
      <c r="M15" s="11">
        <v>19</v>
      </c>
      <c r="N15" s="14">
        <v>18</v>
      </c>
      <c r="O15" s="14">
        <v>9</v>
      </c>
      <c r="P15" s="14">
        <v>19</v>
      </c>
      <c r="Q15" s="14">
        <v>15</v>
      </c>
      <c r="R15" s="14">
        <v>14</v>
      </c>
      <c r="S15" s="14">
        <v>10</v>
      </c>
      <c r="T15" s="14">
        <v>18</v>
      </c>
      <c r="U15" s="14">
        <v>20</v>
      </c>
      <c r="V15" s="16">
        <v>28</v>
      </c>
      <c r="W15" s="16">
        <v>18</v>
      </c>
      <c r="X15" s="16">
        <v>20</v>
      </c>
      <c r="Y15" s="16">
        <v>21</v>
      </c>
      <c r="Z15" s="16">
        <v>15</v>
      </c>
      <c r="AA15" s="17">
        <v>15</v>
      </c>
      <c r="AB15" s="17">
        <v>20</v>
      </c>
      <c r="AC15" s="17">
        <v>16</v>
      </c>
      <c r="AD15" s="17">
        <v>10</v>
      </c>
      <c r="AE15" s="10">
        <f t="shared" si="2"/>
        <v>314</v>
      </c>
      <c r="AF15" s="12">
        <f t="shared" si="3"/>
        <v>88.450704225352112</v>
      </c>
      <c r="AG15" s="11">
        <v>90</v>
      </c>
      <c r="AH15" s="18">
        <f t="shared" si="4"/>
        <v>93.333333333333329</v>
      </c>
      <c r="AI15" s="19">
        <f t="shared" si="7"/>
        <v>91.666666666666657</v>
      </c>
      <c r="AJ15" s="11"/>
      <c r="AK15" s="12">
        <f t="shared" si="5"/>
        <v>89.773474178403745</v>
      </c>
      <c r="AL15" s="10" t="str">
        <f t="shared" si="9"/>
        <v>A</v>
      </c>
      <c r="AM15" s="20"/>
      <c r="AN15" s="1">
        <v>56</v>
      </c>
      <c r="AO15" s="13">
        <v>88</v>
      </c>
      <c r="AP15" s="9" t="s">
        <v>23</v>
      </c>
    </row>
    <row r="16" spans="1:42" ht="15" x14ac:dyDescent="0.25">
      <c r="A16" s="14">
        <v>959</v>
      </c>
      <c r="B16" s="25">
        <v>28</v>
      </c>
      <c r="C16" s="25">
        <v>30</v>
      </c>
      <c r="D16" s="14">
        <v>24</v>
      </c>
      <c r="E16" s="14">
        <v>23</v>
      </c>
      <c r="F16" s="14">
        <v>22</v>
      </c>
      <c r="G16" s="17">
        <v>30</v>
      </c>
      <c r="H16" s="16">
        <v>22</v>
      </c>
      <c r="I16" s="15">
        <v>30</v>
      </c>
      <c r="J16" s="11">
        <f t="shared" si="0"/>
        <v>209</v>
      </c>
      <c r="K16" s="18">
        <f t="shared" si="1"/>
        <v>99.523809523809518</v>
      </c>
      <c r="L16" s="11">
        <v>15</v>
      </c>
      <c r="M16" s="11">
        <v>2</v>
      </c>
      <c r="N16" s="14">
        <v>18</v>
      </c>
      <c r="O16" s="14">
        <v>9</v>
      </c>
      <c r="P16" s="14">
        <v>10</v>
      </c>
      <c r="Q16" s="14">
        <v>17</v>
      </c>
      <c r="R16" s="14">
        <v>16</v>
      </c>
      <c r="S16" s="14">
        <v>10</v>
      </c>
      <c r="T16" s="14">
        <v>20</v>
      </c>
      <c r="U16" s="14">
        <v>11</v>
      </c>
      <c r="V16" s="16">
        <v>23</v>
      </c>
      <c r="W16" s="16">
        <v>17</v>
      </c>
      <c r="X16" s="16">
        <v>18</v>
      </c>
      <c r="Y16" s="16">
        <v>21</v>
      </c>
      <c r="Z16" s="16">
        <v>15</v>
      </c>
      <c r="AA16" s="17">
        <v>15</v>
      </c>
      <c r="AB16" s="17">
        <v>20</v>
      </c>
      <c r="AC16" s="17">
        <v>18</v>
      </c>
      <c r="AD16" s="17">
        <v>10</v>
      </c>
      <c r="AE16" s="10">
        <f t="shared" si="2"/>
        <v>285</v>
      </c>
      <c r="AF16" s="12">
        <f t="shared" si="3"/>
        <v>80.281690140845072</v>
      </c>
      <c r="AG16" s="11">
        <v>80</v>
      </c>
      <c r="AH16" s="18">
        <f t="shared" si="4"/>
        <v>50</v>
      </c>
      <c r="AI16" s="19">
        <f t="shared" si="7"/>
        <v>65</v>
      </c>
      <c r="AJ16" s="11"/>
      <c r="AK16" s="12">
        <f t="shared" si="5"/>
        <v>73.234909456740439</v>
      </c>
      <c r="AL16" s="10" t="str">
        <f t="shared" si="9"/>
        <v>B-</v>
      </c>
      <c r="AM16" s="20"/>
      <c r="AN16" s="1">
        <v>30</v>
      </c>
      <c r="AO16" s="23"/>
      <c r="AP16" s="24"/>
    </row>
    <row r="17" spans="1:42" ht="15" x14ac:dyDescent="0.25">
      <c r="A17" s="14">
        <v>1054</v>
      </c>
      <c r="B17" s="25">
        <v>30</v>
      </c>
      <c r="C17" s="25">
        <v>18</v>
      </c>
      <c r="D17" s="14">
        <v>30</v>
      </c>
      <c r="E17" s="14">
        <v>20</v>
      </c>
      <c r="F17" s="14">
        <v>22</v>
      </c>
      <c r="G17" s="17">
        <v>22</v>
      </c>
      <c r="H17" s="16">
        <v>16</v>
      </c>
      <c r="I17" s="15">
        <v>20</v>
      </c>
      <c r="J17" s="11">
        <f t="shared" si="0"/>
        <v>178</v>
      </c>
      <c r="K17" s="18">
        <f t="shared" si="1"/>
        <v>84.761904761904759</v>
      </c>
      <c r="L17" s="11">
        <v>10</v>
      </c>
      <c r="M17" s="11">
        <v>19</v>
      </c>
      <c r="N17" s="14">
        <v>14</v>
      </c>
      <c r="O17" s="14">
        <v>8</v>
      </c>
      <c r="P17" s="14">
        <v>20</v>
      </c>
      <c r="Q17" s="14">
        <v>17</v>
      </c>
      <c r="R17" s="14">
        <v>15</v>
      </c>
      <c r="S17" s="14">
        <v>12</v>
      </c>
      <c r="T17" s="14">
        <v>20</v>
      </c>
      <c r="U17" s="14">
        <v>8</v>
      </c>
      <c r="V17" s="16">
        <v>23</v>
      </c>
      <c r="W17" s="16">
        <v>18</v>
      </c>
      <c r="X17" s="16">
        <v>18</v>
      </c>
      <c r="Y17" s="16">
        <v>17</v>
      </c>
      <c r="Z17" s="16">
        <v>15</v>
      </c>
      <c r="AA17" s="17">
        <v>15</v>
      </c>
      <c r="AB17" s="17">
        <v>20</v>
      </c>
      <c r="AC17" s="17">
        <v>18</v>
      </c>
      <c r="AD17" s="17">
        <v>10</v>
      </c>
      <c r="AE17" s="10">
        <f t="shared" si="2"/>
        <v>297</v>
      </c>
      <c r="AF17" s="12">
        <f t="shared" si="3"/>
        <v>83.661971830985919</v>
      </c>
      <c r="AG17" s="11">
        <v>67</v>
      </c>
      <c r="AH17" s="18">
        <f t="shared" si="4"/>
        <v>40</v>
      </c>
      <c r="AI17" s="19">
        <f t="shared" si="7"/>
        <v>53.5</v>
      </c>
      <c r="AJ17" s="11"/>
      <c r="AK17" s="12">
        <f t="shared" si="5"/>
        <v>64.221680080482898</v>
      </c>
      <c r="AL17" s="10" t="str">
        <f t="shared" si="9"/>
        <v>C</v>
      </c>
      <c r="AM17" s="20"/>
      <c r="AN17" s="1">
        <v>24</v>
      </c>
      <c r="AO17" s="23"/>
      <c r="AP17" s="24"/>
    </row>
    <row r="18" spans="1:42" ht="15" x14ac:dyDescent="0.25">
      <c r="A18" s="14">
        <v>949</v>
      </c>
      <c r="B18" s="25">
        <v>24</v>
      </c>
      <c r="C18" s="25">
        <v>20</v>
      </c>
      <c r="D18" s="14"/>
      <c r="E18" s="14">
        <v>18</v>
      </c>
      <c r="F18" s="14"/>
      <c r="G18" s="17">
        <v>17</v>
      </c>
      <c r="H18" s="16">
        <v>16</v>
      </c>
      <c r="I18" s="15">
        <v>18</v>
      </c>
      <c r="J18" s="11">
        <f t="shared" si="0"/>
        <v>113</v>
      </c>
      <c r="K18" s="18">
        <f t="shared" si="1"/>
        <v>53.80952380952381</v>
      </c>
      <c r="L18" s="11">
        <v>5</v>
      </c>
      <c r="M18" s="11">
        <v>17</v>
      </c>
      <c r="N18" s="14">
        <v>19</v>
      </c>
      <c r="O18" s="14">
        <v>9</v>
      </c>
      <c r="P18" s="14">
        <v>13</v>
      </c>
      <c r="Q18" s="14">
        <v>6</v>
      </c>
      <c r="R18" s="14"/>
      <c r="S18" s="14">
        <v>9</v>
      </c>
      <c r="T18" s="14">
        <v>10</v>
      </c>
      <c r="U18" s="14">
        <v>20</v>
      </c>
      <c r="V18" s="16">
        <v>18</v>
      </c>
      <c r="W18" s="16">
        <v>20</v>
      </c>
      <c r="X18" s="16">
        <v>16</v>
      </c>
      <c r="Y18" s="16">
        <v>18</v>
      </c>
      <c r="Z18" s="16"/>
      <c r="AA18" s="17">
        <v>15</v>
      </c>
      <c r="AB18" s="17">
        <v>20</v>
      </c>
      <c r="AC18" s="17">
        <v>18</v>
      </c>
      <c r="AD18" s="17">
        <v>10</v>
      </c>
      <c r="AE18" s="10">
        <f t="shared" si="2"/>
        <v>243</v>
      </c>
      <c r="AF18" s="12">
        <f t="shared" si="3"/>
        <v>68.450704225352112</v>
      </c>
      <c r="AG18" s="11">
        <v>41</v>
      </c>
      <c r="AH18" s="18">
        <f t="shared" si="4"/>
        <v>31.666666666666668</v>
      </c>
      <c r="AI18" s="19">
        <f t="shared" si="7"/>
        <v>36.333333333333336</v>
      </c>
      <c r="AJ18" s="11"/>
      <c r="AK18" s="12">
        <f t="shared" si="5"/>
        <v>45.378236083165667</v>
      </c>
      <c r="AL18" s="10" t="str">
        <f t="shared" si="9"/>
        <v>F</v>
      </c>
      <c r="AM18" s="20"/>
      <c r="AN18" s="1">
        <v>19</v>
      </c>
      <c r="AO18" s="23"/>
      <c r="AP18" s="24"/>
    </row>
    <row r="19" spans="1:42" ht="15" x14ac:dyDescent="0.25">
      <c r="A19" s="14">
        <v>1043</v>
      </c>
      <c r="B19" s="25">
        <v>23</v>
      </c>
      <c r="C19" s="25">
        <v>23</v>
      </c>
      <c r="D19" s="14">
        <v>20</v>
      </c>
      <c r="E19" s="14"/>
      <c r="F19" s="14">
        <v>15</v>
      </c>
      <c r="G19" s="17">
        <v>23</v>
      </c>
      <c r="H19" s="16">
        <v>20</v>
      </c>
      <c r="I19" s="15">
        <v>23</v>
      </c>
      <c r="J19" s="11">
        <f t="shared" si="0"/>
        <v>147</v>
      </c>
      <c r="K19" s="18">
        <f t="shared" si="1"/>
        <v>70</v>
      </c>
      <c r="L19" s="11"/>
      <c r="M19" s="11">
        <v>19</v>
      </c>
      <c r="N19" s="14">
        <v>15</v>
      </c>
      <c r="O19" s="14">
        <v>7</v>
      </c>
      <c r="P19" s="14">
        <v>20</v>
      </c>
      <c r="Q19" s="14"/>
      <c r="R19" s="14"/>
      <c r="S19" s="14"/>
      <c r="T19" s="14">
        <v>19</v>
      </c>
      <c r="U19" s="14">
        <v>20</v>
      </c>
      <c r="V19" s="16">
        <v>29</v>
      </c>
      <c r="W19" s="16">
        <v>20</v>
      </c>
      <c r="X19" s="16">
        <v>18</v>
      </c>
      <c r="Y19" s="16">
        <v>22</v>
      </c>
      <c r="Z19" s="16">
        <v>15</v>
      </c>
      <c r="AA19" s="17">
        <v>15</v>
      </c>
      <c r="AB19" s="17">
        <v>20</v>
      </c>
      <c r="AC19" s="17">
        <v>20</v>
      </c>
      <c r="AD19" s="17">
        <v>10</v>
      </c>
      <c r="AE19" s="10">
        <f t="shared" si="2"/>
        <v>269</v>
      </c>
      <c r="AF19" s="12">
        <f t="shared" si="3"/>
        <v>75.774647887323937</v>
      </c>
      <c r="AG19" s="11">
        <v>33</v>
      </c>
      <c r="AH19" s="18">
        <f t="shared" si="4"/>
        <v>45</v>
      </c>
      <c r="AI19" s="19">
        <f t="shared" si="7"/>
        <v>39</v>
      </c>
      <c r="AJ19" s="11"/>
      <c r="AK19" s="12">
        <f t="shared" si="5"/>
        <v>51.004929577464793</v>
      </c>
      <c r="AL19" s="10" t="str">
        <f t="shared" si="9"/>
        <v>D</v>
      </c>
      <c r="AM19" s="20"/>
      <c r="AN19" s="1">
        <v>27</v>
      </c>
      <c r="AO19" s="23"/>
      <c r="AP19" s="24"/>
    </row>
    <row r="20" spans="1:42" ht="15" x14ac:dyDescent="0.25">
      <c r="A20" s="14">
        <v>937</v>
      </c>
      <c r="B20" s="25">
        <v>20</v>
      </c>
      <c r="C20" s="25">
        <v>22</v>
      </c>
      <c r="D20" s="14">
        <v>30</v>
      </c>
      <c r="E20" s="14">
        <v>20</v>
      </c>
      <c r="F20" s="14">
        <v>20</v>
      </c>
      <c r="G20" s="17">
        <v>28</v>
      </c>
      <c r="H20" s="16">
        <v>16</v>
      </c>
      <c r="I20" s="15">
        <v>25</v>
      </c>
      <c r="J20" s="11">
        <f t="shared" si="0"/>
        <v>181</v>
      </c>
      <c r="K20" s="18">
        <f t="shared" si="1"/>
        <v>86.19047619047619</v>
      </c>
      <c r="L20" s="11">
        <v>8</v>
      </c>
      <c r="M20" s="11">
        <v>16</v>
      </c>
      <c r="N20" s="14">
        <v>16</v>
      </c>
      <c r="O20" s="14">
        <v>9</v>
      </c>
      <c r="P20" s="14">
        <v>11</v>
      </c>
      <c r="Q20" s="14">
        <v>15</v>
      </c>
      <c r="R20" s="14">
        <v>12</v>
      </c>
      <c r="S20" s="14">
        <v>14</v>
      </c>
      <c r="T20" s="14">
        <v>20</v>
      </c>
      <c r="U20" s="14">
        <v>13</v>
      </c>
      <c r="V20" s="16">
        <v>30</v>
      </c>
      <c r="W20" s="16">
        <v>16</v>
      </c>
      <c r="X20" s="16">
        <v>16</v>
      </c>
      <c r="Y20" s="16">
        <v>19</v>
      </c>
      <c r="Z20" s="16">
        <v>13</v>
      </c>
      <c r="AA20" s="17">
        <v>15</v>
      </c>
      <c r="AB20" s="17">
        <v>16</v>
      </c>
      <c r="AC20" s="17">
        <v>16</v>
      </c>
      <c r="AD20" s="17">
        <v>10</v>
      </c>
      <c r="AE20" s="10">
        <f t="shared" si="2"/>
        <v>285</v>
      </c>
      <c r="AF20" s="12">
        <f t="shared" si="3"/>
        <v>80.281690140845072</v>
      </c>
      <c r="AG20" s="11">
        <v>70</v>
      </c>
      <c r="AH20" s="18">
        <f t="shared" si="4"/>
        <v>35</v>
      </c>
      <c r="AI20" s="19">
        <f t="shared" si="7"/>
        <v>52.5</v>
      </c>
      <c r="AJ20" s="11"/>
      <c r="AK20" s="12">
        <f t="shared" si="5"/>
        <v>63.109909456740446</v>
      </c>
      <c r="AL20" s="10" t="str">
        <f t="shared" si="9"/>
        <v>C-</v>
      </c>
      <c r="AM20" s="20"/>
      <c r="AN20" s="1">
        <v>21</v>
      </c>
      <c r="AO20" s="23"/>
      <c r="AP20" s="24"/>
    </row>
    <row r="21" spans="1:42" ht="15" x14ac:dyDescent="0.25">
      <c r="A21" s="14">
        <v>1031</v>
      </c>
      <c r="B21" s="25">
        <v>25</v>
      </c>
      <c r="C21" s="25">
        <v>20</v>
      </c>
      <c r="D21" s="14">
        <v>20</v>
      </c>
      <c r="E21" s="14">
        <v>20</v>
      </c>
      <c r="F21" s="14">
        <v>24</v>
      </c>
      <c r="G21" s="17">
        <v>22</v>
      </c>
      <c r="H21" s="16">
        <v>20</v>
      </c>
      <c r="I21" s="15">
        <v>30</v>
      </c>
      <c r="J21" s="11">
        <f t="shared" si="0"/>
        <v>181</v>
      </c>
      <c r="K21" s="18">
        <f t="shared" si="1"/>
        <v>86.19047619047619</v>
      </c>
      <c r="L21" s="11">
        <v>11</v>
      </c>
      <c r="M21" s="11">
        <v>19</v>
      </c>
      <c r="N21" s="14">
        <v>19</v>
      </c>
      <c r="O21" s="14">
        <v>8</v>
      </c>
      <c r="P21" s="14">
        <v>19</v>
      </c>
      <c r="Q21" s="14">
        <v>15</v>
      </c>
      <c r="R21" s="14">
        <v>13</v>
      </c>
      <c r="S21" s="14">
        <v>11</v>
      </c>
      <c r="T21" s="14">
        <v>18</v>
      </c>
      <c r="U21" s="14">
        <v>19</v>
      </c>
      <c r="V21" s="16">
        <v>22</v>
      </c>
      <c r="W21" s="16">
        <v>15</v>
      </c>
      <c r="X21" s="16">
        <v>20</v>
      </c>
      <c r="Y21" s="16">
        <v>14</v>
      </c>
      <c r="Z21" s="16">
        <v>15</v>
      </c>
      <c r="AA21" s="17"/>
      <c r="AB21" s="17">
        <v>20</v>
      </c>
      <c r="AC21" s="17">
        <v>18</v>
      </c>
      <c r="AD21" s="17">
        <v>10</v>
      </c>
      <c r="AE21" s="10">
        <f t="shared" si="2"/>
        <v>286</v>
      </c>
      <c r="AF21" s="12">
        <f t="shared" si="3"/>
        <v>80.563380281690144</v>
      </c>
      <c r="AG21" s="11">
        <v>83</v>
      </c>
      <c r="AH21" s="18">
        <f t="shared" si="4"/>
        <v>41.666666666666664</v>
      </c>
      <c r="AI21" s="19">
        <f t="shared" si="7"/>
        <v>62.333333333333329</v>
      </c>
      <c r="AJ21" s="11"/>
      <c r="AK21" s="12">
        <f t="shared" si="5"/>
        <v>69.557914151576114</v>
      </c>
      <c r="AL21" s="10" t="str">
        <f t="shared" si="9"/>
        <v>C+</v>
      </c>
      <c r="AM21" s="20"/>
      <c r="AN21" s="1">
        <v>25</v>
      </c>
      <c r="AO21" s="23"/>
      <c r="AP21" s="24"/>
    </row>
    <row r="22" spans="1:42" ht="15" x14ac:dyDescent="0.25">
      <c r="A22" s="14">
        <v>925</v>
      </c>
      <c r="B22" s="25">
        <v>30</v>
      </c>
      <c r="C22" s="25">
        <v>26</v>
      </c>
      <c r="D22" s="14">
        <v>20</v>
      </c>
      <c r="E22" s="14">
        <v>28</v>
      </c>
      <c r="F22" s="14">
        <v>23</v>
      </c>
      <c r="G22" s="17">
        <v>22</v>
      </c>
      <c r="H22" s="16">
        <v>23</v>
      </c>
      <c r="I22" s="15">
        <v>30</v>
      </c>
      <c r="J22" s="11">
        <f t="shared" si="0"/>
        <v>202</v>
      </c>
      <c r="K22" s="18">
        <f t="shared" si="1"/>
        <v>96.19047619047619</v>
      </c>
      <c r="L22" s="11">
        <v>2</v>
      </c>
      <c r="M22" s="11">
        <v>8</v>
      </c>
      <c r="N22" s="14">
        <v>16</v>
      </c>
      <c r="O22" s="14">
        <v>10</v>
      </c>
      <c r="P22" s="14">
        <v>15</v>
      </c>
      <c r="Q22" s="14">
        <v>13</v>
      </c>
      <c r="R22" s="14">
        <v>12</v>
      </c>
      <c r="S22" s="14">
        <v>10</v>
      </c>
      <c r="T22" s="14">
        <v>17</v>
      </c>
      <c r="U22" s="14">
        <v>10</v>
      </c>
      <c r="V22" s="16">
        <v>30</v>
      </c>
      <c r="W22" s="16">
        <v>18</v>
      </c>
      <c r="X22" s="16">
        <v>14</v>
      </c>
      <c r="Y22" s="16">
        <v>22</v>
      </c>
      <c r="Z22" s="16">
        <v>15</v>
      </c>
      <c r="AA22" s="17">
        <v>15</v>
      </c>
      <c r="AB22" s="17">
        <v>20</v>
      </c>
      <c r="AC22" s="17">
        <v>19</v>
      </c>
      <c r="AD22" s="17">
        <v>10</v>
      </c>
      <c r="AE22" s="10">
        <f t="shared" si="2"/>
        <v>276</v>
      </c>
      <c r="AF22" s="12">
        <f t="shared" si="3"/>
        <v>77.74647887323944</v>
      </c>
      <c r="AG22" s="11">
        <v>94</v>
      </c>
      <c r="AH22" s="18">
        <f t="shared" si="4"/>
        <v>51.666666666666664</v>
      </c>
      <c r="AI22" s="19">
        <f t="shared" si="7"/>
        <v>72.833333333333329</v>
      </c>
      <c r="AJ22" s="11"/>
      <c r="AK22" s="12">
        <f t="shared" si="5"/>
        <v>77.319533869885973</v>
      </c>
      <c r="AL22" s="10" t="str">
        <f t="shared" si="9"/>
        <v>B</v>
      </c>
      <c r="AM22" s="20"/>
      <c r="AN22" s="1">
        <v>31</v>
      </c>
      <c r="AO22" s="23"/>
      <c r="AP22" s="24"/>
    </row>
    <row r="23" spans="1:42" ht="15" x14ac:dyDescent="0.25">
      <c r="A23" s="14">
        <v>1025</v>
      </c>
      <c r="B23" s="25">
        <v>30</v>
      </c>
      <c r="C23" s="25">
        <v>29</v>
      </c>
      <c r="D23" s="14">
        <v>30</v>
      </c>
      <c r="E23" s="14">
        <v>22</v>
      </c>
      <c r="F23" s="14">
        <v>24</v>
      </c>
      <c r="G23" s="17"/>
      <c r="H23" s="16">
        <v>21</v>
      </c>
      <c r="I23" s="15">
        <v>23</v>
      </c>
      <c r="J23" s="11">
        <f t="shared" si="0"/>
        <v>179</v>
      </c>
      <c r="K23" s="18">
        <f t="shared" si="1"/>
        <v>85.238095238095241</v>
      </c>
      <c r="L23" s="11">
        <v>3</v>
      </c>
      <c r="M23" s="11">
        <v>4</v>
      </c>
      <c r="N23" s="14">
        <v>16</v>
      </c>
      <c r="O23" s="14">
        <v>10</v>
      </c>
      <c r="P23" s="14">
        <v>16</v>
      </c>
      <c r="Q23" s="14">
        <v>15</v>
      </c>
      <c r="R23" s="14">
        <v>17</v>
      </c>
      <c r="S23" s="14">
        <v>12</v>
      </c>
      <c r="T23" s="14"/>
      <c r="U23" s="14">
        <v>11</v>
      </c>
      <c r="V23" s="16"/>
      <c r="W23" s="16">
        <v>20</v>
      </c>
      <c r="X23" s="16">
        <v>16</v>
      </c>
      <c r="Y23" s="16">
        <v>18</v>
      </c>
      <c r="Z23" s="16">
        <v>15</v>
      </c>
      <c r="AA23" s="17">
        <v>15</v>
      </c>
      <c r="AB23" s="17">
        <v>20</v>
      </c>
      <c r="AC23" s="17">
        <v>18</v>
      </c>
      <c r="AD23" s="17"/>
      <c r="AE23" s="10">
        <f t="shared" si="2"/>
        <v>226</v>
      </c>
      <c r="AF23" s="12">
        <f t="shared" si="3"/>
        <v>63.661971830985919</v>
      </c>
      <c r="AG23" s="11">
        <v>98</v>
      </c>
      <c r="AH23" s="18">
        <f t="shared" si="4"/>
        <v>81.666666666666671</v>
      </c>
      <c r="AI23" s="19">
        <f t="shared" si="7"/>
        <v>89.833333333333343</v>
      </c>
      <c r="AJ23" s="11"/>
      <c r="AK23" s="12">
        <f t="shared" si="5"/>
        <v>83.909775318578141</v>
      </c>
      <c r="AL23" s="10" t="str">
        <f t="shared" si="9"/>
        <v>B+</v>
      </c>
      <c r="AM23" s="20"/>
      <c r="AN23" s="1">
        <v>49</v>
      </c>
      <c r="AO23" s="23"/>
      <c r="AP23" s="24"/>
    </row>
    <row r="24" spans="1:42" ht="15" x14ac:dyDescent="0.25">
      <c r="A24" s="14">
        <v>913</v>
      </c>
      <c r="B24" s="25">
        <v>30</v>
      </c>
      <c r="C24" s="25">
        <v>26</v>
      </c>
      <c r="D24" s="14">
        <v>23</v>
      </c>
      <c r="E24" s="14">
        <v>30</v>
      </c>
      <c r="F24" s="14">
        <v>25</v>
      </c>
      <c r="G24" s="17">
        <v>30</v>
      </c>
      <c r="H24" s="16">
        <v>20</v>
      </c>
      <c r="I24" s="15">
        <v>20</v>
      </c>
      <c r="J24" s="11">
        <f t="shared" si="0"/>
        <v>204</v>
      </c>
      <c r="K24" s="18">
        <f t="shared" si="1"/>
        <v>97.142857142857139</v>
      </c>
      <c r="L24" s="11">
        <v>3</v>
      </c>
      <c r="M24" s="11">
        <v>14</v>
      </c>
      <c r="N24" s="14">
        <v>19</v>
      </c>
      <c r="O24" s="14">
        <v>7</v>
      </c>
      <c r="P24" s="14">
        <v>15</v>
      </c>
      <c r="Q24" s="14">
        <v>16</v>
      </c>
      <c r="R24" s="14">
        <v>18</v>
      </c>
      <c r="S24" s="14">
        <v>12</v>
      </c>
      <c r="T24" s="14">
        <v>18</v>
      </c>
      <c r="U24" s="14">
        <v>18</v>
      </c>
      <c r="V24" s="16">
        <v>26</v>
      </c>
      <c r="W24" s="16">
        <v>16</v>
      </c>
      <c r="X24" s="16">
        <v>10</v>
      </c>
      <c r="Y24" s="16">
        <v>22</v>
      </c>
      <c r="Z24" s="16">
        <v>8</v>
      </c>
      <c r="AA24" s="17">
        <v>15</v>
      </c>
      <c r="AB24" s="17">
        <v>20</v>
      </c>
      <c r="AC24" s="17">
        <v>18</v>
      </c>
      <c r="AD24" s="17">
        <v>10</v>
      </c>
      <c r="AE24" s="10">
        <f t="shared" si="2"/>
        <v>285</v>
      </c>
      <c r="AF24" s="12">
        <f t="shared" si="3"/>
        <v>80.281690140845072</v>
      </c>
      <c r="AG24" s="11">
        <v>77</v>
      </c>
      <c r="AH24" s="18">
        <f t="shared" si="4"/>
        <v>70</v>
      </c>
      <c r="AI24" s="19">
        <f t="shared" si="7"/>
        <v>73.5</v>
      </c>
      <c r="AJ24" s="11"/>
      <c r="AK24" s="12">
        <f t="shared" si="5"/>
        <v>78.402766599597584</v>
      </c>
      <c r="AL24" s="10" t="str">
        <f t="shared" si="9"/>
        <v>B</v>
      </c>
      <c r="AM24" s="20"/>
      <c r="AN24" s="1">
        <v>42</v>
      </c>
      <c r="AO24" s="23"/>
      <c r="AP24" s="24"/>
    </row>
    <row r="25" spans="1:42" ht="15" x14ac:dyDescent="0.25">
      <c r="A25" s="14">
        <v>439</v>
      </c>
      <c r="B25" s="11">
        <v>18</v>
      </c>
      <c r="C25" s="11">
        <v>27</v>
      </c>
      <c r="D25" s="14">
        <v>15</v>
      </c>
      <c r="E25" s="14">
        <v>18</v>
      </c>
      <c r="F25" s="14">
        <v>20</v>
      </c>
      <c r="G25" s="14">
        <v>17</v>
      </c>
      <c r="H25" s="11">
        <v>18</v>
      </c>
      <c r="I25" s="11">
        <v>23</v>
      </c>
      <c r="J25" s="11">
        <f t="shared" si="0"/>
        <v>156</v>
      </c>
      <c r="K25" s="18">
        <f t="shared" si="1"/>
        <v>74.285714285714292</v>
      </c>
      <c r="L25" s="11">
        <v>10</v>
      </c>
      <c r="M25" s="11">
        <v>19</v>
      </c>
      <c r="N25" s="14">
        <v>15</v>
      </c>
      <c r="O25" s="14">
        <v>10</v>
      </c>
      <c r="P25" s="14">
        <v>20</v>
      </c>
      <c r="Q25" s="14">
        <v>15</v>
      </c>
      <c r="R25" s="14">
        <v>15</v>
      </c>
      <c r="S25" s="14">
        <v>10</v>
      </c>
      <c r="T25" s="14">
        <v>20</v>
      </c>
      <c r="U25" s="14">
        <v>19</v>
      </c>
      <c r="V25" s="16">
        <v>22</v>
      </c>
      <c r="W25" s="16">
        <v>10</v>
      </c>
      <c r="X25" s="16">
        <v>18</v>
      </c>
      <c r="Y25" s="16">
        <v>17</v>
      </c>
      <c r="Z25" s="16">
        <v>15</v>
      </c>
      <c r="AA25" s="17">
        <v>15</v>
      </c>
      <c r="AB25" s="17">
        <v>20</v>
      </c>
      <c r="AC25" s="17">
        <v>18</v>
      </c>
      <c r="AD25" s="17">
        <v>10</v>
      </c>
      <c r="AE25" s="10">
        <f t="shared" si="2"/>
        <v>298</v>
      </c>
      <c r="AF25" s="12">
        <f t="shared" si="3"/>
        <v>83.943661971830991</v>
      </c>
      <c r="AG25" s="11">
        <v>7</v>
      </c>
      <c r="AH25" s="18">
        <f t="shared" si="4"/>
        <v>10</v>
      </c>
      <c r="AI25" s="19">
        <f>IF(AH25&gt;0,(AG25+AH25)/($AG$27+$AH$27)*100,AG25/$AG$27*100)</f>
        <v>8.5</v>
      </c>
      <c r="AJ25" s="11"/>
      <c r="AK25" s="12">
        <f t="shared" si="5"/>
        <v>33.456589537223344</v>
      </c>
      <c r="AL25" s="10" t="str">
        <f t="shared" si="9"/>
        <v>F</v>
      </c>
      <c r="AM25" s="20"/>
      <c r="AN25" s="1">
        <v>6</v>
      </c>
      <c r="AO25" s="23"/>
      <c r="AP25" s="24"/>
    </row>
    <row r="26" spans="1:42" ht="15" x14ac:dyDescent="0.25">
      <c r="A26" s="2"/>
      <c r="C26" s="2"/>
      <c r="D26" s="3"/>
      <c r="E26" s="3"/>
      <c r="F26" s="2"/>
      <c r="G26" s="2"/>
      <c r="H26" s="2"/>
      <c r="I26" s="2"/>
      <c r="J26" s="2"/>
      <c r="K26" s="3"/>
      <c r="L26" s="26"/>
      <c r="M26" s="26"/>
      <c r="N26" s="30"/>
      <c r="O26" s="30"/>
      <c r="P26" s="30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2"/>
      <c r="AI26" s="2"/>
      <c r="AJ26" s="2"/>
      <c r="AK26" s="2"/>
      <c r="AL26" s="2"/>
      <c r="AM26" s="2"/>
      <c r="AN26" s="1"/>
      <c r="AO26" s="23"/>
      <c r="AP26" s="1"/>
    </row>
    <row r="27" spans="1:42" ht="15" x14ac:dyDescent="0.25">
      <c r="B27" s="9">
        <v>30</v>
      </c>
      <c r="C27" s="9">
        <v>30</v>
      </c>
      <c r="D27" s="9">
        <v>30</v>
      </c>
      <c r="E27" s="9">
        <v>30</v>
      </c>
      <c r="F27" s="9">
        <v>30</v>
      </c>
      <c r="G27" s="9">
        <v>30</v>
      </c>
      <c r="H27" s="9">
        <v>30</v>
      </c>
      <c r="I27" s="9">
        <v>30</v>
      </c>
      <c r="J27" s="26">
        <f>SUM(B27:I27)-30</f>
        <v>210</v>
      </c>
      <c r="K27" s="9">
        <v>100</v>
      </c>
      <c r="L27" s="9">
        <v>15</v>
      </c>
      <c r="M27" s="9">
        <v>20</v>
      </c>
      <c r="N27" s="9">
        <v>20</v>
      </c>
      <c r="O27" s="9">
        <v>10</v>
      </c>
      <c r="P27" s="9">
        <v>20</v>
      </c>
      <c r="Q27" s="9">
        <v>20</v>
      </c>
      <c r="R27" s="9">
        <v>20</v>
      </c>
      <c r="S27" s="9">
        <v>15</v>
      </c>
      <c r="T27" s="9">
        <v>20</v>
      </c>
      <c r="U27" s="9">
        <v>20</v>
      </c>
      <c r="V27" s="9">
        <v>30</v>
      </c>
      <c r="W27" s="9">
        <v>20</v>
      </c>
      <c r="X27" s="9">
        <v>20</v>
      </c>
      <c r="Y27" s="9">
        <v>25</v>
      </c>
      <c r="Z27" s="9">
        <v>15</v>
      </c>
      <c r="AA27" s="9">
        <v>15</v>
      </c>
      <c r="AB27" s="2">
        <v>20</v>
      </c>
      <c r="AC27" s="2">
        <v>20</v>
      </c>
      <c r="AD27" s="2">
        <v>10</v>
      </c>
      <c r="AE27" s="10">
        <f>SUM(L27:AD27)</f>
        <v>355</v>
      </c>
      <c r="AF27" s="9">
        <v>100</v>
      </c>
      <c r="AG27" s="9">
        <v>100</v>
      </c>
      <c r="AH27" s="9">
        <v>100</v>
      </c>
      <c r="AI27" s="9">
        <v>100</v>
      </c>
      <c r="AJ27" s="9"/>
      <c r="AK27" s="9">
        <v>100</v>
      </c>
      <c r="AL27" s="2"/>
      <c r="AM27" s="2"/>
      <c r="AN27" s="1">
        <v>60</v>
      </c>
      <c r="AO27" s="23"/>
      <c r="AP27" s="1"/>
    </row>
    <row r="28" spans="1:42" ht="1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Q28" s="22" t="s">
        <v>24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2"/>
      <c r="AF28" s="2"/>
      <c r="AG28" s="2"/>
      <c r="AH28" s="2"/>
      <c r="AI28" s="2"/>
      <c r="AJ28" s="2"/>
      <c r="AK28" s="2"/>
      <c r="AL28" s="2"/>
      <c r="AM28" s="2"/>
      <c r="AN28" s="1"/>
      <c r="AO28" s="23"/>
      <c r="AP28" s="1"/>
    </row>
    <row r="29" spans="1:42" ht="15" x14ac:dyDescent="0.25">
      <c r="B29" s="13">
        <f t="shared" ref="B29:AN29" si="10">AVERAGEA(B4:B25)</f>
        <v>25.363636363636363</v>
      </c>
      <c r="C29" s="13">
        <f t="shared" si="10"/>
        <v>24.333333333333332</v>
      </c>
      <c r="D29" s="13">
        <f t="shared" si="10"/>
        <v>23.714285714285715</v>
      </c>
      <c r="E29" s="13">
        <f t="shared" si="10"/>
        <v>23.666666666666668</v>
      </c>
      <c r="F29" s="13">
        <f t="shared" si="10"/>
        <v>21.789473684210527</v>
      </c>
      <c r="G29" s="13">
        <f t="shared" si="10"/>
        <v>23.904761904761905</v>
      </c>
      <c r="H29" s="13">
        <f t="shared" si="10"/>
        <v>20.047619047619047</v>
      </c>
      <c r="I29" s="13">
        <f t="shared" si="10"/>
        <v>25.15</v>
      </c>
      <c r="J29" s="13">
        <f t="shared" si="10"/>
        <v>177.45454545454547</v>
      </c>
      <c r="K29" s="13">
        <f t="shared" si="10"/>
        <v>84.502164502164476</v>
      </c>
      <c r="L29" s="13">
        <f t="shared" si="10"/>
        <v>8.5500000000000007</v>
      </c>
      <c r="M29" s="13">
        <f t="shared" si="10"/>
        <v>15</v>
      </c>
      <c r="N29" s="13">
        <f t="shared" si="10"/>
        <v>16.80952380952381</v>
      </c>
      <c r="O29" s="13">
        <f t="shared" si="10"/>
        <v>8.7142857142857135</v>
      </c>
      <c r="P29" s="13">
        <f t="shared" si="10"/>
        <v>17.850000000000001</v>
      </c>
      <c r="Q29" s="13">
        <f t="shared" si="10"/>
        <v>15.15</v>
      </c>
      <c r="R29" s="13">
        <f t="shared" si="10"/>
        <v>15.210526315789474</v>
      </c>
      <c r="S29" s="13">
        <f t="shared" si="10"/>
        <v>11.85</v>
      </c>
      <c r="T29" s="13">
        <f t="shared" si="10"/>
        <v>17.944444444444443</v>
      </c>
      <c r="U29" s="13">
        <f t="shared" si="10"/>
        <v>15.80952380952381</v>
      </c>
      <c r="V29" s="13">
        <f t="shared" si="10"/>
        <v>24.761904761904763</v>
      </c>
      <c r="W29" s="13">
        <f t="shared" si="10"/>
        <v>17.523809523809526</v>
      </c>
      <c r="X29" s="13">
        <f t="shared" si="10"/>
        <v>17.7</v>
      </c>
      <c r="Y29" s="13">
        <f t="shared" si="10"/>
        <v>20.149999999999999</v>
      </c>
      <c r="Z29" s="13">
        <f t="shared" si="10"/>
        <v>13.25</v>
      </c>
      <c r="AA29" s="13">
        <f t="shared" si="10"/>
        <v>14.9</v>
      </c>
      <c r="AB29" s="13">
        <f t="shared" si="10"/>
        <v>18.285714285714285</v>
      </c>
      <c r="AC29" s="13">
        <f t="shared" si="10"/>
        <v>17.523809523809526</v>
      </c>
      <c r="AD29" s="13">
        <f t="shared" si="10"/>
        <v>10</v>
      </c>
      <c r="AE29" s="13">
        <f t="shared" si="10"/>
        <v>272.86363636363637</v>
      </c>
      <c r="AF29" s="13">
        <f t="shared" si="10"/>
        <v>76.862996158770812</v>
      </c>
      <c r="AG29" s="13">
        <f t="shared" si="10"/>
        <v>64.227272727272734</v>
      </c>
      <c r="AH29" s="13">
        <f t="shared" si="10"/>
        <v>45.530303030303024</v>
      </c>
      <c r="AI29" s="13">
        <f t="shared" si="10"/>
        <v>54.878787878787875</v>
      </c>
      <c r="AJ29" s="13" t="e">
        <f t="shared" si="10"/>
        <v>#DIV/0!</v>
      </c>
      <c r="AK29" s="13">
        <f t="shared" si="10"/>
        <v>63.719136028290968</v>
      </c>
      <c r="AL29" s="13">
        <f t="shared" si="10"/>
        <v>0</v>
      </c>
      <c r="AM29" s="27" t="e">
        <f t="shared" si="10"/>
        <v>#DIV/0!</v>
      </c>
      <c r="AN29" s="13">
        <f t="shared" si="10"/>
        <v>27.318181818181817</v>
      </c>
      <c r="AO29" s="23"/>
      <c r="AP29" s="1"/>
    </row>
    <row r="30" spans="1:42" ht="15" x14ac:dyDescent="0.25">
      <c r="B30" s="28">
        <f t="shared" ref="B30:AK30" si="11">STDEVPA(B4:B25)</f>
        <v>4.5481810004905414</v>
      </c>
      <c r="C30" s="28">
        <f t="shared" si="11"/>
        <v>3.968126982095173</v>
      </c>
      <c r="D30" s="28">
        <f t="shared" si="11"/>
        <v>4.8121162272989642</v>
      </c>
      <c r="E30" s="28">
        <f t="shared" si="11"/>
        <v>4.0394876305616183</v>
      </c>
      <c r="F30" s="28">
        <f t="shared" si="11"/>
        <v>2.7640349485265014</v>
      </c>
      <c r="G30" s="28">
        <f t="shared" si="11"/>
        <v>4.5555279021338659</v>
      </c>
      <c r="H30" s="28">
        <f t="shared" si="11"/>
        <v>4.4665549788046723</v>
      </c>
      <c r="I30" s="28">
        <f t="shared" si="11"/>
        <v>4.0407301320429703</v>
      </c>
      <c r="J30" s="28">
        <f t="shared" si="11"/>
        <v>28.65266491291116</v>
      </c>
      <c r="K30" s="28">
        <f t="shared" si="11"/>
        <v>13.644126149005475</v>
      </c>
      <c r="L30" s="28">
        <f t="shared" si="11"/>
        <v>4.4212554778026565</v>
      </c>
      <c r="M30" s="28">
        <f t="shared" si="11"/>
        <v>5.9201029592076395</v>
      </c>
      <c r="N30" s="28">
        <f t="shared" si="11"/>
        <v>2.2807485742529616</v>
      </c>
      <c r="O30" s="28">
        <f t="shared" si="11"/>
        <v>1.4190156595953658</v>
      </c>
      <c r="P30" s="28">
        <f t="shared" si="11"/>
        <v>3.2136427928442828</v>
      </c>
      <c r="Q30" s="28">
        <f t="shared" si="11"/>
        <v>3.0866648668101302</v>
      </c>
      <c r="R30" s="28">
        <f t="shared" si="11"/>
        <v>2.9123863857382992</v>
      </c>
      <c r="S30" s="28">
        <f t="shared" si="11"/>
        <v>1.8513508581573619</v>
      </c>
      <c r="T30" s="28">
        <f t="shared" si="11"/>
        <v>2.990210364621753</v>
      </c>
      <c r="U30" s="28">
        <f t="shared" si="11"/>
        <v>3.92330093791352</v>
      </c>
      <c r="V30" s="28">
        <f t="shared" si="11"/>
        <v>6.1093586437979521</v>
      </c>
      <c r="W30" s="28">
        <f t="shared" si="11"/>
        <v>3.6725370446969219</v>
      </c>
      <c r="X30" s="28">
        <f t="shared" si="11"/>
        <v>2.5514701644346145</v>
      </c>
      <c r="Y30" s="28">
        <f t="shared" si="11"/>
        <v>2.6697378148424988</v>
      </c>
      <c r="Z30" s="28">
        <f t="shared" si="11"/>
        <v>2.2107690969434146</v>
      </c>
      <c r="AA30" s="28">
        <f t="shared" si="11"/>
        <v>0.3000000000000001</v>
      </c>
      <c r="AB30" s="28">
        <f t="shared" si="11"/>
        <v>1.979486637221574</v>
      </c>
      <c r="AC30" s="28">
        <f t="shared" si="11"/>
        <v>2.259773431943747</v>
      </c>
      <c r="AD30" s="28">
        <f t="shared" si="11"/>
        <v>0</v>
      </c>
      <c r="AE30" s="28">
        <f t="shared" si="11"/>
        <v>66.022238302054134</v>
      </c>
      <c r="AF30" s="28">
        <f t="shared" si="11"/>
        <v>18.597813606212437</v>
      </c>
      <c r="AG30" s="28">
        <f t="shared" si="11"/>
        <v>25.856126086448974</v>
      </c>
      <c r="AH30" s="28">
        <f t="shared" si="11"/>
        <v>22.54841235892615</v>
      </c>
      <c r="AI30" s="28">
        <f t="shared" si="11"/>
        <v>22.826264213066096</v>
      </c>
      <c r="AJ30" s="28" t="e">
        <f t="shared" si="11"/>
        <v>#DIV/0!</v>
      </c>
      <c r="AK30" s="28">
        <f t="shared" si="11"/>
        <v>16.869644221259772</v>
      </c>
      <c r="AL30" s="21"/>
      <c r="AM30" s="21"/>
      <c r="AN30" s="28">
        <f>STDEVPA(AN4:AN25)</f>
        <v>13.529047415355677</v>
      </c>
      <c r="AO30" s="23"/>
      <c r="AP30" s="1"/>
    </row>
    <row r="31" spans="1:42" ht="15" x14ac:dyDescent="0.25">
      <c r="B31" s="29">
        <f t="shared" ref="B31:AK31" si="12">MAX(B4:B25)</f>
        <v>30</v>
      </c>
      <c r="C31" s="29">
        <f t="shared" si="12"/>
        <v>30</v>
      </c>
      <c r="D31" s="29">
        <f t="shared" si="12"/>
        <v>30</v>
      </c>
      <c r="E31" s="29">
        <f t="shared" si="12"/>
        <v>30</v>
      </c>
      <c r="F31" s="29">
        <f t="shared" si="12"/>
        <v>27</v>
      </c>
      <c r="G31" s="29">
        <f t="shared" si="12"/>
        <v>30</v>
      </c>
      <c r="H31" s="29">
        <f t="shared" si="12"/>
        <v>30</v>
      </c>
      <c r="I31" s="29">
        <f t="shared" si="12"/>
        <v>30</v>
      </c>
      <c r="J31" s="29">
        <f t="shared" si="12"/>
        <v>210</v>
      </c>
      <c r="K31" s="29">
        <f t="shared" si="12"/>
        <v>100</v>
      </c>
      <c r="L31" s="29">
        <f t="shared" si="12"/>
        <v>15</v>
      </c>
      <c r="M31" s="29">
        <f t="shared" si="12"/>
        <v>19</v>
      </c>
      <c r="N31" s="29">
        <f t="shared" si="12"/>
        <v>20</v>
      </c>
      <c r="O31" s="29">
        <f t="shared" si="12"/>
        <v>10</v>
      </c>
      <c r="P31" s="29">
        <f t="shared" si="12"/>
        <v>20</v>
      </c>
      <c r="Q31" s="29">
        <f t="shared" si="12"/>
        <v>20</v>
      </c>
      <c r="R31" s="29">
        <f t="shared" si="12"/>
        <v>20</v>
      </c>
      <c r="S31" s="29">
        <f t="shared" si="12"/>
        <v>15</v>
      </c>
      <c r="T31" s="29">
        <f t="shared" si="12"/>
        <v>20</v>
      </c>
      <c r="U31" s="29">
        <f t="shared" si="12"/>
        <v>20</v>
      </c>
      <c r="V31" s="29">
        <f t="shared" si="12"/>
        <v>30</v>
      </c>
      <c r="W31" s="29">
        <f t="shared" si="12"/>
        <v>20</v>
      </c>
      <c r="X31" s="29">
        <f t="shared" si="12"/>
        <v>20</v>
      </c>
      <c r="Y31" s="29">
        <f t="shared" si="12"/>
        <v>25</v>
      </c>
      <c r="Z31" s="29">
        <f t="shared" si="12"/>
        <v>15</v>
      </c>
      <c r="AA31" s="29">
        <f t="shared" si="12"/>
        <v>15</v>
      </c>
      <c r="AB31" s="29">
        <f t="shared" si="12"/>
        <v>20</v>
      </c>
      <c r="AC31" s="29">
        <f t="shared" si="12"/>
        <v>20</v>
      </c>
      <c r="AD31" s="29">
        <f t="shared" si="12"/>
        <v>10</v>
      </c>
      <c r="AE31" s="29">
        <f t="shared" si="12"/>
        <v>335</v>
      </c>
      <c r="AF31" s="29">
        <f t="shared" si="12"/>
        <v>94.366197183098592</v>
      </c>
      <c r="AG31" s="29">
        <f t="shared" si="12"/>
        <v>100</v>
      </c>
      <c r="AH31" s="29">
        <f t="shared" si="12"/>
        <v>93.333333333333329</v>
      </c>
      <c r="AI31" s="29">
        <f t="shared" si="12"/>
        <v>91.666666666666657</v>
      </c>
      <c r="AJ31" s="29">
        <f t="shared" si="12"/>
        <v>0</v>
      </c>
      <c r="AK31" s="29">
        <f t="shared" si="12"/>
        <v>89.773474178403745</v>
      </c>
      <c r="AL31" s="2"/>
      <c r="AM31" s="2"/>
      <c r="AN31" s="29">
        <f>MAX(AN4:AN25)</f>
        <v>56</v>
      </c>
      <c r="AO31" s="23"/>
      <c r="AP31" s="1"/>
    </row>
    <row r="33" spans="2:3" x14ac:dyDescent="0.25">
      <c r="B33" s="32" t="s">
        <v>54</v>
      </c>
      <c r="C33" t="s">
        <v>55</v>
      </c>
    </row>
    <row r="34" spans="2:3" x14ac:dyDescent="0.25">
      <c r="C34" t="s">
        <v>56</v>
      </c>
    </row>
    <row r="35" spans="2:3" x14ac:dyDescent="0.25">
      <c r="C35" t="s">
        <v>57</v>
      </c>
    </row>
    <row r="36" spans="2:3" x14ac:dyDescent="0.25">
      <c r="C36" t="s">
        <v>60</v>
      </c>
    </row>
    <row r="37" spans="2:3" x14ac:dyDescent="0.25">
      <c r="C37" t="s">
        <v>58</v>
      </c>
    </row>
    <row r="38" spans="2:3" x14ac:dyDescent="0.25">
      <c r="C38" t="s">
        <v>59</v>
      </c>
    </row>
  </sheetData>
  <mergeCells count="1">
    <mergeCell ref="B1:C1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Database</vt:lpstr>
    </vt:vector>
  </TitlesOfParts>
  <Company>CSU, Chico; Construction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Yoakum</dc:creator>
  <cp:lastModifiedBy>Aniket Gupta</cp:lastModifiedBy>
  <cp:lastPrinted>2003-09-12T19:24:42Z</cp:lastPrinted>
  <dcterms:created xsi:type="dcterms:W3CDTF">2003-09-09T14:25:47Z</dcterms:created>
  <dcterms:modified xsi:type="dcterms:W3CDTF">2024-02-03T22:22:45Z</dcterms:modified>
</cp:coreProperties>
</file>