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72BC70F7-47C9-4CC6-9F97-E656BAE22887}"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s="1"/>
  <c r="C15" i="1"/>
  <c r="D15" i="1" s="1"/>
  <c r="C16" i="1"/>
  <c r="D16" i="1"/>
  <c r="E16" i="1"/>
  <c r="G16" i="1" s="1"/>
  <c r="F16" i="1"/>
  <c r="C17" i="1"/>
  <c r="D17" i="1"/>
  <c r="F17" i="1" s="1"/>
  <c r="E17" i="1"/>
  <c r="E15" i="1" l="1"/>
  <c r="F15" i="1"/>
  <c r="G17" i="1"/>
  <c r="E14" i="1"/>
  <c r="F14" i="1"/>
  <c r="G14" i="1" l="1"/>
  <c r="G15" i="1"/>
</calcChain>
</file>

<file path=xl/sharedStrings.xml><?xml version="1.0" encoding="utf-8"?>
<sst xmlns="http://schemas.openxmlformats.org/spreadsheetml/2006/main" count="44" uniqueCount="40">
  <si>
    <t>ENGR 498A HW#9</t>
  </si>
  <si>
    <t>Problem No. 15.5 in text</t>
  </si>
  <si>
    <t>Silicon wafers per year = 50000</t>
  </si>
  <si>
    <t>Cost of chemicals for bath = $12/ liter x 5 liters/ bath = $60/ bath</t>
  </si>
  <si>
    <t>On-site processing cost =$0.40/ liter = $2.00/ bath</t>
  </si>
  <si>
    <t>Wafer processing rate = 10 wafers/ hour</t>
  </si>
  <si>
    <t>System improvements: bath filtration ($3500 in 1988), and replenishment system ($9400 in 1990)</t>
  </si>
  <si>
    <t>Year</t>
  </si>
  <si>
    <t>Approx</t>
  </si>
  <si>
    <t>Bath</t>
  </si>
  <si>
    <t>Lifetime</t>
  </si>
  <si>
    <t>(hours)</t>
  </si>
  <si>
    <t>Wafers</t>
  </si>
  <si>
    <t xml:space="preserve">Processed </t>
  </si>
  <si>
    <t>per Bath</t>
  </si>
  <si>
    <t>Liters</t>
  </si>
  <si>
    <t>per Year</t>
  </si>
  <si>
    <t>Annual</t>
  </si>
  <si>
    <t>Cost of</t>
  </si>
  <si>
    <t>Chemicals</t>
  </si>
  <si>
    <t>Processing</t>
  </si>
  <si>
    <t>reading</t>
  </si>
  <si>
    <t>curve in</t>
  </si>
  <si>
    <t>Fig 15.4</t>
  </si>
  <si>
    <t>Capital</t>
  </si>
  <si>
    <t>Equip</t>
  </si>
  <si>
    <t>Costs</t>
  </si>
  <si>
    <t>Total</t>
  </si>
  <si>
    <t>Comments:</t>
  </si>
  <si>
    <t>Expenditure of $3500 in 1988 for filtration system appears to have been quite cost effective,</t>
  </si>
  <si>
    <t xml:space="preserve">since annual chemical use dropped from 1250 to 333 liters, leading to an annual cost </t>
  </si>
  <si>
    <t>Cost-effectiveness of replenishment system added in 1990 is unclear.  Chemical use</t>
  </si>
  <si>
    <t>dropped from about 333 to 152 liters per year, corresponding to an annual saving of</t>
  </si>
  <si>
    <t xml:space="preserve">about $2200.  Given the $9400 cost of the system, it will take several years (about 5 or 6) </t>
  </si>
  <si>
    <t>to recover the cost.</t>
  </si>
  <si>
    <t>saving of about $11000 (from pre-filter 1983 operation to filter 1988 operation).</t>
  </si>
  <si>
    <t>Another way to look at this problem follows:</t>
  </si>
  <si>
    <t>Above, it is assumed that the addition in 1988 of the filtration system drops cost down from the 1983 levels. However, the assumption that the system additions (filtration and replenishment systems) allow the bath life to be extended from the time of addition forward as depicted in Fig 15.4 is also valid. That is, if the system is not added in 1988 the bath life will continue on at 1988 values, etc. The influence of adding a system in 1990 must be estimated.</t>
  </si>
  <si>
    <t xml:space="preserve">The important thing to realize is that the bath life seems to be approaching a value asymptotically. The addition of another system may be justified in 1988 but is hard or at least harder to justify in 1990: </t>
  </si>
  <si>
    <t>As can be seen, the trend for 1990 and after is that costs are leveling out. The annual savings for adding the replenishment system may be too small to recover cost before the life of the machine is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</si>
</sst>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quot;#,##0"/>
  </numFmts>
  <fonts count="4" x14ac:knownFonts="1">
    <font>
      <sz val="10"/>
      <name val="Arial"/>
    </font>
    <font>
      <b/>
      <sz val="10"/>
      <name val="Arial"/>
      <family val="2"/>
    </font>
    <font>
      <b/>
      <sz val="10"/>
      <color indexed="10"/>
      <name val="Arial"/>
      <family val="2"/>
    </font>
    <font>
      <b/>
      <sz val="10"/>
      <color indexed="48"/>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165" fontId="2" fillId="0" borderId="0" xfId="0" applyNumberFormat="1" applyFont="1"/>
    <xf numFmtId="165" fontId="0" fillId="0" borderId="0" xfId="0" applyNumberFormat="1"/>
    <xf numFmtId="1" fontId="3" fillId="0" borderId="0" xfId="0" applyNumberFormat="1" applyFont="1"/>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rPr lang="en-US"/>
              <a:t>Comparing Costs of 200 Light Bulbs Operated 1820 Hours per Year</a:t>
            </a:r>
          </a:p>
        </c:rich>
      </c:tx>
      <c:overlay val="0"/>
      <c:spPr>
        <a:noFill/>
        <a:ln w="25400">
          <a:noFill/>
        </a:ln>
      </c:spPr>
    </c:title>
    <c:autoTitleDeleted val="0"/>
    <c:plotArea>
      <c:layout/>
      <c:scatterChart>
        <c:scatterStyle val="lineMarker"/>
        <c:varyColors val="0"/>
        <c:ser>
          <c:idx val="0"/>
          <c:order val="0"/>
          <c:tx>
            <c:v>Incandescent</c:v>
          </c:tx>
          <c:spPr>
            <a:ln w="25400">
              <a:solidFill>
                <a:srgbClr val="FF0000"/>
              </a:solidFill>
              <a:prstDash val="solid"/>
            </a:ln>
          </c:spPr>
          <c:marker>
            <c:symbol val="diamond"/>
            <c:size val="7"/>
            <c:spPr>
              <a:solidFill>
                <a:srgbClr val="FF0000"/>
              </a:solidFill>
              <a:ln>
                <a:solidFill>
                  <a:srgbClr val="FF0000"/>
                </a:solidFill>
                <a:prstDash val="solid"/>
              </a:ln>
            </c:spPr>
          </c:marker>
          <c:xVal>
            <c:numRef>
              <c:f>Sheet1!#REF!</c:f>
              <c:numCache>
                <c:formatCode>0.00</c:formatCode>
                <c:ptCount val="11"/>
                <c:pt idx="0">
                  <c:v>0</c:v>
                </c:pt>
                <c:pt idx="1">
                  <c:v>0.5494505494505495</c:v>
                </c:pt>
                <c:pt idx="2">
                  <c:v>1.098901098901099</c:v>
                </c:pt>
                <c:pt idx="3">
                  <c:v>1.6483516483516483</c:v>
                </c:pt>
                <c:pt idx="4">
                  <c:v>2.197802197802198</c:v>
                </c:pt>
                <c:pt idx="5">
                  <c:v>2.7472527472527473</c:v>
                </c:pt>
                <c:pt idx="6">
                  <c:v>3.2967032967032965</c:v>
                </c:pt>
                <c:pt idx="7">
                  <c:v>3.8461538461538463</c:v>
                </c:pt>
                <c:pt idx="8">
                  <c:v>4.395604395604396</c:v>
                </c:pt>
                <c:pt idx="9">
                  <c:v>4.9450549450549453</c:v>
                </c:pt>
                <c:pt idx="10">
                  <c:v>5.4945054945054945</c:v>
                </c:pt>
              </c:numCache>
            </c:numRef>
          </c:xVal>
          <c:yVal>
            <c:numRef>
              <c:f>Sheet1!#REF!</c:f>
              <c:numCache>
                <c:formatCode>General</c:formatCode>
                <c:ptCount val="11"/>
                <c:pt idx="0">
                  <c:v>176</c:v>
                </c:pt>
                <c:pt idx="1">
                  <c:v>1072</c:v>
                </c:pt>
                <c:pt idx="2">
                  <c:v>1968</c:v>
                </c:pt>
                <c:pt idx="3">
                  <c:v>2864</c:v>
                </c:pt>
                <c:pt idx="4">
                  <c:v>3760</c:v>
                </c:pt>
                <c:pt idx="5">
                  <c:v>4656</c:v>
                </c:pt>
                <c:pt idx="6">
                  <c:v>5552</c:v>
                </c:pt>
                <c:pt idx="7">
                  <c:v>6448</c:v>
                </c:pt>
                <c:pt idx="8">
                  <c:v>7344</c:v>
                </c:pt>
                <c:pt idx="9">
                  <c:v>8240</c:v>
                </c:pt>
                <c:pt idx="10">
                  <c:v>9136</c:v>
                </c:pt>
              </c:numCache>
            </c:numRef>
          </c:yVal>
          <c:smooth val="0"/>
          <c:extLst>
            <c:ext xmlns:c16="http://schemas.microsoft.com/office/drawing/2014/chart" uri="{C3380CC4-5D6E-409C-BE32-E72D297353CC}">
              <c16:uniqueId val="{00000000-C548-4665-9C9A-93319AACDCA6}"/>
            </c:ext>
          </c:extLst>
        </c:ser>
        <c:ser>
          <c:idx val="1"/>
          <c:order val="1"/>
          <c:tx>
            <c:v>Fluorescent</c:v>
          </c:tx>
          <c:spPr>
            <a:ln w="38100">
              <a:solidFill>
                <a:srgbClr val="3366FF"/>
              </a:solidFill>
              <a:prstDash val="solid"/>
            </a:ln>
          </c:spPr>
          <c:marker>
            <c:symbol val="square"/>
            <c:size val="3"/>
            <c:spPr>
              <a:solidFill>
                <a:srgbClr val="3366FF"/>
              </a:solidFill>
              <a:ln>
                <a:solidFill>
                  <a:srgbClr val="3366FF"/>
                </a:solidFill>
                <a:prstDash val="solid"/>
              </a:ln>
            </c:spPr>
          </c:marker>
          <c:xVal>
            <c:numRef>
              <c:f>Sheet1!#REF!</c:f>
              <c:numCache>
                <c:formatCode>0.00</c:formatCode>
                <c:ptCount val="11"/>
                <c:pt idx="0">
                  <c:v>0</c:v>
                </c:pt>
                <c:pt idx="1">
                  <c:v>0.5494505494505495</c:v>
                </c:pt>
                <c:pt idx="2">
                  <c:v>1.098901098901099</c:v>
                </c:pt>
                <c:pt idx="3">
                  <c:v>1.6483516483516483</c:v>
                </c:pt>
                <c:pt idx="4">
                  <c:v>2.197802197802198</c:v>
                </c:pt>
                <c:pt idx="5">
                  <c:v>2.7472527472527473</c:v>
                </c:pt>
                <c:pt idx="6">
                  <c:v>3.2967032967032965</c:v>
                </c:pt>
                <c:pt idx="7">
                  <c:v>3.8461538461538463</c:v>
                </c:pt>
                <c:pt idx="8">
                  <c:v>4.395604395604396</c:v>
                </c:pt>
                <c:pt idx="9">
                  <c:v>4.9450549450549453</c:v>
                </c:pt>
                <c:pt idx="10">
                  <c:v>5.4945054945054945</c:v>
                </c:pt>
              </c:numCache>
            </c:numRef>
          </c:xVal>
          <c:yVal>
            <c:numRef>
              <c:f>Sheet1!#REF!</c:f>
              <c:numCache>
                <c:formatCode>General</c:formatCode>
                <c:ptCount val="11"/>
                <c:pt idx="0">
                  <c:v>2400</c:v>
                </c:pt>
                <c:pt idx="1">
                  <c:v>2556</c:v>
                </c:pt>
                <c:pt idx="2">
                  <c:v>2712</c:v>
                </c:pt>
                <c:pt idx="3">
                  <c:v>2868</c:v>
                </c:pt>
                <c:pt idx="4">
                  <c:v>3024</c:v>
                </c:pt>
                <c:pt idx="5">
                  <c:v>3180</c:v>
                </c:pt>
                <c:pt idx="6">
                  <c:v>3336</c:v>
                </c:pt>
                <c:pt idx="7">
                  <c:v>3492</c:v>
                </c:pt>
                <c:pt idx="8">
                  <c:v>3648</c:v>
                </c:pt>
                <c:pt idx="9">
                  <c:v>3804</c:v>
                </c:pt>
                <c:pt idx="10">
                  <c:v>3960</c:v>
                </c:pt>
              </c:numCache>
            </c:numRef>
          </c:yVal>
          <c:smooth val="0"/>
          <c:extLst>
            <c:ext xmlns:c16="http://schemas.microsoft.com/office/drawing/2014/chart" uri="{C3380CC4-5D6E-409C-BE32-E72D297353CC}">
              <c16:uniqueId val="{00000001-C548-4665-9C9A-93319AACDCA6}"/>
            </c:ext>
          </c:extLst>
        </c:ser>
        <c:dLbls>
          <c:showLegendKey val="0"/>
          <c:showVal val="0"/>
          <c:showCatName val="0"/>
          <c:showSerName val="0"/>
          <c:showPercent val="0"/>
          <c:showBubbleSize val="0"/>
        </c:dLbls>
        <c:axId val="1713798800"/>
        <c:axId val="1"/>
      </c:scatterChart>
      <c:valAx>
        <c:axId val="1713798800"/>
        <c:scaling>
          <c:orientation val="minMax"/>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200" b="1" i="0" u="none" strike="noStrike" baseline="0">
                    <a:solidFill>
                      <a:srgbClr val="000000"/>
                    </a:solidFill>
                    <a:latin typeface="Arial"/>
                    <a:ea typeface="Arial"/>
                    <a:cs typeface="Arial"/>
                  </a:defRPr>
                </a:pPr>
                <a:r>
                  <a:rPr lang="en-US"/>
                  <a:t>Time (years)</a:t>
                </a:r>
              </a:p>
            </c:rich>
          </c:tx>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US"/>
                  <a:t>Cumulative Cost (US $)</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713798800"/>
        <c:crosses val="autoZero"/>
        <c:crossBetween val="midCat"/>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rPr lang="en-US"/>
              <a:t>Annual Cost for Baths to Manufacture 50,000 Silicon Wafers</a:t>
            </a:r>
          </a:p>
        </c:rich>
      </c:tx>
      <c:layout>
        <c:manualLayout>
          <c:xMode val="edge"/>
          <c:yMode val="edge"/>
          <c:x val="0.13461555698492772"/>
          <c:y val="3.7634544448028544E-2"/>
        </c:manualLayout>
      </c:layout>
      <c:overlay val="0"/>
      <c:spPr>
        <a:noFill/>
        <a:ln w="25400">
          <a:noFill/>
        </a:ln>
      </c:spPr>
    </c:title>
    <c:autoTitleDeleted val="0"/>
    <c:plotArea>
      <c:layout>
        <c:manualLayout>
          <c:layoutTarget val="inner"/>
          <c:xMode val="edge"/>
          <c:yMode val="edge"/>
          <c:x val="0.31818222560073828"/>
          <c:y val="0.33333453653968137"/>
          <c:w val="0.60839238741240054"/>
          <c:h val="0.40053908019687517"/>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Sheet1!$A$14:$A$17</c:f>
              <c:numCache>
                <c:formatCode>General</c:formatCode>
                <c:ptCount val="4"/>
                <c:pt idx="0">
                  <c:v>1980</c:v>
                </c:pt>
                <c:pt idx="1">
                  <c:v>1983</c:v>
                </c:pt>
                <c:pt idx="2">
                  <c:v>1988</c:v>
                </c:pt>
                <c:pt idx="3">
                  <c:v>1990</c:v>
                </c:pt>
              </c:numCache>
            </c:numRef>
          </c:xVal>
          <c:yVal>
            <c:numRef>
              <c:f>Sheet1!$G$14:$G$17</c:f>
              <c:numCache>
                <c:formatCode>"$"#,##0</c:formatCode>
                <c:ptCount val="4"/>
                <c:pt idx="0">
                  <c:v>155000</c:v>
                </c:pt>
                <c:pt idx="1">
                  <c:v>15500</c:v>
                </c:pt>
                <c:pt idx="2">
                  <c:v>4133.333333333333</c:v>
                </c:pt>
                <c:pt idx="3">
                  <c:v>1878.7878787878785</c:v>
                </c:pt>
              </c:numCache>
            </c:numRef>
          </c:yVal>
          <c:smooth val="0"/>
          <c:extLst>
            <c:ext xmlns:c16="http://schemas.microsoft.com/office/drawing/2014/chart" uri="{C3380CC4-5D6E-409C-BE32-E72D297353CC}">
              <c16:uniqueId val="{00000000-1D90-4EC3-9A4A-48DBD8B10D89}"/>
            </c:ext>
          </c:extLst>
        </c:ser>
        <c:dLbls>
          <c:showLegendKey val="0"/>
          <c:showVal val="0"/>
          <c:showCatName val="0"/>
          <c:showSerName val="0"/>
          <c:showPercent val="0"/>
          <c:showBubbleSize val="0"/>
        </c:dLbls>
        <c:axId val="1713796320"/>
        <c:axId val="1"/>
      </c:scatterChart>
      <c:valAx>
        <c:axId val="1713796320"/>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8042032362332463"/>
              <c:y val="0.854841795319505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Annual Cost (dollars)</a:t>
                </a:r>
              </a:p>
            </c:rich>
          </c:tx>
          <c:layout>
            <c:manualLayout>
              <c:xMode val="edge"/>
              <c:yMode val="edge"/>
              <c:x val="3.3216825749527619E-2"/>
              <c:y val="0.36290453574884662"/>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71379632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0</xdr:rowOff>
    </xdr:from>
    <xdr:to>
      <xdr:col>10</xdr:col>
      <xdr:colOff>121920</xdr:colOff>
      <xdr:row>0</xdr:row>
      <xdr:rowOff>0</xdr:rowOff>
    </xdr:to>
    <xdr:graphicFrame macro="">
      <xdr:nvGraphicFramePr>
        <xdr:cNvPr id="1025" name="Chart 1">
          <a:extLst>
            <a:ext uri="{FF2B5EF4-FFF2-40B4-BE49-F238E27FC236}">
              <a16:creationId xmlns:a16="http://schemas.microsoft.com/office/drawing/2014/main" id="{06F12413-91B5-5983-745B-7F8706431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556260</xdr:colOff>
      <xdr:row>42</xdr:row>
      <xdr:rowOff>114300</xdr:rowOff>
    </xdr:from>
    <xdr:to>
      <xdr:col>8</xdr:col>
      <xdr:colOff>411480</xdr:colOff>
      <xdr:row>59</xdr:row>
      <xdr:rowOff>99060</xdr:rowOff>
    </xdr:to>
    <xdr:graphicFrame macro="">
      <xdr:nvGraphicFramePr>
        <xdr:cNvPr id="1026" name="Chart 2">
          <a:extLst>
            <a:ext uri="{FF2B5EF4-FFF2-40B4-BE49-F238E27FC236}">
              <a16:creationId xmlns:a16="http://schemas.microsoft.com/office/drawing/2014/main" id="{F1D81B5C-A09F-3F0B-5E8D-C698B50B5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workbookViewId="0"/>
  </sheetViews>
  <sheetFormatPr defaultRowHeight="13.2" x14ac:dyDescent="0.25"/>
  <cols>
    <col min="3" max="3" width="10" customWidth="1"/>
    <col min="5" max="5" width="9.6640625" customWidth="1"/>
    <col min="6" max="6" width="10.44140625" customWidth="1"/>
  </cols>
  <sheetData>
    <row r="1" spans="1:8" x14ac:dyDescent="0.25">
      <c r="A1" s="1" t="s">
        <v>0</v>
      </c>
    </row>
    <row r="2" spans="1:8" x14ac:dyDescent="0.25">
      <c r="A2" s="1" t="s">
        <v>1</v>
      </c>
    </row>
    <row r="4" spans="1:8" x14ac:dyDescent="0.25">
      <c r="A4" t="s">
        <v>2</v>
      </c>
    </row>
    <row r="5" spans="1:8" x14ac:dyDescent="0.25">
      <c r="A5" t="s">
        <v>5</v>
      </c>
    </row>
    <row r="6" spans="1:8" x14ac:dyDescent="0.25">
      <c r="A6" t="s">
        <v>3</v>
      </c>
    </row>
    <row r="7" spans="1:8" x14ac:dyDescent="0.25">
      <c r="A7" t="s">
        <v>4</v>
      </c>
    </row>
    <row r="8" spans="1:8" x14ac:dyDescent="0.25">
      <c r="A8" t="s">
        <v>6</v>
      </c>
    </row>
    <row r="10" spans="1:8" x14ac:dyDescent="0.25">
      <c r="A10" t="s">
        <v>7</v>
      </c>
      <c r="B10" t="s">
        <v>8</v>
      </c>
      <c r="C10" t="s">
        <v>12</v>
      </c>
      <c r="D10" s="3" t="s">
        <v>15</v>
      </c>
      <c r="E10" t="s">
        <v>17</v>
      </c>
      <c r="F10" t="s">
        <v>17</v>
      </c>
      <c r="G10" s="2" t="s">
        <v>27</v>
      </c>
      <c r="H10" t="s">
        <v>24</v>
      </c>
    </row>
    <row r="11" spans="1:8" x14ac:dyDescent="0.25">
      <c r="B11" t="s">
        <v>9</v>
      </c>
      <c r="C11" t="s">
        <v>13</v>
      </c>
      <c r="D11" s="3" t="s">
        <v>16</v>
      </c>
      <c r="E11" t="s">
        <v>18</v>
      </c>
      <c r="F11" t="s">
        <v>18</v>
      </c>
      <c r="G11" s="2" t="s">
        <v>17</v>
      </c>
      <c r="H11" t="s">
        <v>25</v>
      </c>
    </row>
    <row r="12" spans="1:8" x14ac:dyDescent="0.25">
      <c r="B12" t="s">
        <v>10</v>
      </c>
      <c r="C12" t="s">
        <v>14</v>
      </c>
      <c r="D12" s="3"/>
      <c r="E12" t="s">
        <v>19</v>
      </c>
      <c r="F12" t="s">
        <v>20</v>
      </c>
      <c r="G12" s="2" t="s">
        <v>26</v>
      </c>
      <c r="H12" t="s">
        <v>26</v>
      </c>
    </row>
    <row r="13" spans="1:8" x14ac:dyDescent="0.25">
      <c r="B13" t="s">
        <v>11</v>
      </c>
      <c r="D13" s="3"/>
      <c r="G13" s="2"/>
    </row>
    <row r="14" spans="1:8" x14ac:dyDescent="0.25">
      <c r="A14">
        <v>1980</v>
      </c>
      <c r="B14">
        <v>2</v>
      </c>
      <c r="C14">
        <f>10*B14</f>
        <v>20</v>
      </c>
      <c r="D14" s="6">
        <f>50000*5/C14</f>
        <v>12500</v>
      </c>
      <c r="E14" s="5">
        <f>D14*12</f>
        <v>150000</v>
      </c>
      <c r="F14" s="5">
        <f>D14*0.4</f>
        <v>5000</v>
      </c>
      <c r="G14" s="4">
        <f>E14+F14</f>
        <v>155000</v>
      </c>
    </row>
    <row r="15" spans="1:8" x14ac:dyDescent="0.25">
      <c r="A15">
        <v>1983</v>
      </c>
      <c r="B15">
        <v>20</v>
      </c>
      <c r="C15">
        <f>10*B15</f>
        <v>200</v>
      </c>
      <c r="D15" s="6">
        <f>50000*5/C15</f>
        <v>1250</v>
      </c>
      <c r="E15" s="5">
        <f>D15*12</f>
        <v>15000</v>
      </c>
      <c r="F15" s="5">
        <f>D15*0.4</f>
        <v>500</v>
      </c>
      <c r="G15" s="4">
        <f>E15+F15</f>
        <v>15500</v>
      </c>
    </row>
    <row r="16" spans="1:8" x14ac:dyDescent="0.25">
      <c r="A16">
        <v>1988</v>
      </c>
      <c r="B16">
        <v>75</v>
      </c>
      <c r="C16">
        <f>10*B16</f>
        <v>750</v>
      </c>
      <c r="D16" s="6">
        <f>50000*5/C16</f>
        <v>333.33333333333331</v>
      </c>
      <c r="E16" s="5">
        <f>D16*12</f>
        <v>4000</v>
      </c>
      <c r="F16" s="5">
        <f>D16*0.4</f>
        <v>133.33333333333334</v>
      </c>
      <c r="G16" s="4">
        <f>E16+F16</f>
        <v>4133.333333333333</v>
      </c>
      <c r="H16" s="5">
        <v>3500</v>
      </c>
    </row>
    <row r="17" spans="1:10" x14ac:dyDescent="0.25">
      <c r="A17">
        <v>1990</v>
      </c>
      <c r="B17">
        <v>165</v>
      </c>
      <c r="C17">
        <f>10*B17</f>
        <v>1650</v>
      </c>
      <c r="D17" s="6">
        <f>50000*5/C17</f>
        <v>151.5151515151515</v>
      </c>
      <c r="E17" s="5">
        <f>D17*12</f>
        <v>1818.181818181818</v>
      </c>
      <c r="F17" s="5">
        <f>D17*0.4</f>
        <v>60.606060606060602</v>
      </c>
      <c r="G17" s="4">
        <f>E17+F17</f>
        <v>1878.7878787878785</v>
      </c>
      <c r="H17" s="5">
        <v>9400</v>
      </c>
    </row>
    <row r="18" spans="1:10" x14ac:dyDescent="0.25">
      <c r="B18" t="s">
        <v>21</v>
      </c>
    </row>
    <row r="19" spans="1:10" x14ac:dyDescent="0.25">
      <c r="B19" t="s">
        <v>22</v>
      </c>
    </row>
    <row r="20" spans="1:10" x14ac:dyDescent="0.25">
      <c r="B20" t="s">
        <v>23</v>
      </c>
    </row>
    <row r="22" spans="1:10" x14ac:dyDescent="0.25">
      <c r="A22" t="s">
        <v>28</v>
      </c>
    </row>
    <row r="23" spans="1:10" x14ac:dyDescent="0.25">
      <c r="A23" t="s">
        <v>29</v>
      </c>
    </row>
    <row r="24" spans="1:10" x14ac:dyDescent="0.25">
      <c r="A24" t="s">
        <v>30</v>
      </c>
    </row>
    <row r="25" spans="1:10" x14ac:dyDescent="0.25">
      <c r="A25" t="s">
        <v>35</v>
      </c>
    </row>
    <row r="26" spans="1:10" x14ac:dyDescent="0.25">
      <c r="A26" t="s">
        <v>31</v>
      </c>
    </row>
    <row r="27" spans="1:10" x14ac:dyDescent="0.25">
      <c r="A27" t="s">
        <v>32</v>
      </c>
    </row>
    <row r="28" spans="1:10" x14ac:dyDescent="0.25">
      <c r="A28" t="s">
        <v>33</v>
      </c>
    </row>
    <row r="29" spans="1:10" x14ac:dyDescent="0.25">
      <c r="A29" t="s">
        <v>34</v>
      </c>
    </row>
    <row r="31" spans="1:10" ht="13.8" thickBot="1" x14ac:dyDescent="0.3">
      <c r="A31" t="s">
        <v>36</v>
      </c>
    </row>
    <row r="32" spans="1:10" x14ac:dyDescent="0.25">
      <c r="A32" s="7" t="s">
        <v>37</v>
      </c>
      <c r="B32" s="8"/>
      <c r="C32" s="8"/>
      <c r="D32" s="8"/>
      <c r="E32" s="8"/>
      <c r="F32" s="8"/>
      <c r="G32" s="8"/>
      <c r="H32" s="8"/>
      <c r="I32" s="8"/>
      <c r="J32" s="9"/>
    </row>
    <row r="33" spans="1:10" x14ac:dyDescent="0.25">
      <c r="A33" s="10"/>
      <c r="B33" s="11"/>
      <c r="C33" s="11"/>
      <c r="D33" s="11"/>
      <c r="E33" s="11"/>
      <c r="F33" s="11"/>
      <c r="G33" s="11"/>
      <c r="H33" s="11"/>
      <c r="I33" s="11"/>
      <c r="J33" s="12"/>
    </row>
    <row r="34" spans="1:10" x14ac:dyDescent="0.25">
      <c r="A34" s="10"/>
      <c r="B34" s="11"/>
      <c r="C34" s="11"/>
      <c r="D34" s="11"/>
      <c r="E34" s="11"/>
      <c r="F34" s="11"/>
      <c r="G34" s="11"/>
      <c r="H34" s="11"/>
      <c r="I34" s="11"/>
      <c r="J34" s="12"/>
    </row>
    <row r="35" spans="1:10" x14ac:dyDescent="0.25">
      <c r="A35" s="10"/>
      <c r="B35" s="11"/>
      <c r="C35" s="11"/>
      <c r="D35" s="11"/>
      <c r="E35" s="11"/>
      <c r="F35" s="11"/>
      <c r="G35" s="11"/>
      <c r="H35" s="11"/>
      <c r="I35" s="11"/>
      <c r="J35" s="12"/>
    </row>
    <row r="36" spans="1:10" ht="13.8" thickBot="1" x14ac:dyDescent="0.3">
      <c r="A36" s="13"/>
      <c r="B36" s="14"/>
      <c r="C36" s="14"/>
      <c r="D36" s="14"/>
      <c r="E36" s="14"/>
      <c r="F36" s="14"/>
      <c r="G36" s="14"/>
      <c r="H36" s="14"/>
      <c r="I36" s="14"/>
      <c r="J36" s="15"/>
    </row>
    <row r="37" spans="1:10" ht="13.8" thickBot="1" x14ac:dyDescent="0.3"/>
    <row r="38" spans="1:10" x14ac:dyDescent="0.25">
      <c r="A38" s="16" t="s">
        <v>38</v>
      </c>
      <c r="B38" s="17"/>
      <c r="C38" s="17"/>
      <c r="D38" s="17"/>
      <c r="E38" s="17"/>
      <c r="F38" s="17"/>
      <c r="G38" s="17"/>
      <c r="H38" s="17"/>
      <c r="I38" s="17"/>
      <c r="J38" s="18"/>
    </row>
    <row r="39" spans="1:10" x14ac:dyDescent="0.25">
      <c r="A39" s="19"/>
      <c r="B39" s="20"/>
      <c r="C39" s="20"/>
      <c r="D39" s="20"/>
      <c r="E39" s="20"/>
      <c r="F39" s="20"/>
      <c r="G39" s="20"/>
      <c r="H39" s="20"/>
      <c r="I39" s="20"/>
      <c r="J39" s="21"/>
    </row>
    <row r="40" spans="1:10" x14ac:dyDescent="0.25">
      <c r="A40" s="19"/>
      <c r="B40" s="20"/>
      <c r="C40" s="20"/>
      <c r="D40" s="20"/>
      <c r="E40" s="20"/>
      <c r="F40" s="20"/>
      <c r="G40" s="20"/>
      <c r="H40" s="20"/>
      <c r="I40" s="20"/>
      <c r="J40" s="21"/>
    </row>
    <row r="41" spans="1:10" x14ac:dyDescent="0.25">
      <c r="A41" s="10" t="s">
        <v>39</v>
      </c>
      <c r="B41" s="11"/>
      <c r="C41" s="11"/>
      <c r="D41" s="11"/>
      <c r="E41" s="11"/>
      <c r="F41" s="11"/>
      <c r="G41" s="11"/>
      <c r="H41" s="11"/>
      <c r="I41" s="11"/>
      <c r="J41" s="12"/>
    </row>
    <row r="42" spans="1:10" ht="13.8" thickBot="1" x14ac:dyDescent="0.3">
      <c r="A42" s="13"/>
      <c r="B42" s="14"/>
      <c r="C42" s="14"/>
      <c r="D42" s="14"/>
      <c r="E42" s="14"/>
      <c r="F42" s="14"/>
      <c r="G42" s="14"/>
      <c r="H42" s="14"/>
      <c r="I42" s="14"/>
      <c r="J42" s="15"/>
    </row>
  </sheetData>
  <mergeCells count="3">
    <mergeCell ref="A32:J36"/>
    <mergeCell ref="A38:J40"/>
    <mergeCell ref="A41:J42"/>
  </mergeCells>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C. Malte</dc:creator>
  <cp:lastModifiedBy>Aniket Gupta</cp:lastModifiedBy>
  <dcterms:created xsi:type="dcterms:W3CDTF">1999-05-30T17:04:43Z</dcterms:created>
  <dcterms:modified xsi:type="dcterms:W3CDTF">2024-02-03T22:22:57Z</dcterms:modified>
</cp:coreProperties>
</file>