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17EA5730-FB6F-4DE6-8D48-1426ABB9D7F0}" xr6:coauthVersionLast="47" xr6:coauthVersionMax="47" xr10:uidLastSave="{00000000-0000-0000-0000-000000000000}"/>
  <bookViews>
    <workbookView xWindow="3348" yWindow="3348" windowWidth="17280" windowHeight="8880"/>
  </bookViews>
  <sheets>
    <sheet name="homework" sheetId="2" r:id="rId1"/>
    <sheet name="peaches1" sheetId="1" r:id="rId2"/>
  </sheets>
  <definedNames>
    <definedName name="_Regression_Int" localSheetId="1" hidden="1">1</definedName>
    <definedName name="_xlnm.Print_Area" localSheetId="1">peaches1!$B$14:$O$56</definedName>
    <definedName name="Print_Area_MI" localSheetId="1">peaches1!$B$14:$O$56</definedName>
    <definedName name="_xlnm.Print_Titles" localSheetId="1">peaches1!$1:$7</definedName>
    <definedName name="Print_Titles_MI" localSheetId="1">peaches1!$1:$7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E3" i="2" s="1"/>
  <c r="F3" i="2"/>
  <c r="G3" i="2"/>
  <c r="D4" i="2"/>
  <c r="E4" i="2"/>
  <c r="F4" i="2"/>
  <c r="G4" i="2"/>
  <c r="D5" i="2"/>
  <c r="E5" i="2" s="1"/>
  <c r="F5" i="2"/>
  <c r="G5" i="2"/>
  <c r="D6" i="2"/>
  <c r="E6" i="2"/>
  <c r="F6" i="2"/>
  <c r="G6" i="2"/>
  <c r="D7" i="2"/>
  <c r="E7" i="2" s="1"/>
  <c r="F7" i="2"/>
  <c r="G7" i="2"/>
  <c r="D8" i="2"/>
  <c r="E8" i="2"/>
  <c r="F8" i="2"/>
  <c r="G8" i="2"/>
  <c r="D9" i="2"/>
  <c r="E9" i="2" s="1"/>
  <c r="F9" i="2"/>
  <c r="G9" i="2"/>
  <c r="D10" i="2"/>
  <c r="E10" i="2"/>
  <c r="F10" i="2"/>
  <c r="G10" i="2"/>
  <c r="D11" i="2"/>
  <c r="E11" i="2" s="1"/>
  <c r="F11" i="2"/>
  <c r="G11" i="2"/>
  <c r="D12" i="2"/>
  <c r="E12" i="2"/>
  <c r="F12" i="2"/>
  <c r="G12" i="2"/>
  <c r="D13" i="2"/>
  <c r="E13" i="2" s="1"/>
  <c r="F13" i="2"/>
  <c r="G13" i="2"/>
  <c r="D14" i="2"/>
  <c r="E14" i="2"/>
  <c r="F14" i="2"/>
  <c r="G14" i="2"/>
  <c r="D15" i="2"/>
  <c r="E15" i="2" s="1"/>
  <c r="F15" i="2"/>
  <c r="G15" i="2"/>
  <c r="D16" i="2"/>
  <c r="E16" i="2"/>
  <c r="F16" i="2"/>
  <c r="G16" i="2"/>
  <c r="D17" i="2"/>
  <c r="E17" i="2" s="1"/>
  <c r="F17" i="2"/>
  <c r="G17" i="2"/>
  <c r="D18" i="2"/>
  <c r="E18" i="2"/>
  <c r="F18" i="2"/>
  <c r="G18" i="2"/>
  <c r="D19" i="2"/>
  <c r="E19" i="2" s="1"/>
  <c r="F19" i="2"/>
  <c r="G19" i="2"/>
  <c r="D20" i="2"/>
  <c r="E20" i="2"/>
  <c r="F20" i="2"/>
  <c r="G20" i="2"/>
  <c r="D21" i="2"/>
  <c r="E21" i="2" s="1"/>
  <c r="F21" i="2"/>
  <c r="G21" i="2"/>
  <c r="D22" i="2"/>
  <c r="E22" i="2"/>
  <c r="F22" i="2"/>
  <c r="G22" i="2"/>
  <c r="D23" i="2"/>
  <c r="E23" i="2" s="1"/>
  <c r="F23" i="2"/>
  <c r="G23" i="2"/>
  <c r="D24" i="2"/>
  <c r="E24" i="2"/>
  <c r="F24" i="2"/>
  <c r="G24" i="2"/>
  <c r="D25" i="2"/>
  <c r="E25" i="2" s="1"/>
  <c r="F25" i="2"/>
  <c r="G25" i="2"/>
  <c r="D26" i="2"/>
  <c r="E26" i="2"/>
  <c r="F26" i="2"/>
  <c r="G26" i="2"/>
  <c r="D27" i="2"/>
  <c r="E27" i="2" s="1"/>
  <c r="F27" i="2"/>
  <c r="G27" i="2"/>
  <c r="D28" i="2"/>
  <c r="E28" i="2"/>
  <c r="F28" i="2"/>
  <c r="G28" i="2"/>
  <c r="D29" i="2"/>
  <c r="E29" i="2" s="1"/>
  <c r="F29" i="2"/>
  <c r="G29" i="2"/>
  <c r="D30" i="2"/>
  <c r="E30" i="2"/>
  <c r="F30" i="2"/>
  <c r="G30" i="2"/>
  <c r="D31" i="2"/>
  <c r="E31" i="2" s="1"/>
  <c r="F31" i="2"/>
  <c r="G31" i="2"/>
  <c r="H3" i="1"/>
  <c r="L3" i="1"/>
  <c r="B47" i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48" i="1"/>
  <c r="B49" i="1"/>
</calcChain>
</file>

<file path=xl/sharedStrings.xml><?xml version="1.0" encoding="utf-8"?>
<sst xmlns="http://schemas.openxmlformats.org/spreadsheetml/2006/main" count="89" uniqueCount="42">
  <si>
    <t>PEACHES1</t>
  </si>
  <si>
    <t>( DOLLARS PER POUND )</t>
  </si>
  <si>
    <t>RECORD HIGH:</t>
  </si>
  <si>
    <t>RECORD LOW: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</si>
  <si>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</si>
  <si>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</si>
  <si>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</si>
  <si>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</si>
  <si>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</si>
  <si>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</si>
  <si>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</si>
  <si>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</si>
  <si>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</si>
  <si>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</si>
  <si>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</si>
  <si>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</si>
  <si>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</si>
  <si>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MYA</t>
  </si>
  <si>
    <t>PEACHES-FR</t>
  </si>
  <si>
    <t>Year</t>
  </si>
  <si>
    <t>Ppeach</t>
  </si>
  <si>
    <t>CPI</t>
  </si>
  <si>
    <t>R82-84Peach</t>
  </si>
  <si>
    <t>R95Peach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</si>
  <si>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</si>
  <si>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</si>
  <si>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</si>
  <si>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</si>
  <si>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</si>
  <si>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</si>
  <si>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</si>
  <si>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</si>
  <si>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</si>
  <si>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</si>
  <si>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</si>
  <si>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</si>
  <si>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</si>
  <si>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</si>
  <si>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Nominal Price</t>
  </si>
  <si>
    <t>Peach Prices from 1969 to 1997</t>
  </si>
  <si>
    <t>Real Price (1995 dollars)</t>
  </si>
  <si>
    <t>CPI 1995=100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</si>
</sst>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_)"/>
  </numFmts>
  <fonts count="3" x14ac:knownFonts="1">
    <font>
      <sz val="10"/>
      <name val="Courier"/>
    </font>
    <font>
      <sz val="10"/>
      <name val="Courier"/>
    </font>
    <font>
      <i/>
      <sz val="10"/>
      <name val="Courie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164" fontId="0" fillId="0" borderId="0" xfId="0" applyNumberFormat="1" applyAlignment="1" applyProtection="1">
      <alignment horizontal="center"/>
    </xf>
    <xf numFmtId="0" fontId="0" fillId="0" borderId="0" xfId="0" applyProtection="1"/>
    <xf numFmtId="164" fontId="0" fillId="0" borderId="0" xfId="0" applyNumberFormat="1"/>
    <xf numFmtId="0" fontId="0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3" xfId="0" applyBorder="1"/>
    <xf numFmtId="0" fontId="0" fillId="0" borderId="3" xfId="1" applyFont="1" applyBorder="1"/>
    <xf numFmtId="0" fontId="0" fillId="0" borderId="0" xfId="0" applyAlignment="1">
      <alignment wrapText="1"/>
    </xf>
  </cellXfs>
  <cellStyles count="2">
    <cellStyle name="Normal" xfId="0" builtinId="0"/>
    <cellStyle name="Normal_hwpeach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Nominal and Real Peach Prices</a:t>
            </a:r>
          </a:p>
        </c:rich>
      </c:tx>
      <c:layout>
        <c:manualLayout>
          <c:xMode val="edge"/>
          <c:yMode val="edge"/>
          <c:x val="0.15909583656082268"/>
          <c:y val="3.22591442584669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77347413018842"/>
          <c:y val="0.19176269086977574"/>
          <c:w val="0.73865924117524828"/>
          <c:h val="0.51793848281649701"/>
        </c:manualLayout>
      </c:layout>
      <c:lineChart>
        <c:grouping val="standard"/>
        <c:varyColors val="0"/>
        <c:ser>
          <c:idx val="2"/>
          <c:order val="0"/>
          <c:tx>
            <c:strRef>
              <c:f>homework!$C$2</c:f>
              <c:strCache>
                <c:ptCount val="1"/>
                <c:pt idx="0">
                  <c:v>Nominal Price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homework!$A$3:$A$31</c:f>
              <c:numCache>
                <c:formatCode>General</c:formatCode>
                <c:ptCount val="29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</c:numCache>
            </c:numRef>
          </c:cat>
          <c:val>
            <c:numRef>
              <c:f>homework!$C$3:$C$31</c:f>
              <c:numCache>
                <c:formatCode>0.000_)</c:formatCode>
                <c:ptCount val="29"/>
                <c:pt idx="0">
                  <c:v>6.4299999999999996E-2</c:v>
                </c:pt>
                <c:pt idx="1">
                  <c:v>8.0299999999999996E-2</c:v>
                </c:pt>
                <c:pt idx="2">
                  <c:v>9.6500000000000002E-2</c:v>
                </c:pt>
                <c:pt idx="3">
                  <c:v>0.11</c:v>
                </c:pt>
                <c:pt idx="4">
                  <c:v>0.123</c:v>
                </c:pt>
                <c:pt idx="5">
                  <c:v>0.13300000000000001</c:v>
                </c:pt>
                <c:pt idx="6">
                  <c:v>0.14699999999999999</c:v>
                </c:pt>
                <c:pt idx="7">
                  <c:v>0.13300000000000001</c:v>
                </c:pt>
                <c:pt idx="8">
                  <c:v>0.14099999999999999</c:v>
                </c:pt>
                <c:pt idx="9">
                  <c:v>0.14099999999999999</c:v>
                </c:pt>
                <c:pt idx="10">
                  <c:v>0.17</c:v>
                </c:pt>
                <c:pt idx="11">
                  <c:v>0.16600000000000001</c:v>
                </c:pt>
                <c:pt idx="12">
                  <c:v>0.16600000000000001</c:v>
                </c:pt>
                <c:pt idx="13">
                  <c:v>0.20599999999999999</c:v>
                </c:pt>
                <c:pt idx="14">
                  <c:v>0.19700000000000001</c:v>
                </c:pt>
                <c:pt idx="15">
                  <c:v>0.161</c:v>
                </c:pt>
                <c:pt idx="16">
                  <c:v>0.20599999999999999</c:v>
                </c:pt>
                <c:pt idx="17">
                  <c:v>0.19900000000000001</c:v>
                </c:pt>
                <c:pt idx="18">
                  <c:v>0.185</c:v>
                </c:pt>
                <c:pt idx="19">
                  <c:v>0.21299999999999999</c:v>
                </c:pt>
                <c:pt idx="20">
                  <c:v>0.23200000000000001</c:v>
                </c:pt>
                <c:pt idx="21">
                  <c:v>0.17399999999999999</c:v>
                </c:pt>
                <c:pt idx="22">
                  <c:v>0.157</c:v>
                </c:pt>
                <c:pt idx="23" formatCode="General">
                  <c:v>0.152</c:v>
                </c:pt>
                <c:pt idx="24">
                  <c:v>0.159</c:v>
                </c:pt>
                <c:pt idx="25" formatCode="General">
                  <c:v>0.13300000000000001</c:v>
                </c:pt>
                <c:pt idx="26" formatCode="General">
                  <c:v>0.184</c:v>
                </c:pt>
                <c:pt idx="27" formatCode="General">
                  <c:v>0.191</c:v>
                </c:pt>
                <c:pt idx="28" formatCode="General">
                  <c:v>0.17699999999999999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C-4D59-A584-BA9B3B283E97}"/>
            </c:ext>
          </c:extLst>
        </c:ser>
        <c:ser>
          <c:idx val="4"/>
          <c:order val="1"/>
          <c:tx>
            <c:strRef>
              <c:f>homework!$E$2</c:f>
              <c:strCache>
                <c:ptCount val="1"/>
                <c:pt idx="0">
                  <c:v>Real Price (1995 dollars)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homework!$A$3:$A$31</c:f>
              <c:numCache>
                <c:formatCode>General</c:formatCode>
                <c:ptCount val="29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</c:numCache>
            </c:numRef>
          </c:cat>
          <c:val>
            <c:numRef>
              <c:f>homework!$E$3:$E$31</c:f>
              <c:numCache>
                <c:formatCode>General</c:formatCode>
                <c:ptCount val="29"/>
                <c:pt idx="0">
                  <c:v>0.26701144414168937</c:v>
                </c:pt>
                <c:pt idx="1">
                  <c:v>0.31540515463917529</c:v>
                </c:pt>
                <c:pt idx="2">
                  <c:v>0.36312592592592596</c:v>
                </c:pt>
                <c:pt idx="3">
                  <c:v>0.40105263157894744</c:v>
                </c:pt>
                <c:pt idx="4">
                  <c:v>0.42218918918918918</c:v>
                </c:pt>
                <c:pt idx="5">
                  <c:v>0.41113995943204873</c:v>
                </c:pt>
                <c:pt idx="6">
                  <c:v>0.41640892193308549</c:v>
                </c:pt>
                <c:pt idx="7">
                  <c:v>0.35622495606326893</c:v>
                </c:pt>
                <c:pt idx="8">
                  <c:v>0.35459405940594058</c:v>
                </c:pt>
                <c:pt idx="9">
                  <c:v>0.32957668711656435</c:v>
                </c:pt>
                <c:pt idx="10">
                  <c:v>0.35685950413223144</c:v>
                </c:pt>
                <c:pt idx="11">
                  <c:v>0.3070194174757282</c:v>
                </c:pt>
                <c:pt idx="12">
                  <c:v>0.27831023102310232</c:v>
                </c:pt>
                <c:pt idx="13">
                  <c:v>0.32533056994818654</c:v>
                </c:pt>
                <c:pt idx="14">
                  <c:v>0.301433734939759</c:v>
                </c:pt>
                <c:pt idx="15">
                  <c:v>0.23615399422521655</c:v>
                </c:pt>
                <c:pt idx="16">
                  <c:v>0.29176951672862456</c:v>
                </c:pt>
                <c:pt idx="17">
                  <c:v>0.27671167883211684</c:v>
                </c:pt>
                <c:pt idx="18">
                  <c:v>0.24818661971830988</c:v>
                </c:pt>
                <c:pt idx="19">
                  <c:v>0.27439729501267962</c:v>
                </c:pt>
                <c:pt idx="20">
                  <c:v>0.28513548387096777</c:v>
                </c:pt>
                <c:pt idx="21">
                  <c:v>0.20288905891354247</c:v>
                </c:pt>
                <c:pt idx="22">
                  <c:v>0.17567400881057271</c:v>
                </c:pt>
                <c:pt idx="23">
                  <c:v>0.16510905203136134</c:v>
                </c:pt>
                <c:pt idx="24">
                  <c:v>0.16769273356401385</c:v>
                </c:pt>
                <c:pt idx="25">
                  <c:v>0.13676923076923078</c:v>
                </c:pt>
                <c:pt idx="26">
                  <c:v>0.18399999999999997</c:v>
                </c:pt>
                <c:pt idx="27">
                  <c:v>0.18552198852772467</c:v>
                </c:pt>
                <c:pt idx="28">
                  <c:v>0.16806728971962617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C-4D59-A584-BA9B3B283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182448"/>
        <c:axId val="1"/>
      </c:lineChart>
      <c:catAx>
        <c:axId val="170718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5196514725183377"/>
              <c:y val="0.813647305185777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lb</a:t>
                </a:r>
              </a:p>
            </c:rich>
          </c:tx>
          <c:layout>
            <c:manualLayout>
              <c:xMode val="edge"/>
              <c:yMode val="edge"/>
              <c:x val="3.0845111169955423E-2"/>
              <c:y val="0.3638114602482661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7182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0066795436228976E-2"/>
          <c:y val="0.91759343668528193"/>
          <c:w val="0.87989738179557042"/>
          <c:h val="6.63104631979598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Nominal and Real Peach Prices</a:t>
            </a:r>
          </a:p>
        </c:rich>
      </c:tx>
      <c:layout>
        <c:manualLayout>
          <c:xMode val="edge"/>
          <c:yMode val="edge"/>
          <c:x val="0.15798569746747143"/>
          <c:y val="3.2201342246704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453546840531839"/>
          <c:y val="0.1914190900220738"/>
          <c:w val="0.73780949435839749"/>
          <c:h val="0.51879940286356452"/>
        </c:manualLayout>
      </c:layout>
      <c:lineChart>
        <c:grouping val="standard"/>
        <c:varyColors val="0"/>
        <c:ser>
          <c:idx val="2"/>
          <c:order val="0"/>
          <c:tx>
            <c:strRef>
              <c:f>homework!$C$2</c:f>
              <c:strCache>
                <c:ptCount val="1"/>
                <c:pt idx="0">
                  <c:v>Nominal Price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homework!$A$3:$A$31</c:f>
              <c:numCache>
                <c:formatCode>General</c:formatCode>
                <c:ptCount val="29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</c:numCache>
            </c:numRef>
          </c:cat>
          <c:val>
            <c:numRef>
              <c:f>homework!$C$3:$C$31</c:f>
              <c:numCache>
                <c:formatCode>0.000_)</c:formatCode>
                <c:ptCount val="29"/>
                <c:pt idx="0">
                  <c:v>6.4299999999999996E-2</c:v>
                </c:pt>
                <c:pt idx="1">
                  <c:v>8.0299999999999996E-2</c:v>
                </c:pt>
                <c:pt idx="2">
                  <c:v>9.6500000000000002E-2</c:v>
                </c:pt>
                <c:pt idx="3">
                  <c:v>0.11</c:v>
                </c:pt>
                <c:pt idx="4">
                  <c:v>0.123</c:v>
                </c:pt>
                <c:pt idx="5">
                  <c:v>0.13300000000000001</c:v>
                </c:pt>
                <c:pt idx="6">
                  <c:v>0.14699999999999999</c:v>
                </c:pt>
                <c:pt idx="7">
                  <c:v>0.13300000000000001</c:v>
                </c:pt>
                <c:pt idx="8">
                  <c:v>0.14099999999999999</c:v>
                </c:pt>
                <c:pt idx="9">
                  <c:v>0.14099999999999999</c:v>
                </c:pt>
                <c:pt idx="10">
                  <c:v>0.17</c:v>
                </c:pt>
                <c:pt idx="11">
                  <c:v>0.16600000000000001</c:v>
                </c:pt>
                <c:pt idx="12">
                  <c:v>0.16600000000000001</c:v>
                </c:pt>
                <c:pt idx="13">
                  <c:v>0.20599999999999999</c:v>
                </c:pt>
                <c:pt idx="14">
                  <c:v>0.19700000000000001</c:v>
                </c:pt>
                <c:pt idx="15">
                  <c:v>0.161</c:v>
                </c:pt>
                <c:pt idx="16">
                  <c:v>0.20599999999999999</c:v>
                </c:pt>
                <c:pt idx="17">
                  <c:v>0.19900000000000001</c:v>
                </c:pt>
                <c:pt idx="18">
                  <c:v>0.185</c:v>
                </c:pt>
                <c:pt idx="19">
                  <c:v>0.21299999999999999</c:v>
                </c:pt>
                <c:pt idx="20">
                  <c:v>0.23200000000000001</c:v>
                </c:pt>
                <c:pt idx="21">
                  <c:v>0.17399999999999999</c:v>
                </c:pt>
                <c:pt idx="22">
                  <c:v>0.157</c:v>
                </c:pt>
                <c:pt idx="23" formatCode="General">
                  <c:v>0.152</c:v>
                </c:pt>
                <c:pt idx="24">
                  <c:v>0.159</c:v>
                </c:pt>
                <c:pt idx="25" formatCode="General">
                  <c:v>0.13300000000000001</c:v>
                </c:pt>
                <c:pt idx="26" formatCode="General">
                  <c:v>0.184</c:v>
                </c:pt>
                <c:pt idx="27" formatCode="General">
                  <c:v>0.191</c:v>
                </c:pt>
                <c:pt idx="28" formatCode="General">
                  <c:v>0.17699999999999999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7-4CF6-BD3C-4F6666EA1761}"/>
            </c:ext>
          </c:extLst>
        </c:ser>
        <c:ser>
          <c:idx val="4"/>
          <c:order val="1"/>
          <c:tx>
            <c:strRef>
              <c:f>homework!$D$2</c:f>
              <c:strCache>
                <c:ptCount val="1"/>
                <c:pt idx="0">
                  <c:v>R82-84Peach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homework!$A$3:$A$31</c:f>
              <c:numCache>
                <c:formatCode>General</c:formatCode>
                <c:ptCount val="29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</c:numCache>
            </c:numRef>
          </c:cat>
          <c:val>
            <c:numRef>
              <c:f>homework!$D$3:$D$31</c:f>
              <c:numCache>
                <c:formatCode>General</c:formatCode>
                <c:ptCount val="29"/>
                <c:pt idx="0">
                  <c:v>0.1752043596730245</c:v>
                </c:pt>
                <c:pt idx="1">
                  <c:v>0.20695876288659795</c:v>
                </c:pt>
                <c:pt idx="2">
                  <c:v>0.23827160493827163</c:v>
                </c:pt>
                <c:pt idx="3">
                  <c:v>0.26315789473684215</c:v>
                </c:pt>
                <c:pt idx="4">
                  <c:v>0.27702702702702703</c:v>
                </c:pt>
                <c:pt idx="5">
                  <c:v>0.26977687626774849</c:v>
                </c:pt>
                <c:pt idx="6">
                  <c:v>0.27323420074349442</c:v>
                </c:pt>
                <c:pt idx="7">
                  <c:v>0.23374340949033393</c:v>
                </c:pt>
                <c:pt idx="8">
                  <c:v>0.23267326732673266</c:v>
                </c:pt>
                <c:pt idx="9">
                  <c:v>0.21625766871165639</c:v>
                </c:pt>
                <c:pt idx="10">
                  <c:v>0.2341597796143251</c:v>
                </c:pt>
                <c:pt idx="11">
                  <c:v>0.20145631067961167</c:v>
                </c:pt>
                <c:pt idx="12">
                  <c:v>0.18261826182618263</c:v>
                </c:pt>
                <c:pt idx="13">
                  <c:v>0.21347150259067357</c:v>
                </c:pt>
                <c:pt idx="14">
                  <c:v>0.19779116465863453</c:v>
                </c:pt>
                <c:pt idx="15">
                  <c:v>0.15495668912415783</c:v>
                </c:pt>
                <c:pt idx="16">
                  <c:v>0.19144981412639406</c:v>
                </c:pt>
                <c:pt idx="17">
                  <c:v>0.18156934306569344</c:v>
                </c:pt>
                <c:pt idx="18">
                  <c:v>0.16285211267605634</c:v>
                </c:pt>
                <c:pt idx="19">
                  <c:v>0.18005071851225696</c:v>
                </c:pt>
                <c:pt idx="20">
                  <c:v>0.18709677419354839</c:v>
                </c:pt>
                <c:pt idx="21">
                  <c:v>0.13312930374904361</c:v>
                </c:pt>
                <c:pt idx="22">
                  <c:v>0.11527165932452277</c:v>
                </c:pt>
                <c:pt idx="23">
                  <c:v>0.10833927298645757</c:v>
                </c:pt>
                <c:pt idx="24">
                  <c:v>0.11003460207612457</c:v>
                </c:pt>
                <c:pt idx="25">
                  <c:v>8.9743589743589758E-2</c:v>
                </c:pt>
                <c:pt idx="26">
                  <c:v>0.12073490813648292</c:v>
                </c:pt>
                <c:pt idx="27">
                  <c:v>0.12173358827278521</c:v>
                </c:pt>
                <c:pt idx="28">
                  <c:v>0.1102803738317757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7-4CF6-BD3C-4F6666EA1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182928"/>
        <c:axId val="1"/>
      </c:lineChart>
      <c:catAx>
        <c:axId val="170718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5213558187085365"/>
              <c:y val="0.813978373458351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lb</a:t>
                </a:r>
              </a:p>
            </c:rich>
          </c:tx>
          <c:layout>
            <c:manualLayout>
              <c:xMode val="edge"/>
              <c:yMode val="edge"/>
              <c:x val="3.094565208125729E-2"/>
              <c:y val="0.3649485454626453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7182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222368342539076"/>
          <c:y val="0.91773825403106413"/>
          <c:w val="0.68080434578766047"/>
          <c:h val="6.61916479515582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19</xdr:row>
      <xdr:rowOff>38100</xdr:rowOff>
    </xdr:from>
    <xdr:to>
      <xdr:col>13</xdr:col>
      <xdr:colOff>518160</xdr:colOff>
      <xdr:row>47</xdr:row>
      <xdr:rowOff>22860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517CEC2-5B36-05C9-9C6E-1D98E3B83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22</xdr:col>
      <xdr:colOff>411480</xdr:colOff>
      <xdr:row>46</xdr:row>
      <xdr:rowOff>144780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8EE3921D-8CDE-F195-62E5-BD7F615FB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P20" sqref="P20"/>
    </sheetView>
  </sheetViews>
  <sheetFormatPr defaultRowHeight="12" x14ac:dyDescent="0.2"/>
  <cols>
    <col min="5" max="5" width="11.21875" customWidth="1"/>
    <col min="8" max="8" width="13.33203125" customWidth="1"/>
    <col min="10" max="10" width="12.33203125" customWidth="1"/>
  </cols>
  <sheetData>
    <row r="1" spans="1:11" ht="25.5" customHeight="1" x14ac:dyDescent="0.2">
      <c r="A1" s="10" t="s">
        <v>39</v>
      </c>
      <c r="B1" s="10"/>
      <c r="C1" s="10"/>
      <c r="D1" s="10"/>
      <c r="E1" s="10"/>
      <c r="F1" s="10"/>
    </row>
    <row r="2" spans="1:11" ht="48.6" thickBot="1" x14ac:dyDescent="0.25">
      <c r="A2" s="13" t="s">
        <v>19</v>
      </c>
      <c r="B2" s="13" t="s">
        <v>21</v>
      </c>
      <c r="C2" s="13" t="s">
        <v>38</v>
      </c>
      <c r="D2" s="13" t="s">
        <v>22</v>
      </c>
      <c r="E2" s="13" t="s">
        <v>40</v>
      </c>
      <c r="F2" s="13" t="s">
        <v>41</v>
      </c>
    </row>
    <row r="3" spans="1:11" x14ac:dyDescent="0.2">
      <c r="A3" s="4">
        <v>1969</v>
      </c>
      <c r="B3" s="6">
        <v>36.700000000000003</v>
      </c>
      <c r="C3" s="2">
        <v>6.4299999999999996E-2</v>
      </c>
      <c r="D3">
        <f t="shared" ref="D3:D30" si="0">(C3/B3)*100</f>
        <v>0.1752043596730245</v>
      </c>
      <c r="E3">
        <f>D3*($B$29/100)</f>
        <v>0.26701144414168937</v>
      </c>
      <c r="F3">
        <f>(B3/$B$29)*100</f>
        <v>24.081364829396325</v>
      </c>
      <c r="G3">
        <f>C3/(F3/100)</f>
        <v>0.26701144414168937</v>
      </c>
      <c r="H3" s="9" t="s">
        <v>20</v>
      </c>
      <c r="I3" s="9"/>
      <c r="J3" s="9" t="s">
        <v>23</v>
      </c>
      <c r="K3" s="9"/>
    </row>
    <row r="4" spans="1:11" x14ac:dyDescent="0.2">
      <c r="A4" s="4">
        <v>1970</v>
      </c>
      <c r="B4" s="6">
        <v>38.799999999999997</v>
      </c>
      <c r="C4" s="2">
        <v>8.0299999999999996E-2</v>
      </c>
      <c r="D4">
        <f t="shared" si="0"/>
        <v>0.20695876288659795</v>
      </c>
      <c r="E4">
        <f t="shared" ref="E4:E31" si="1">D4*($B$29/100)</f>
        <v>0.31540515463917529</v>
      </c>
      <c r="F4">
        <f t="shared" ref="F4:F31" si="2">(B4/$B$29)*100</f>
        <v>25.459317585301832</v>
      </c>
      <c r="G4">
        <f t="shared" ref="G4:G31" si="3">C4/(F4/100)</f>
        <v>0.31540515463917529</v>
      </c>
      <c r="H4" s="7"/>
      <c r="I4" s="7"/>
      <c r="J4" s="7"/>
      <c r="K4" s="7"/>
    </row>
    <row r="5" spans="1:11" x14ac:dyDescent="0.2">
      <c r="A5" s="4">
        <v>1971</v>
      </c>
      <c r="B5" s="6">
        <v>40.5</v>
      </c>
      <c r="C5" s="2">
        <v>9.6500000000000002E-2</v>
      </c>
      <c r="D5">
        <f t="shared" si="0"/>
        <v>0.23827160493827163</v>
      </c>
      <c r="E5">
        <f t="shared" si="1"/>
        <v>0.36312592592592596</v>
      </c>
      <c r="F5">
        <f t="shared" si="2"/>
        <v>26.574803149606296</v>
      </c>
      <c r="G5">
        <f t="shared" si="3"/>
        <v>0.36312592592592596</v>
      </c>
      <c r="H5" s="7" t="s">
        <v>24</v>
      </c>
      <c r="I5" s="7">
        <v>0.15852068965517241</v>
      </c>
      <c r="J5" s="7" t="s">
        <v>24</v>
      </c>
      <c r="K5" s="7">
        <v>0.28288828750582168</v>
      </c>
    </row>
    <row r="6" spans="1:11" x14ac:dyDescent="0.2">
      <c r="A6" s="4">
        <v>1972</v>
      </c>
      <c r="B6" s="6">
        <v>41.8</v>
      </c>
      <c r="C6" s="2">
        <v>0.11</v>
      </c>
      <c r="D6">
        <f t="shared" si="0"/>
        <v>0.26315789473684215</v>
      </c>
      <c r="E6">
        <f t="shared" si="1"/>
        <v>0.40105263157894744</v>
      </c>
      <c r="F6">
        <f t="shared" si="2"/>
        <v>27.42782152230971</v>
      </c>
      <c r="G6">
        <f t="shared" si="3"/>
        <v>0.40105263157894738</v>
      </c>
      <c r="H6" s="7" t="s">
        <v>25</v>
      </c>
      <c r="I6" s="7">
        <v>7.3975238489858179E-3</v>
      </c>
      <c r="J6" s="7" t="s">
        <v>25</v>
      </c>
      <c r="K6" s="7">
        <v>1.5643989255778881E-2</v>
      </c>
    </row>
    <row r="7" spans="1:11" x14ac:dyDescent="0.2">
      <c r="A7" s="4">
        <v>1973</v>
      </c>
      <c r="B7" s="6">
        <v>44.4</v>
      </c>
      <c r="C7" s="2">
        <v>0.123</v>
      </c>
      <c r="D7">
        <f t="shared" si="0"/>
        <v>0.27702702702702703</v>
      </c>
      <c r="E7">
        <f t="shared" si="1"/>
        <v>0.42218918918918918</v>
      </c>
      <c r="F7">
        <f t="shared" si="2"/>
        <v>29.133858267716533</v>
      </c>
      <c r="G7">
        <f t="shared" si="3"/>
        <v>0.42218918918918918</v>
      </c>
      <c r="H7" s="7" t="s">
        <v>26</v>
      </c>
      <c r="I7" s="7">
        <v>0.161</v>
      </c>
      <c r="J7" s="7" t="s">
        <v>26</v>
      </c>
      <c r="K7" s="7">
        <v>0.28513548387096777</v>
      </c>
    </row>
    <row r="8" spans="1:11" x14ac:dyDescent="0.2">
      <c r="A8" s="4">
        <v>1974</v>
      </c>
      <c r="B8" s="6">
        <v>49.3</v>
      </c>
      <c r="C8" s="2">
        <v>0.13300000000000001</v>
      </c>
      <c r="D8">
        <f t="shared" si="0"/>
        <v>0.26977687626774849</v>
      </c>
      <c r="E8">
        <f t="shared" si="1"/>
        <v>0.41113995943204873</v>
      </c>
      <c r="F8">
        <f t="shared" si="2"/>
        <v>32.349081364829388</v>
      </c>
      <c r="G8">
        <f t="shared" si="3"/>
        <v>0.41113995943204878</v>
      </c>
      <c r="H8" s="7" t="s">
        <v>27</v>
      </c>
      <c r="I8" s="7">
        <v>0.13300000000000001</v>
      </c>
      <c r="J8" s="7" t="s">
        <v>27</v>
      </c>
      <c r="K8" s="7" t="e">
        <v>#N/A</v>
      </c>
    </row>
    <row r="9" spans="1:11" x14ac:dyDescent="0.2">
      <c r="A9" s="4">
        <v>1975</v>
      </c>
      <c r="B9" s="6">
        <v>53.8</v>
      </c>
      <c r="C9" s="2">
        <v>0.14699999999999999</v>
      </c>
      <c r="D9">
        <f t="shared" si="0"/>
        <v>0.27323420074349442</v>
      </c>
      <c r="E9">
        <f t="shared" si="1"/>
        <v>0.41640892193308549</v>
      </c>
      <c r="F9">
        <f t="shared" si="2"/>
        <v>35.301837270341203</v>
      </c>
      <c r="G9">
        <f t="shared" si="3"/>
        <v>0.41640892193308554</v>
      </c>
      <c r="H9" s="7" t="s">
        <v>28</v>
      </c>
      <c r="I9" s="7">
        <v>3.9836885091496604E-2</v>
      </c>
      <c r="J9" s="7" t="s">
        <v>28</v>
      </c>
      <c r="K9" s="7">
        <v>8.4245460383410728E-2</v>
      </c>
    </row>
    <row r="10" spans="1:11" x14ac:dyDescent="0.2">
      <c r="A10" s="4">
        <v>1976</v>
      </c>
      <c r="B10" s="6">
        <v>56.9</v>
      </c>
      <c r="C10" s="2">
        <v>0.13300000000000001</v>
      </c>
      <c r="D10">
        <f t="shared" si="0"/>
        <v>0.23374340949033393</v>
      </c>
      <c r="E10">
        <f t="shared" si="1"/>
        <v>0.35622495606326893</v>
      </c>
      <c r="F10">
        <f t="shared" si="2"/>
        <v>37.335958005249346</v>
      </c>
      <c r="G10">
        <f t="shared" si="3"/>
        <v>0.35622495606326887</v>
      </c>
      <c r="H10" s="7" t="s">
        <v>29</v>
      </c>
      <c r="I10" s="7">
        <v>1.5869774137931042E-3</v>
      </c>
      <c r="J10" s="7" t="s">
        <v>29</v>
      </c>
      <c r="K10" s="7">
        <v>7.0972975952128259E-3</v>
      </c>
    </row>
    <row r="11" spans="1:11" x14ac:dyDescent="0.2">
      <c r="A11" s="4">
        <v>1977</v>
      </c>
      <c r="B11" s="6">
        <v>60.6</v>
      </c>
      <c r="C11" s="2">
        <v>0.14099999999999999</v>
      </c>
      <c r="D11">
        <f t="shared" si="0"/>
        <v>0.23267326732673266</v>
      </c>
      <c r="E11">
        <f t="shared" si="1"/>
        <v>0.35459405940594058</v>
      </c>
      <c r="F11">
        <f t="shared" si="2"/>
        <v>39.763779527559059</v>
      </c>
      <c r="G11">
        <f t="shared" si="3"/>
        <v>0.35459405940594052</v>
      </c>
      <c r="H11" s="7" t="s">
        <v>30</v>
      </c>
      <c r="I11" s="7">
        <v>7.453012159584782E-2</v>
      </c>
      <c r="J11" s="7" t="s">
        <v>30</v>
      </c>
      <c r="K11" s="7">
        <v>-1.0137201975792709</v>
      </c>
    </row>
    <row r="12" spans="1:11" x14ac:dyDescent="0.2">
      <c r="A12" s="4">
        <v>1978</v>
      </c>
      <c r="B12" s="6">
        <v>65.2</v>
      </c>
      <c r="C12" s="2">
        <v>0.14099999999999999</v>
      </c>
      <c r="D12">
        <f t="shared" si="0"/>
        <v>0.21625766871165639</v>
      </c>
      <c r="E12">
        <f t="shared" si="1"/>
        <v>0.32957668711656435</v>
      </c>
      <c r="F12">
        <f t="shared" si="2"/>
        <v>42.782152230971128</v>
      </c>
      <c r="G12">
        <f t="shared" si="3"/>
        <v>0.3295766871165644</v>
      </c>
      <c r="H12" s="7" t="s">
        <v>31</v>
      </c>
      <c r="I12" s="7">
        <v>-0.48391884817551839</v>
      </c>
      <c r="J12" s="7" t="s">
        <v>31</v>
      </c>
      <c r="K12" s="7">
        <v>-5.2490849307322882E-2</v>
      </c>
    </row>
    <row r="13" spans="1:11" x14ac:dyDescent="0.2">
      <c r="A13" s="4">
        <v>1979</v>
      </c>
      <c r="B13" s="6">
        <v>72.599999999999994</v>
      </c>
      <c r="C13" s="2">
        <v>0.17</v>
      </c>
      <c r="D13">
        <f t="shared" si="0"/>
        <v>0.2341597796143251</v>
      </c>
      <c r="E13">
        <f t="shared" si="1"/>
        <v>0.35685950413223144</v>
      </c>
      <c r="F13">
        <f t="shared" si="2"/>
        <v>47.637795275590541</v>
      </c>
      <c r="G13">
        <f t="shared" si="3"/>
        <v>0.3568595041322315</v>
      </c>
      <c r="H13" s="7" t="s">
        <v>32</v>
      </c>
      <c r="I13" s="7">
        <v>0.16770000000000002</v>
      </c>
      <c r="J13" s="7" t="s">
        <v>32</v>
      </c>
      <c r="K13" s="7">
        <v>0.28541995841995838</v>
      </c>
    </row>
    <row r="14" spans="1:11" x14ac:dyDescent="0.2">
      <c r="A14" s="4">
        <v>1980</v>
      </c>
      <c r="B14" s="6">
        <v>82.4</v>
      </c>
      <c r="C14" s="2">
        <v>0.16600000000000001</v>
      </c>
      <c r="D14">
        <f t="shared" si="0"/>
        <v>0.20145631067961167</v>
      </c>
      <c r="E14">
        <f t="shared" si="1"/>
        <v>0.3070194174757282</v>
      </c>
      <c r="F14">
        <f t="shared" si="2"/>
        <v>54.068241469816272</v>
      </c>
      <c r="G14">
        <f t="shared" si="3"/>
        <v>0.3070194174757282</v>
      </c>
      <c r="H14" s="7" t="s">
        <v>33</v>
      </c>
      <c r="I14" s="7">
        <v>6.4299999999999996E-2</v>
      </c>
      <c r="J14" s="7" t="s">
        <v>33</v>
      </c>
      <c r="K14" s="7">
        <v>0.13676923076923078</v>
      </c>
    </row>
    <row r="15" spans="1:11" x14ac:dyDescent="0.2">
      <c r="A15" s="4">
        <v>1981</v>
      </c>
      <c r="B15" s="6">
        <v>90.9</v>
      </c>
      <c r="C15" s="2">
        <v>0.16600000000000001</v>
      </c>
      <c r="D15">
        <f t="shared" si="0"/>
        <v>0.18261826182618263</v>
      </c>
      <c r="E15">
        <f t="shared" si="1"/>
        <v>0.27831023102310232</v>
      </c>
      <c r="F15">
        <f t="shared" si="2"/>
        <v>59.645669291338585</v>
      </c>
      <c r="G15">
        <f t="shared" si="3"/>
        <v>0.27831023102310232</v>
      </c>
      <c r="H15" s="7" t="s">
        <v>34</v>
      </c>
      <c r="I15" s="7">
        <v>0.23200000000000001</v>
      </c>
      <c r="J15" s="7" t="s">
        <v>34</v>
      </c>
      <c r="K15" s="7">
        <v>0.42218918918918918</v>
      </c>
    </row>
    <row r="16" spans="1:11" x14ac:dyDescent="0.2">
      <c r="A16" s="4">
        <v>1982</v>
      </c>
      <c r="B16" s="6">
        <v>96.5</v>
      </c>
      <c r="C16" s="2">
        <v>0.20599999999999999</v>
      </c>
      <c r="D16">
        <f t="shared" si="0"/>
        <v>0.21347150259067357</v>
      </c>
      <c r="E16">
        <f t="shared" si="1"/>
        <v>0.32533056994818654</v>
      </c>
      <c r="F16">
        <f t="shared" si="2"/>
        <v>63.320209973753286</v>
      </c>
      <c r="G16">
        <f t="shared" si="3"/>
        <v>0.32533056994818649</v>
      </c>
      <c r="H16" s="7" t="s">
        <v>35</v>
      </c>
      <c r="I16" s="7">
        <v>4.5971000000000002</v>
      </c>
      <c r="J16" s="7" t="s">
        <v>35</v>
      </c>
      <c r="K16" s="7">
        <v>8.2037603376688288</v>
      </c>
    </row>
    <row r="17" spans="1:11" x14ac:dyDescent="0.2">
      <c r="A17" s="4">
        <v>1983</v>
      </c>
      <c r="B17" s="6">
        <v>99.6</v>
      </c>
      <c r="C17" s="2">
        <v>0.19700000000000001</v>
      </c>
      <c r="D17">
        <f t="shared" si="0"/>
        <v>0.19779116465863453</v>
      </c>
      <c r="E17">
        <f t="shared" si="1"/>
        <v>0.301433734939759</v>
      </c>
      <c r="F17">
        <f t="shared" si="2"/>
        <v>65.354330708661408</v>
      </c>
      <c r="G17">
        <f t="shared" si="3"/>
        <v>0.30143373493975906</v>
      </c>
      <c r="H17" s="7" t="s">
        <v>36</v>
      </c>
      <c r="I17" s="7">
        <v>29</v>
      </c>
      <c r="J17" s="7" t="s">
        <v>36</v>
      </c>
      <c r="K17" s="7">
        <v>29</v>
      </c>
    </row>
    <row r="18" spans="1:11" ht="12.6" thickBot="1" x14ac:dyDescent="0.25">
      <c r="A18" s="4">
        <v>1984</v>
      </c>
      <c r="B18" s="6">
        <v>103.9</v>
      </c>
      <c r="C18" s="2">
        <v>0.161</v>
      </c>
      <c r="D18">
        <f t="shared" si="0"/>
        <v>0.15495668912415783</v>
      </c>
      <c r="E18">
        <f t="shared" si="1"/>
        <v>0.23615399422521655</v>
      </c>
      <c r="F18">
        <f t="shared" si="2"/>
        <v>68.175853018372706</v>
      </c>
      <c r="G18">
        <f t="shared" si="3"/>
        <v>0.23615399422521657</v>
      </c>
      <c r="H18" s="8" t="s">
        <v>37</v>
      </c>
      <c r="I18" s="8">
        <v>1.5153157700186338E-2</v>
      </c>
      <c r="J18" s="8" t="s">
        <v>37</v>
      </c>
      <c r="K18" s="8">
        <v>3.2045295303149021E-2</v>
      </c>
    </row>
    <row r="19" spans="1:11" x14ac:dyDescent="0.2">
      <c r="A19" s="4">
        <v>1985</v>
      </c>
      <c r="B19" s="6">
        <v>107.6</v>
      </c>
      <c r="C19" s="2">
        <v>0.20599999999999999</v>
      </c>
      <c r="D19">
        <f t="shared" si="0"/>
        <v>0.19144981412639406</v>
      </c>
      <c r="E19">
        <f t="shared" si="1"/>
        <v>0.29176951672862456</v>
      </c>
      <c r="F19">
        <f t="shared" si="2"/>
        <v>70.603674540682405</v>
      </c>
      <c r="G19">
        <f t="shared" si="3"/>
        <v>0.29176951672862456</v>
      </c>
    </row>
    <row r="20" spans="1:11" x14ac:dyDescent="0.2">
      <c r="A20" s="4">
        <v>1986</v>
      </c>
      <c r="B20" s="6">
        <v>109.6</v>
      </c>
      <c r="C20" s="2">
        <v>0.19900000000000001</v>
      </c>
      <c r="D20">
        <f t="shared" si="0"/>
        <v>0.18156934306569344</v>
      </c>
      <c r="E20">
        <f t="shared" si="1"/>
        <v>0.27671167883211684</v>
      </c>
      <c r="F20">
        <f t="shared" si="2"/>
        <v>71.916010498687655</v>
      </c>
      <c r="G20">
        <f t="shared" si="3"/>
        <v>0.27671167883211684</v>
      </c>
    </row>
    <row r="21" spans="1:11" x14ac:dyDescent="0.2">
      <c r="A21" s="4">
        <v>1987</v>
      </c>
      <c r="B21" s="6">
        <v>113.6</v>
      </c>
      <c r="C21" s="2">
        <v>0.185</v>
      </c>
      <c r="D21">
        <f t="shared" si="0"/>
        <v>0.16285211267605634</v>
      </c>
      <c r="E21">
        <f t="shared" si="1"/>
        <v>0.24818661971830988</v>
      </c>
      <c r="F21">
        <f t="shared" si="2"/>
        <v>74.540682414698153</v>
      </c>
      <c r="G21">
        <f t="shared" si="3"/>
        <v>0.24818661971830988</v>
      </c>
    </row>
    <row r="22" spans="1:11" x14ac:dyDescent="0.2">
      <c r="A22" s="4">
        <v>1988</v>
      </c>
      <c r="B22" s="6">
        <v>118.3</v>
      </c>
      <c r="C22" s="2">
        <v>0.21299999999999999</v>
      </c>
      <c r="D22">
        <f t="shared" si="0"/>
        <v>0.18005071851225696</v>
      </c>
      <c r="E22">
        <f t="shared" si="1"/>
        <v>0.27439729501267962</v>
      </c>
      <c r="F22">
        <f t="shared" si="2"/>
        <v>77.624671916010485</v>
      </c>
      <c r="G22">
        <f t="shared" si="3"/>
        <v>0.27439729501267968</v>
      </c>
    </row>
    <row r="23" spans="1:11" x14ac:dyDescent="0.2">
      <c r="A23" s="4">
        <v>1989</v>
      </c>
      <c r="B23" s="6">
        <v>124</v>
      </c>
      <c r="C23" s="2">
        <v>0.23200000000000001</v>
      </c>
      <c r="D23">
        <f t="shared" si="0"/>
        <v>0.18709677419354839</v>
      </c>
      <c r="E23">
        <f t="shared" si="1"/>
        <v>0.28513548387096777</v>
      </c>
      <c r="F23">
        <f t="shared" si="2"/>
        <v>81.364829396325462</v>
      </c>
      <c r="G23">
        <f t="shared" si="3"/>
        <v>0.28513548387096771</v>
      </c>
    </row>
    <row r="24" spans="1:11" x14ac:dyDescent="0.2">
      <c r="A24" s="4">
        <v>1990</v>
      </c>
      <c r="B24" s="6">
        <v>130.69999999999999</v>
      </c>
      <c r="C24" s="2">
        <v>0.17399999999999999</v>
      </c>
      <c r="D24">
        <f t="shared" si="0"/>
        <v>0.13312930374904361</v>
      </c>
      <c r="E24">
        <f t="shared" si="1"/>
        <v>0.20288905891354247</v>
      </c>
      <c r="F24">
        <f t="shared" si="2"/>
        <v>85.761154855643028</v>
      </c>
      <c r="G24">
        <f t="shared" si="3"/>
        <v>0.20288905891354247</v>
      </c>
    </row>
    <row r="25" spans="1:11" x14ac:dyDescent="0.2">
      <c r="A25" s="4">
        <v>1991</v>
      </c>
      <c r="B25" s="6">
        <v>136.19999999999999</v>
      </c>
      <c r="C25" s="2">
        <v>0.157</v>
      </c>
      <c r="D25">
        <f t="shared" si="0"/>
        <v>0.11527165932452277</v>
      </c>
      <c r="E25">
        <f t="shared" si="1"/>
        <v>0.17567400881057271</v>
      </c>
      <c r="F25">
        <f t="shared" si="2"/>
        <v>89.370078740157467</v>
      </c>
      <c r="G25">
        <f t="shared" si="3"/>
        <v>0.17567400881057271</v>
      </c>
    </row>
    <row r="26" spans="1:11" x14ac:dyDescent="0.2">
      <c r="A26" s="4">
        <v>1992</v>
      </c>
      <c r="B26" s="6">
        <v>140.30000000000001</v>
      </c>
      <c r="C26">
        <v>0.152</v>
      </c>
      <c r="D26">
        <f t="shared" si="0"/>
        <v>0.10833927298645757</v>
      </c>
      <c r="E26">
        <f t="shared" si="1"/>
        <v>0.16510905203136134</v>
      </c>
      <c r="F26">
        <f t="shared" si="2"/>
        <v>92.060367454068242</v>
      </c>
      <c r="G26">
        <f t="shared" si="3"/>
        <v>0.16510905203136136</v>
      </c>
    </row>
    <row r="27" spans="1:11" x14ac:dyDescent="0.2">
      <c r="A27" s="4">
        <v>1993</v>
      </c>
      <c r="B27" s="6">
        <v>144.5</v>
      </c>
      <c r="C27" s="5">
        <v>0.159</v>
      </c>
      <c r="D27">
        <f t="shared" si="0"/>
        <v>0.11003460207612457</v>
      </c>
      <c r="E27">
        <f t="shared" si="1"/>
        <v>0.16769273356401385</v>
      </c>
      <c r="F27">
        <f t="shared" si="2"/>
        <v>94.816272965879264</v>
      </c>
      <c r="G27">
        <f t="shared" si="3"/>
        <v>0.16769273356401385</v>
      </c>
    </row>
    <row r="28" spans="1:11" x14ac:dyDescent="0.2">
      <c r="A28">
        <v>1994</v>
      </c>
      <c r="B28" s="6">
        <v>148.19999999999999</v>
      </c>
      <c r="C28">
        <v>0.13300000000000001</v>
      </c>
      <c r="D28">
        <f t="shared" si="0"/>
        <v>8.9743589743589758E-2</v>
      </c>
      <c r="E28">
        <f t="shared" si="1"/>
        <v>0.13676923076923078</v>
      </c>
      <c r="F28">
        <f t="shared" si="2"/>
        <v>97.244094488188964</v>
      </c>
      <c r="G28">
        <f t="shared" si="3"/>
        <v>0.13676923076923081</v>
      </c>
    </row>
    <row r="29" spans="1:11" x14ac:dyDescent="0.2">
      <c r="A29">
        <v>1995</v>
      </c>
      <c r="B29" s="6">
        <v>152.4</v>
      </c>
      <c r="C29">
        <v>0.184</v>
      </c>
      <c r="D29">
        <f t="shared" si="0"/>
        <v>0.12073490813648292</v>
      </c>
      <c r="E29">
        <f t="shared" si="1"/>
        <v>0.18399999999999997</v>
      </c>
      <c r="F29">
        <f t="shared" si="2"/>
        <v>100</v>
      </c>
      <c r="G29">
        <f t="shared" si="3"/>
        <v>0.184</v>
      </c>
    </row>
    <row r="30" spans="1:11" x14ac:dyDescent="0.2">
      <c r="A30">
        <v>1996</v>
      </c>
      <c r="B30" s="6">
        <v>156.9</v>
      </c>
      <c r="C30">
        <v>0.191</v>
      </c>
      <c r="D30">
        <f t="shared" si="0"/>
        <v>0.12173358827278521</v>
      </c>
      <c r="E30">
        <f t="shared" si="1"/>
        <v>0.18552198852772467</v>
      </c>
      <c r="F30">
        <f t="shared" si="2"/>
        <v>102.95275590551181</v>
      </c>
      <c r="G30">
        <f t="shared" si="3"/>
        <v>0.18552198852772467</v>
      </c>
    </row>
    <row r="31" spans="1:11" x14ac:dyDescent="0.2">
      <c r="A31" s="11">
        <v>1997</v>
      </c>
      <c r="B31" s="12">
        <v>160.5</v>
      </c>
      <c r="C31" s="11">
        <v>0.17699999999999999</v>
      </c>
      <c r="D31" s="11">
        <f>(C31/B31)*100</f>
        <v>0.1102803738317757</v>
      </c>
      <c r="E31">
        <f t="shared" si="1"/>
        <v>0.16806728971962617</v>
      </c>
      <c r="F31">
        <f t="shared" si="2"/>
        <v>105.31496062992125</v>
      </c>
      <c r="G31">
        <f t="shared" si="3"/>
        <v>0.16806728971962617</v>
      </c>
    </row>
    <row r="32" spans="1:1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23" transitionEvaluation="1"/>
  <dimension ref="A1:P50"/>
  <sheetViews>
    <sheetView showGridLines="0" topLeftCell="B23" workbookViewId="0">
      <selection activeCell="O38" sqref="A38:O38"/>
    </sheetView>
  </sheetViews>
  <sheetFormatPr defaultColWidth="9.6640625" defaultRowHeight="12" x14ac:dyDescent="0.2"/>
  <cols>
    <col min="1" max="1" width="0" hidden="1" customWidth="1"/>
    <col min="3" max="14" width="7.6640625" customWidth="1"/>
  </cols>
  <sheetData>
    <row r="1" spans="2:16" x14ac:dyDescent="0.2">
      <c r="B1" s="1" t="s">
        <v>0</v>
      </c>
      <c r="H1" s="1" t="s">
        <v>1</v>
      </c>
    </row>
    <row r="3" spans="2:16" x14ac:dyDescent="0.2">
      <c r="F3" s="1" t="s">
        <v>2</v>
      </c>
      <c r="H3" s="2">
        <f>MAX(C14:N50)</f>
        <v>0.35399999999999998</v>
      </c>
      <c r="J3" s="1" t="s">
        <v>3</v>
      </c>
      <c r="L3" s="2">
        <f>MIN(C14:N50)</f>
        <v>4.0099999999999997E-2</v>
      </c>
    </row>
    <row r="5" spans="2:16" x14ac:dyDescent="0.2">
      <c r="B5" s="1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  <c r="L5" s="3" t="s">
        <v>14</v>
      </c>
      <c r="M5" s="3" t="s">
        <v>15</v>
      </c>
      <c r="N5" s="3" t="s">
        <v>16</v>
      </c>
      <c r="O5" s="3" t="s">
        <v>17</v>
      </c>
    </row>
    <row r="6" spans="2:16" x14ac:dyDescent="0.2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8" spans="2:16" x14ac:dyDescent="0.2">
      <c r="B8">
        <v>1999</v>
      </c>
    </row>
    <row r="9" spans="2:16" x14ac:dyDescent="0.2">
      <c r="B9">
        <v>1998</v>
      </c>
    </row>
    <row r="10" spans="2:16" x14ac:dyDescent="0.2">
      <c r="B10">
        <v>1997</v>
      </c>
      <c r="P10">
        <v>0.17699999999999999</v>
      </c>
    </row>
    <row r="11" spans="2:16" x14ac:dyDescent="0.2">
      <c r="B11">
        <v>1996</v>
      </c>
      <c r="P11">
        <v>0.191</v>
      </c>
    </row>
    <row r="12" spans="2:16" x14ac:dyDescent="0.2">
      <c r="B12">
        <v>1995</v>
      </c>
      <c r="P12">
        <v>0.184</v>
      </c>
    </row>
    <row r="13" spans="2:16" x14ac:dyDescent="0.2">
      <c r="B13">
        <v>1994</v>
      </c>
      <c r="P13">
        <v>0.13300000000000001</v>
      </c>
    </row>
    <row r="14" spans="2:16" x14ac:dyDescent="0.2">
      <c r="B14" s="4">
        <f t="shared" ref="B14:B49" si="0">B15+1</f>
        <v>1993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5">
        <v>0.159</v>
      </c>
    </row>
    <row r="15" spans="2:16" x14ac:dyDescent="0.2">
      <c r="B15" s="4">
        <f t="shared" si="0"/>
        <v>1992</v>
      </c>
      <c r="C15" s="2"/>
      <c r="D15" s="2"/>
      <c r="E15" s="2"/>
      <c r="F15" s="2"/>
      <c r="G15" s="2">
        <v>0.21199999999999999</v>
      </c>
      <c r="H15" s="2">
        <v>0.20499999999999999</v>
      </c>
      <c r="I15" s="2">
        <v>0.14000000000000001</v>
      </c>
      <c r="J15" s="2">
        <v>0.219</v>
      </c>
      <c r="K15" s="2">
        <v>0.218</v>
      </c>
      <c r="L15" s="2"/>
      <c r="M15" s="2"/>
      <c r="N15" s="2"/>
      <c r="O15" s="2">
        <v>0.15</v>
      </c>
      <c r="P15">
        <v>0.152</v>
      </c>
    </row>
    <row r="16" spans="2:16" x14ac:dyDescent="0.2">
      <c r="B16" s="4">
        <f t="shared" si="0"/>
        <v>1991</v>
      </c>
      <c r="C16" s="2"/>
      <c r="D16" s="2"/>
      <c r="E16" s="2"/>
      <c r="F16" s="2"/>
      <c r="G16" s="2">
        <v>0.28899999999999998</v>
      </c>
      <c r="H16" s="2">
        <v>0.23599999999999999</v>
      </c>
      <c r="I16" s="2">
        <v>0.16200000000000001</v>
      </c>
      <c r="J16" s="2">
        <v>0.16200000000000001</v>
      </c>
      <c r="K16" s="2">
        <v>0.22800000000000001</v>
      </c>
      <c r="L16" s="2"/>
      <c r="M16" s="2"/>
      <c r="N16" s="2"/>
      <c r="O16" s="2">
        <v>0.157</v>
      </c>
    </row>
    <row r="17" spans="1:15" x14ac:dyDescent="0.2">
      <c r="A17" s="1" t="s">
        <v>18</v>
      </c>
      <c r="B17" s="4">
        <f t="shared" si="0"/>
        <v>1990</v>
      </c>
      <c r="C17" s="2"/>
      <c r="D17" s="2"/>
      <c r="E17" s="2"/>
      <c r="F17" s="2"/>
      <c r="G17" s="2">
        <v>0.29099999999999998</v>
      </c>
      <c r="H17" s="2">
        <v>0.24399999999999999</v>
      </c>
      <c r="I17" s="2">
        <v>0.27100000000000002</v>
      </c>
      <c r="J17" s="2">
        <v>0.248</v>
      </c>
      <c r="K17" s="2">
        <v>0.24399999999999999</v>
      </c>
      <c r="L17" s="2"/>
      <c r="M17" s="2"/>
      <c r="N17" s="2"/>
      <c r="O17" s="2">
        <v>0.17399999999999999</v>
      </c>
    </row>
    <row r="18" spans="1:15" x14ac:dyDescent="0.2">
      <c r="A18" s="1" t="s">
        <v>18</v>
      </c>
      <c r="B18" s="4">
        <f t="shared" si="0"/>
        <v>1989</v>
      </c>
      <c r="C18" s="2"/>
      <c r="D18" s="2"/>
      <c r="E18" s="2"/>
      <c r="F18" s="2"/>
      <c r="G18" s="2">
        <v>0.26700000000000002</v>
      </c>
      <c r="H18" s="2">
        <v>0.219</v>
      </c>
      <c r="I18" s="2">
        <v>0.19500000000000001</v>
      </c>
      <c r="J18" s="2">
        <v>0.222</v>
      </c>
      <c r="K18" s="2">
        <v>0.26500000000000001</v>
      </c>
      <c r="L18" s="2"/>
      <c r="M18" s="2"/>
      <c r="N18" s="2"/>
      <c r="O18" s="2">
        <v>0.23200000000000001</v>
      </c>
    </row>
    <row r="19" spans="1:15" x14ac:dyDescent="0.2">
      <c r="A19" s="1" t="s">
        <v>18</v>
      </c>
      <c r="B19" s="4">
        <f t="shared" si="0"/>
        <v>1988</v>
      </c>
      <c r="C19" s="2"/>
      <c r="D19" s="2"/>
      <c r="E19" s="2"/>
      <c r="F19" s="2"/>
      <c r="G19" s="2">
        <v>0.35399999999999998</v>
      </c>
      <c r="H19" s="2">
        <v>0.193</v>
      </c>
      <c r="I19" s="2">
        <v>0.19600000000000001</v>
      </c>
      <c r="J19" s="2">
        <v>0.18099999999999999</v>
      </c>
      <c r="K19" s="2">
        <v>0.219</v>
      </c>
      <c r="L19" s="2">
        <v>0.21</v>
      </c>
      <c r="M19" s="2"/>
      <c r="N19" s="2"/>
      <c r="O19" s="2">
        <v>0.21299999999999999</v>
      </c>
    </row>
    <row r="20" spans="1:15" x14ac:dyDescent="0.2">
      <c r="A20" s="1" t="s">
        <v>18</v>
      </c>
      <c r="B20" s="4">
        <f t="shared" si="0"/>
        <v>1987</v>
      </c>
      <c r="C20" s="2"/>
      <c r="D20" s="2"/>
      <c r="E20" s="2"/>
      <c r="F20" s="2"/>
      <c r="G20" s="2">
        <v>0.24299999999999999</v>
      </c>
      <c r="H20" s="2">
        <v>0.217</v>
      </c>
      <c r="I20" s="2">
        <v>0.14199999999999999</v>
      </c>
      <c r="J20" s="2">
        <v>0.14699999999999999</v>
      </c>
      <c r="K20" s="2">
        <v>0.19400000000000001</v>
      </c>
      <c r="L20" s="2"/>
      <c r="M20" s="2"/>
      <c r="N20" s="2"/>
      <c r="O20" s="2">
        <v>0.185</v>
      </c>
    </row>
    <row r="21" spans="1:15" x14ac:dyDescent="0.2">
      <c r="A21" s="1" t="s">
        <v>18</v>
      </c>
      <c r="B21" s="4">
        <f t="shared" si="0"/>
        <v>1986</v>
      </c>
      <c r="C21" s="2"/>
      <c r="D21" s="2"/>
      <c r="E21" s="2"/>
      <c r="F21" s="2"/>
      <c r="G21" s="2">
        <v>0.24399999999999999</v>
      </c>
      <c r="H21" s="2">
        <v>0.17199999999999999</v>
      </c>
      <c r="I21" s="2">
        <v>0.192</v>
      </c>
      <c r="J21" s="2">
        <v>0.16600000000000001</v>
      </c>
      <c r="K21" s="2">
        <v>0.217</v>
      </c>
      <c r="L21" s="2"/>
      <c r="M21" s="2"/>
      <c r="N21" s="2"/>
      <c r="O21" s="2">
        <v>0.19900000000000001</v>
      </c>
    </row>
    <row r="22" spans="1:15" x14ac:dyDescent="0.2">
      <c r="A22" s="1" t="s">
        <v>18</v>
      </c>
      <c r="B22" s="4">
        <f t="shared" si="0"/>
        <v>1985</v>
      </c>
      <c r="C22" s="2"/>
      <c r="D22" s="2"/>
      <c r="E22" s="2"/>
      <c r="F22" s="2"/>
      <c r="G22" s="2">
        <v>0.215</v>
      </c>
      <c r="H22" s="2">
        <v>0.19500000000000001</v>
      </c>
      <c r="I22" s="2">
        <v>0.19500000000000001</v>
      </c>
      <c r="J22" s="2">
        <v>0.20100000000000001</v>
      </c>
      <c r="K22" s="2">
        <v>0.222</v>
      </c>
      <c r="L22" s="2"/>
      <c r="M22" s="2"/>
      <c r="N22" s="2"/>
      <c r="O22" s="2">
        <v>0.20599999999999999</v>
      </c>
    </row>
    <row r="23" spans="1:15" x14ac:dyDescent="0.2">
      <c r="A23" s="1" t="s">
        <v>18</v>
      </c>
      <c r="B23" s="4">
        <f t="shared" si="0"/>
        <v>1984</v>
      </c>
      <c r="C23" s="2"/>
      <c r="D23" s="2"/>
      <c r="E23" s="2"/>
      <c r="F23" s="2"/>
      <c r="G23" s="2">
        <v>0.16500000000000001</v>
      </c>
      <c r="H23" s="2">
        <v>0.17299999999999999</v>
      </c>
      <c r="I23" s="2">
        <v>0.12</v>
      </c>
      <c r="J23" s="2">
        <v>0.15</v>
      </c>
      <c r="K23" s="2">
        <v>0.20399999999999999</v>
      </c>
      <c r="L23" s="2"/>
      <c r="M23" s="2"/>
      <c r="N23" s="2"/>
      <c r="O23" s="2">
        <v>0.161</v>
      </c>
    </row>
    <row r="24" spans="1:15" x14ac:dyDescent="0.2">
      <c r="A24" s="1" t="s">
        <v>18</v>
      </c>
      <c r="B24" s="4">
        <f t="shared" si="0"/>
        <v>1983</v>
      </c>
      <c r="C24" s="2"/>
      <c r="D24" s="2"/>
      <c r="E24" s="2"/>
      <c r="F24" s="2"/>
      <c r="G24" s="2">
        <v>0.26300000000000001</v>
      </c>
      <c r="H24" s="2">
        <v>0.22700000000000001</v>
      </c>
      <c r="I24" s="2">
        <v>0.189</v>
      </c>
      <c r="J24" s="2">
        <v>0.17</v>
      </c>
      <c r="K24" s="2">
        <v>0.17699999999999999</v>
      </c>
      <c r="L24" s="2"/>
      <c r="M24" s="2"/>
      <c r="N24" s="2"/>
      <c r="O24" s="2">
        <v>0.19700000000000001</v>
      </c>
    </row>
    <row r="25" spans="1:15" x14ac:dyDescent="0.2">
      <c r="A25" s="1" t="s">
        <v>18</v>
      </c>
      <c r="B25" s="4">
        <f t="shared" si="0"/>
        <v>1982</v>
      </c>
      <c r="C25" s="2"/>
      <c r="D25" s="2"/>
      <c r="E25" s="2"/>
      <c r="F25" s="2"/>
      <c r="G25" s="2">
        <v>0.26900000000000002</v>
      </c>
      <c r="H25" s="2">
        <v>0.17599999999999999</v>
      </c>
      <c r="I25" s="2">
        <v>0.19700000000000001</v>
      </c>
      <c r="J25" s="2">
        <v>0.20899999999999999</v>
      </c>
      <c r="K25" s="2">
        <v>0.21099999999999999</v>
      </c>
      <c r="L25" s="2"/>
      <c r="M25" s="2"/>
      <c r="N25" s="2"/>
      <c r="O25" s="2">
        <v>0.20599999999999999</v>
      </c>
    </row>
    <row r="26" spans="1:15" x14ac:dyDescent="0.2">
      <c r="A26" s="1" t="s">
        <v>18</v>
      </c>
      <c r="B26" s="4">
        <f t="shared" si="0"/>
        <v>1981</v>
      </c>
      <c r="C26" s="2"/>
      <c r="D26" s="2"/>
      <c r="E26" s="2"/>
      <c r="F26" s="2"/>
      <c r="G26" s="2">
        <v>0.19900000000000001</v>
      </c>
      <c r="H26" s="2">
        <v>0.13700000000000001</v>
      </c>
      <c r="I26" s="2">
        <v>0.155</v>
      </c>
      <c r="J26" s="2">
        <v>0.161</v>
      </c>
      <c r="K26" s="2">
        <v>0.22900000000000001</v>
      </c>
      <c r="L26" s="2"/>
      <c r="M26" s="2"/>
      <c r="N26" s="2"/>
      <c r="O26" s="2">
        <v>0.16600000000000001</v>
      </c>
    </row>
    <row r="27" spans="1:15" x14ac:dyDescent="0.2">
      <c r="A27" s="1" t="s">
        <v>18</v>
      </c>
      <c r="B27" s="4">
        <f t="shared" si="0"/>
        <v>1980</v>
      </c>
      <c r="C27" s="2"/>
      <c r="D27" s="2"/>
      <c r="E27" s="2"/>
      <c r="F27" s="2"/>
      <c r="G27" s="2">
        <v>0.19400000000000001</v>
      </c>
      <c r="H27" s="2">
        <v>0.192</v>
      </c>
      <c r="I27" s="2">
        <v>0.14199999999999999</v>
      </c>
      <c r="J27" s="2">
        <v>0.152</v>
      </c>
      <c r="K27" s="2">
        <v>0.16800000000000001</v>
      </c>
      <c r="L27" s="2"/>
      <c r="M27" s="2"/>
      <c r="N27" s="2"/>
      <c r="O27" s="2">
        <v>0.16600000000000001</v>
      </c>
    </row>
    <row r="28" spans="1:15" x14ac:dyDescent="0.2">
      <c r="A28" s="1" t="s">
        <v>18</v>
      </c>
      <c r="B28" s="4">
        <f t="shared" si="0"/>
        <v>1979</v>
      </c>
      <c r="C28" s="2"/>
      <c r="D28" s="2"/>
      <c r="E28" s="2"/>
      <c r="F28" s="2"/>
      <c r="G28" s="2">
        <v>0.13400000000000001</v>
      </c>
      <c r="H28" s="2">
        <v>0.16200000000000001</v>
      </c>
      <c r="I28" s="2">
        <v>0.13300000000000001</v>
      </c>
      <c r="J28" s="2">
        <v>0.157</v>
      </c>
      <c r="K28" s="2">
        <v>0.16</v>
      </c>
      <c r="L28" s="2"/>
      <c r="M28" s="2"/>
      <c r="N28" s="2"/>
      <c r="O28" s="2">
        <v>0.17</v>
      </c>
    </row>
    <row r="29" spans="1:15" x14ac:dyDescent="0.2">
      <c r="A29" s="1" t="s">
        <v>18</v>
      </c>
      <c r="B29" s="4">
        <f t="shared" si="0"/>
        <v>1978</v>
      </c>
      <c r="C29" s="2"/>
      <c r="D29" s="2"/>
      <c r="E29" s="2"/>
      <c r="F29" s="2"/>
      <c r="G29" s="2">
        <v>0.16900000000000001</v>
      </c>
      <c r="H29" s="2">
        <v>0.20300000000000001</v>
      </c>
      <c r="I29" s="2">
        <v>0.155</v>
      </c>
      <c r="J29" s="2">
        <v>0.154</v>
      </c>
      <c r="K29" s="2">
        <v>0.186</v>
      </c>
      <c r="L29" s="2"/>
      <c r="M29" s="2"/>
      <c r="N29" s="2"/>
      <c r="O29" s="2">
        <v>0.14099999999999999</v>
      </c>
    </row>
    <row r="30" spans="1:15" x14ac:dyDescent="0.2">
      <c r="A30" s="1" t="s">
        <v>18</v>
      </c>
      <c r="B30" s="4">
        <f t="shared" si="0"/>
        <v>1977</v>
      </c>
      <c r="C30" s="2"/>
      <c r="D30" s="2"/>
      <c r="E30" s="2"/>
      <c r="F30" s="2"/>
      <c r="G30" s="2">
        <v>0.19</v>
      </c>
      <c r="H30" s="2">
        <v>0.13800000000000001</v>
      </c>
      <c r="I30" s="2">
        <v>0.14599999999999999</v>
      </c>
      <c r="J30" s="2">
        <v>0.13600000000000001</v>
      </c>
      <c r="K30" s="2">
        <v>0.123</v>
      </c>
      <c r="L30" s="2"/>
      <c r="M30" s="2"/>
      <c r="N30" s="2"/>
      <c r="O30" s="2">
        <v>0.14099999999999999</v>
      </c>
    </row>
    <row r="31" spans="1:15" x14ac:dyDescent="0.2">
      <c r="A31" s="1" t="s">
        <v>18</v>
      </c>
      <c r="B31" s="4">
        <f t="shared" si="0"/>
        <v>1976</v>
      </c>
      <c r="C31" s="2"/>
      <c r="D31" s="2"/>
      <c r="E31" s="2"/>
      <c r="F31" s="2"/>
      <c r="G31" s="2">
        <v>0.185</v>
      </c>
      <c r="H31" s="2">
        <v>0.127</v>
      </c>
      <c r="I31" s="2">
        <v>0.126</v>
      </c>
      <c r="J31" s="2">
        <v>0.125</v>
      </c>
      <c r="K31" s="2">
        <v>0.14000000000000001</v>
      </c>
      <c r="L31" s="2"/>
      <c r="M31" s="2"/>
      <c r="N31" s="2"/>
      <c r="O31" s="2">
        <v>0.13300000000000001</v>
      </c>
    </row>
    <row r="32" spans="1:15" x14ac:dyDescent="0.2">
      <c r="A32" s="1" t="s">
        <v>18</v>
      </c>
      <c r="B32" s="4">
        <f t="shared" si="0"/>
        <v>1975</v>
      </c>
      <c r="C32" s="2"/>
      <c r="D32" s="2"/>
      <c r="E32" s="2"/>
      <c r="F32" s="2"/>
      <c r="G32" s="2">
        <v>0.161</v>
      </c>
      <c r="H32" s="2">
        <v>0.20699999999999999</v>
      </c>
      <c r="I32" s="2">
        <v>0.156</v>
      </c>
      <c r="J32" s="2">
        <v>0.13100000000000001</v>
      </c>
      <c r="K32" s="2">
        <v>0.125</v>
      </c>
      <c r="L32" s="2"/>
      <c r="M32" s="2"/>
      <c r="N32" s="2"/>
      <c r="O32" s="2">
        <v>0.14699999999999999</v>
      </c>
    </row>
    <row r="33" spans="1:15" x14ac:dyDescent="0.2">
      <c r="A33" s="1" t="s">
        <v>18</v>
      </c>
      <c r="B33" s="4">
        <f t="shared" si="0"/>
        <v>1974</v>
      </c>
      <c r="C33" s="2"/>
      <c r="D33" s="2"/>
      <c r="E33" s="2"/>
      <c r="F33" s="2"/>
      <c r="G33" s="2"/>
      <c r="H33" s="2">
        <v>0.16700000000000001</v>
      </c>
      <c r="I33" s="2">
        <v>0.112</v>
      </c>
      <c r="J33" s="2">
        <v>0.13200000000000001</v>
      </c>
      <c r="K33" s="2">
        <v>0.123</v>
      </c>
      <c r="L33" s="2"/>
      <c r="M33" s="2"/>
      <c r="N33" s="2"/>
      <c r="O33" s="2">
        <v>0.13300000000000001</v>
      </c>
    </row>
    <row r="34" spans="1:15" x14ac:dyDescent="0.2">
      <c r="A34" s="1" t="s">
        <v>18</v>
      </c>
      <c r="B34" s="4">
        <f t="shared" si="0"/>
        <v>1973</v>
      </c>
      <c r="C34" s="2"/>
      <c r="D34" s="2"/>
      <c r="E34" s="2"/>
      <c r="F34" s="2"/>
      <c r="G34" s="2"/>
      <c r="H34" s="2">
        <v>0.14099999999999999</v>
      </c>
      <c r="I34" s="2">
        <v>0.11</v>
      </c>
      <c r="J34" s="2">
        <v>0.114</v>
      </c>
      <c r="K34" s="2">
        <v>0.13300000000000001</v>
      </c>
      <c r="L34" s="2"/>
      <c r="M34" s="2"/>
      <c r="N34" s="2"/>
      <c r="O34" s="2">
        <v>0.123</v>
      </c>
    </row>
    <row r="35" spans="1:15" x14ac:dyDescent="0.2">
      <c r="A35" s="1" t="s">
        <v>18</v>
      </c>
      <c r="B35" s="4">
        <f t="shared" si="0"/>
        <v>1972</v>
      </c>
      <c r="C35" s="2"/>
      <c r="D35" s="2"/>
      <c r="E35" s="2"/>
      <c r="F35" s="2"/>
      <c r="G35" s="2"/>
      <c r="H35" s="2">
        <v>0.13</v>
      </c>
      <c r="I35" s="2">
        <v>9.4799999999999995E-2</v>
      </c>
      <c r="J35" s="2">
        <v>0.106</v>
      </c>
      <c r="K35" s="2">
        <v>0.13900000000000001</v>
      </c>
      <c r="L35" s="2"/>
      <c r="M35" s="2"/>
      <c r="N35" s="2"/>
      <c r="O35" s="2">
        <v>0.11</v>
      </c>
    </row>
    <row r="36" spans="1:15" x14ac:dyDescent="0.2">
      <c r="A36" s="1" t="s">
        <v>18</v>
      </c>
      <c r="B36" s="4">
        <f t="shared" si="0"/>
        <v>1971</v>
      </c>
      <c r="C36" s="2"/>
      <c r="D36" s="2"/>
      <c r="E36" s="2"/>
      <c r="F36" s="2"/>
      <c r="G36" s="2"/>
      <c r="H36" s="2"/>
      <c r="I36" s="2">
        <v>8.8400000000000006E-2</v>
      </c>
      <c r="J36" s="2">
        <v>7.4099999999999999E-2</v>
      </c>
      <c r="K36" s="2">
        <v>7.5800000000000006E-2</v>
      </c>
      <c r="L36" s="2"/>
      <c r="M36" s="2"/>
      <c r="N36" s="2"/>
      <c r="O36" s="2">
        <v>9.6500000000000002E-2</v>
      </c>
    </row>
    <row r="37" spans="1:15" x14ac:dyDescent="0.2">
      <c r="A37" s="1" t="s">
        <v>18</v>
      </c>
      <c r="B37" s="4">
        <f t="shared" si="0"/>
        <v>1970</v>
      </c>
      <c r="C37" s="2"/>
      <c r="D37" s="2"/>
      <c r="E37" s="2"/>
      <c r="F37" s="2"/>
      <c r="G37" s="2"/>
      <c r="H37" s="2">
        <v>0.10100000000000001</v>
      </c>
      <c r="I37" s="2">
        <v>7.8100000000000003E-2</v>
      </c>
      <c r="J37" s="2">
        <v>7.5899999999999995E-2</v>
      </c>
      <c r="K37" s="2">
        <v>8.9700000000000002E-2</v>
      </c>
      <c r="L37" s="2"/>
      <c r="M37" s="2"/>
      <c r="N37" s="2"/>
      <c r="O37" s="2">
        <v>8.0299999999999996E-2</v>
      </c>
    </row>
    <row r="38" spans="1:15" x14ac:dyDescent="0.2">
      <c r="A38" s="1" t="s">
        <v>18</v>
      </c>
      <c r="B38" s="4">
        <f t="shared" si="0"/>
        <v>1969</v>
      </c>
      <c r="C38" s="2"/>
      <c r="D38" s="2"/>
      <c r="E38" s="2"/>
      <c r="F38" s="2"/>
      <c r="G38" s="2"/>
      <c r="H38" s="2">
        <v>8.5099999999999995E-2</v>
      </c>
      <c r="I38" s="2">
        <v>6.0100000000000001E-2</v>
      </c>
      <c r="J38" s="2">
        <v>6.1699999999999998E-2</v>
      </c>
      <c r="K38" s="2">
        <v>6.8400000000000002E-2</v>
      </c>
      <c r="L38" s="2"/>
      <c r="M38" s="2"/>
      <c r="N38" s="2"/>
      <c r="O38" s="2">
        <v>6.4299999999999996E-2</v>
      </c>
    </row>
    <row r="39" spans="1:15" x14ac:dyDescent="0.2">
      <c r="A39" s="1" t="s">
        <v>18</v>
      </c>
      <c r="B39" s="4">
        <f t="shared" si="0"/>
        <v>1968</v>
      </c>
      <c r="C39" s="2"/>
      <c r="D39" s="2"/>
      <c r="E39" s="2"/>
      <c r="F39" s="2"/>
      <c r="G39" s="2"/>
      <c r="H39" s="2"/>
      <c r="I39" s="2">
        <v>5.7299999999999997E-2</v>
      </c>
      <c r="J39" s="2">
        <v>6.3299999999999995E-2</v>
      </c>
      <c r="K39" s="2">
        <v>8.3099999999999993E-2</v>
      </c>
      <c r="L39" s="2"/>
      <c r="M39" s="2"/>
      <c r="N39" s="2"/>
      <c r="O39" s="2"/>
    </row>
    <row r="40" spans="1:15" x14ac:dyDescent="0.2">
      <c r="A40" s="1" t="s">
        <v>18</v>
      </c>
      <c r="B40" s="4">
        <f t="shared" si="0"/>
        <v>1967</v>
      </c>
      <c r="C40" s="2"/>
      <c r="D40" s="2"/>
      <c r="E40" s="2"/>
      <c r="F40" s="2"/>
      <c r="G40" s="2"/>
      <c r="H40" s="2">
        <v>9.1999999999999998E-2</v>
      </c>
      <c r="I40" s="2">
        <v>8.3900000000000002E-2</v>
      </c>
      <c r="J40" s="2">
        <v>9.2299999999999993E-2</v>
      </c>
      <c r="K40" s="2">
        <v>9.9900000000000003E-2</v>
      </c>
      <c r="L40" s="2"/>
      <c r="M40" s="2"/>
      <c r="N40" s="2"/>
      <c r="O40" s="2"/>
    </row>
    <row r="41" spans="1:15" x14ac:dyDescent="0.2">
      <c r="A41" s="1" t="s">
        <v>18</v>
      </c>
      <c r="B41" s="4">
        <f t="shared" si="0"/>
        <v>1966</v>
      </c>
      <c r="C41" s="2"/>
      <c r="D41" s="2"/>
      <c r="E41" s="2"/>
      <c r="F41" s="2"/>
      <c r="G41" s="2"/>
      <c r="H41" s="2">
        <v>7.0400000000000004E-2</v>
      </c>
      <c r="I41" s="2">
        <v>7.0199999999999999E-2</v>
      </c>
      <c r="J41" s="2">
        <v>7.0400000000000004E-2</v>
      </c>
      <c r="K41" s="2">
        <v>9.4399999999999998E-2</v>
      </c>
      <c r="L41" s="2"/>
      <c r="M41" s="2"/>
      <c r="N41" s="2"/>
      <c r="O41" s="2"/>
    </row>
    <row r="42" spans="1:15" x14ac:dyDescent="0.2">
      <c r="A42" s="1" t="s">
        <v>18</v>
      </c>
      <c r="B42" s="4">
        <f t="shared" si="0"/>
        <v>1965</v>
      </c>
      <c r="C42" s="2"/>
      <c r="D42" s="2"/>
      <c r="E42" s="2"/>
      <c r="F42" s="2"/>
      <c r="G42" s="2"/>
      <c r="H42" s="2">
        <v>6.13E-2</v>
      </c>
      <c r="I42" s="2">
        <v>4.8899999999999999E-2</v>
      </c>
      <c r="J42" s="2">
        <v>5.4800000000000001E-2</v>
      </c>
      <c r="K42" s="2">
        <v>6.4600000000000005E-2</v>
      </c>
      <c r="L42" s="2"/>
      <c r="M42" s="2"/>
      <c r="N42" s="2"/>
      <c r="O42" s="2"/>
    </row>
    <row r="43" spans="1:15" x14ac:dyDescent="0.2">
      <c r="A43" s="1" t="s">
        <v>18</v>
      </c>
      <c r="B43" s="4">
        <f t="shared" si="0"/>
        <v>1964</v>
      </c>
      <c r="C43" s="2"/>
      <c r="D43" s="2"/>
      <c r="E43" s="2"/>
      <c r="F43" s="2"/>
      <c r="G43" s="2"/>
      <c r="H43" s="2">
        <v>9.0399999999999994E-2</v>
      </c>
      <c r="I43" s="2">
        <v>6.9800000000000001E-2</v>
      </c>
      <c r="J43" s="2">
        <v>5.45E-2</v>
      </c>
      <c r="K43" s="2">
        <v>5.45E-2</v>
      </c>
      <c r="L43" s="2"/>
      <c r="M43" s="2"/>
      <c r="N43" s="2"/>
      <c r="O43" s="2"/>
    </row>
    <row r="44" spans="1:15" x14ac:dyDescent="0.2">
      <c r="A44" s="1" t="s">
        <v>18</v>
      </c>
      <c r="B44" s="4">
        <f t="shared" si="0"/>
        <v>1963</v>
      </c>
      <c r="C44" s="2"/>
      <c r="D44" s="2"/>
      <c r="E44" s="2"/>
      <c r="F44" s="2"/>
      <c r="G44" s="2"/>
      <c r="H44" s="2">
        <v>5.6500000000000002E-2</v>
      </c>
      <c r="I44" s="2">
        <v>5.2299999999999999E-2</v>
      </c>
      <c r="J44" s="2">
        <v>5.8900000000000001E-2</v>
      </c>
      <c r="K44" s="2">
        <v>6.1699999999999998E-2</v>
      </c>
      <c r="L44" s="2"/>
      <c r="M44" s="2"/>
      <c r="N44" s="2"/>
      <c r="O44" s="2"/>
    </row>
    <row r="45" spans="1:15" x14ac:dyDescent="0.2">
      <c r="A45" s="1" t="s">
        <v>18</v>
      </c>
      <c r="B45" s="4">
        <f t="shared" si="0"/>
        <v>1962</v>
      </c>
      <c r="C45" s="2"/>
      <c r="D45" s="2"/>
      <c r="E45" s="2"/>
      <c r="F45" s="2"/>
      <c r="G45" s="2"/>
      <c r="H45" s="2">
        <v>4.6399999999999997E-2</v>
      </c>
      <c r="I45" s="2">
        <v>4.0099999999999997E-2</v>
      </c>
      <c r="J45" s="2">
        <v>4.3099999999999999E-2</v>
      </c>
      <c r="K45" s="2">
        <v>4.58E-2</v>
      </c>
      <c r="L45" s="2"/>
      <c r="M45" s="2"/>
      <c r="N45" s="2"/>
      <c r="O45" s="2"/>
    </row>
    <row r="46" spans="1:15" x14ac:dyDescent="0.2">
      <c r="A46" s="1" t="s">
        <v>18</v>
      </c>
      <c r="B46" s="4">
        <f t="shared" si="0"/>
        <v>1961</v>
      </c>
      <c r="C46" s="2"/>
      <c r="D46" s="2"/>
      <c r="E46" s="2"/>
      <c r="F46" s="2"/>
      <c r="G46" s="2"/>
      <c r="H46" s="2">
        <v>5.0900000000000001E-2</v>
      </c>
      <c r="I46" s="2">
        <v>4.24E-2</v>
      </c>
      <c r="J46" s="2">
        <v>4.9500000000000002E-2</v>
      </c>
      <c r="K46" s="2">
        <v>5.1900000000000002E-2</v>
      </c>
      <c r="L46" s="2"/>
      <c r="M46" s="2"/>
      <c r="N46" s="2"/>
      <c r="O46" s="2"/>
    </row>
    <row r="47" spans="1:15" x14ac:dyDescent="0.2">
      <c r="A47" s="1" t="s">
        <v>18</v>
      </c>
      <c r="B47" s="4">
        <f t="shared" si="0"/>
        <v>1960</v>
      </c>
      <c r="C47" s="2"/>
      <c r="D47" s="2"/>
      <c r="E47" s="2"/>
      <c r="F47" s="2"/>
      <c r="G47" s="2"/>
      <c r="H47" s="2">
        <v>6.3899999999999998E-2</v>
      </c>
      <c r="I47" s="2">
        <v>4.5499999999999999E-2</v>
      </c>
      <c r="J47" s="2">
        <v>4.8000000000000001E-2</v>
      </c>
      <c r="K47" s="2">
        <v>5.4600000000000003E-2</v>
      </c>
      <c r="L47" s="2"/>
      <c r="M47" s="2"/>
      <c r="N47" s="2"/>
      <c r="O47" s="2"/>
    </row>
    <row r="48" spans="1:15" x14ac:dyDescent="0.2">
      <c r="A48" s="1" t="s">
        <v>18</v>
      </c>
      <c r="B48" s="4">
        <f t="shared" si="0"/>
        <v>1959</v>
      </c>
      <c r="C48" s="2"/>
      <c r="D48" s="2"/>
      <c r="E48" s="2"/>
      <c r="F48" s="2"/>
      <c r="G48" s="2"/>
      <c r="H48" s="2">
        <v>5.1400000000000001E-2</v>
      </c>
      <c r="I48" s="2">
        <v>5.33E-2</v>
      </c>
      <c r="J48" s="2">
        <v>5.0799999999999998E-2</v>
      </c>
      <c r="K48" s="2">
        <v>5.2900000000000003E-2</v>
      </c>
      <c r="L48" s="2"/>
      <c r="M48" s="2"/>
      <c r="N48" s="2"/>
      <c r="O48" s="2"/>
    </row>
    <row r="49" spans="1:15" x14ac:dyDescent="0.2">
      <c r="A49" s="1" t="s">
        <v>18</v>
      </c>
      <c r="B49" s="4">
        <f t="shared" si="0"/>
        <v>1958</v>
      </c>
      <c r="C49" s="2"/>
      <c r="D49" s="2"/>
      <c r="E49" s="2"/>
      <c r="F49" s="2"/>
      <c r="G49" s="2"/>
      <c r="H49" s="2">
        <v>6.25E-2</v>
      </c>
      <c r="I49" s="2">
        <v>4.7E-2</v>
      </c>
      <c r="J49" s="2">
        <v>4.58E-2</v>
      </c>
      <c r="K49" s="2">
        <v>4.5100000000000001E-2</v>
      </c>
      <c r="L49" s="2"/>
      <c r="M49" s="2"/>
      <c r="N49" s="2"/>
      <c r="O49" s="2"/>
    </row>
    <row r="50" spans="1:15" x14ac:dyDescent="0.2">
      <c r="A50" s="1" t="s">
        <v>18</v>
      </c>
      <c r="B50" s="4">
        <v>1957</v>
      </c>
      <c r="C50" s="2"/>
      <c r="D50" s="2"/>
      <c r="E50" s="2"/>
      <c r="F50" s="2"/>
      <c r="G50" s="2"/>
      <c r="H50" s="2">
        <v>8.6699999999999999E-2</v>
      </c>
      <c r="I50" s="2">
        <v>6.1699999999999998E-2</v>
      </c>
      <c r="J50" s="2">
        <v>5.3900000000000003E-2</v>
      </c>
      <c r="K50" s="2">
        <v>5.5800000000000002E-2</v>
      </c>
      <c r="L50" s="2"/>
      <c r="M50" s="2"/>
      <c r="N50" s="2"/>
      <c r="O50" s="2"/>
    </row>
  </sheetData>
  <pageMargins left="0.75" right="0.75" top="1" bottom="1" header="0.5" footer="0.5"/>
  <pageSetup orientation="portrait" r:id="rId1"/>
  <headerFooter alignWithMargins="0">
    <oddHeader>&amp;CPEACHES, FRESH USE: PRICES RECEIVED, MONTHLY, UNITES STATES, 1957 TO DATE</oddHeader>
    <oddFooter>&amp;L&amp;D&amp;CPEACHES, FRESH USE ( DOLLARS PER POUND 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homework</vt:lpstr>
      <vt:lpstr>peaches1</vt:lpstr>
      <vt:lpstr>peaches1!Print_Area</vt:lpstr>
      <vt:lpstr>peaches1!Print_Area_MI</vt:lpstr>
      <vt:lpstr>peaches1!Print_Titles</vt:lpstr>
      <vt:lpstr>peaches1!Print_Titles_MI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Aniket Gupta</cp:lastModifiedBy>
  <dcterms:created xsi:type="dcterms:W3CDTF">1999-05-24T22:18:56Z</dcterms:created>
  <dcterms:modified xsi:type="dcterms:W3CDTF">2024-02-03T22:23:03Z</dcterms:modified>
</cp:coreProperties>
</file>