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C2D3CF8B-A88D-44C6-9B85-93A7CFC766F2}" xr6:coauthVersionLast="47" xr6:coauthVersionMax="47" xr10:uidLastSave="{00000000-0000-0000-0000-000000000000}"/>
  <bookViews>
    <workbookView xWindow="3348" yWindow="3348" windowWidth="17280" windowHeight="8880" tabRatio="601"/>
  </bookViews>
  <sheets>
    <sheet name="NC RLIS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" i="5" l="1"/>
  <c r="AA13" i="5"/>
  <c r="AB13" i="5"/>
  <c r="AC13" i="5"/>
  <c r="AD13" i="5"/>
  <c r="AE13" i="5"/>
  <c r="AF13" i="5"/>
  <c r="AG13" i="5"/>
  <c r="AI13" i="5"/>
  <c r="AJ13" i="5"/>
  <c r="AK13" i="5" s="1"/>
  <c r="Z14" i="5"/>
  <c r="AA14" i="5"/>
  <c r="AB14" i="5"/>
  <c r="AC14" i="5"/>
  <c r="AD14" i="5"/>
  <c r="AE14" i="5"/>
  <c r="AF14" i="5"/>
  <c r="AG14" i="5"/>
  <c r="AI14" i="5"/>
  <c r="AJ14" i="5"/>
  <c r="AK14" i="5" s="1"/>
  <c r="Z15" i="5"/>
  <c r="AA15" i="5"/>
  <c r="AC15" i="5" s="1"/>
  <c r="AB15" i="5"/>
  <c r="AD15" i="5"/>
  <c r="AE15" i="5"/>
  <c r="AF15" i="5"/>
  <c r="AG15" i="5" s="1"/>
  <c r="AI15" i="5"/>
  <c r="AK15" i="5" s="1"/>
  <c r="AJ15" i="5"/>
  <c r="Z16" i="5"/>
  <c r="AA16" i="5"/>
  <c r="AC16" i="5" s="1"/>
  <c r="AB16" i="5"/>
  <c r="AD16" i="5"/>
  <c r="AE16" i="5"/>
  <c r="AF16" i="5"/>
  <c r="AG16" i="5"/>
  <c r="AI16" i="5"/>
  <c r="AJ16" i="5"/>
  <c r="Z17" i="5"/>
  <c r="AA17" i="5"/>
  <c r="AC17" i="5" s="1"/>
  <c r="AB17" i="5"/>
  <c r="AD17" i="5"/>
  <c r="AE17" i="5"/>
  <c r="AF17" i="5"/>
  <c r="AG17" i="5"/>
  <c r="AI17" i="5"/>
  <c r="AK17" i="5" s="1"/>
  <c r="AJ17" i="5"/>
  <c r="Z18" i="5"/>
  <c r="AA18" i="5"/>
  <c r="AC18" i="5" s="1"/>
  <c r="AB18" i="5"/>
  <c r="AD18" i="5"/>
  <c r="AE18" i="5"/>
  <c r="AF18" i="5"/>
  <c r="AG18" i="5"/>
  <c r="AI18" i="5"/>
  <c r="AJ18" i="5"/>
  <c r="Z19" i="5"/>
  <c r="AA19" i="5"/>
  <c r="AC19" i="5" s="1"/>
  <c r="AB19" i="5"/>
  <c r="AD19" i="5"/>
  <c r="AE19" i="5"/>
  <c r="AF19" i="5"/>
  <c r="AG19" i="5" s="1"/>
  <c r="AI19" i="5"/>
  <c r="AJ19" i="5"/>
  <c r="Z20" i="5"/>
  <c r="AA20" i="5"/>
  <c r="AC20" i="5" s="1"/>
  <c r="AB20" i="5"/>
  <c r="AD20" i="5"/>
  <c r="AE20" i="5"/>
  <c r="AF20" i="5"/>
  <c r="AG20" i="5"/>
  <c r="AI20" i="5"/>
  <c r="AJ20" i="5"/>
  <c r="Z21" i="5"/>
  <c r="AA21" i="5"/>
  <c r="AC21" i="5" s="1"/>
  <c r="AB21" i="5"/>
  <c r="AD21" i="5"/>
  <c r="AE21" i="5"/>
  <c r="AF21" i="5"/>
  <c r="AH21" i="5" s="1"/>
  <c r="AI21" i="5"/>
  <c r="AK21" i="5" s="1"/>
  <c r="AJ21" i="5"/>
  <c r="Z22" i="5"/>
  <c r="AA22" i="5"/>
  <c r="AC22" i="5" s="1"/>
  <c r="AB22" i="5"/>
  <c r="AD22" i="5"/>
  <c r="AE22" i="5"/>
  <c r="AF22" i="5"/>
  <c r="AG22" i="5"/>
  <c r="AH22" i="5"/>
  <c r="AI22" i="5"/>
  <c r="AJ22" i="5"/>
  <c r="Z23" i="5"/>
  <c r="AF23" i="5" s="1"/>
  <c r="AA23" i="5"/>
  <c r="AC23" i="5" s="1"/>
  <c r="AB23" i="5"/>
  <c r="AD23" i="5"/>
  <c r="AE23" i="5"/>
  <c r="AI23" i="5"/>
  <c r="AJ23" i="5"/>
  <c r="Z24" i="5"/>
  <c r="AA24" i="5"/>
  <c r="AC24" i="5" s="1"/>
  <c r="AB24" i="5"/>
  <c r="AD24" i="5"/>
  <c r="AE24" i="5"/>
  <c r="AF24" i="5"/>
  <c r="AI24" i="5"/>
  <c r="AJ24" i="5"/>
  <c r="Z25" i="5"/>
  <c r="AF25" i="5" s="1"/>
  <c r="AA25" i="5"/>
  <c r="AC25" i="5" s="1"/>
  <c r="AD25" i="5"/>
  <c r="AE25" i="5"/>
  <c r="AI25" i="5"/>
  <c r="AK25" i="5" s="1"/>
  <c r="AJ25" i="5"/>
  <c r="Z26" i="5"/>
  <c r="AA26" i="5"/>
  <c r="AC26" i="5" s="1"/>
  <c r="AB26" i="5"/>
  <c r="AD26" i="5"/>
  <c r="AE26" i="5"/>
  <c r="AF26" i="5"/>
  <c r="AG26" i="5" s="1"/>
  <c r="AI26" i="5"/>
  <c r="AJ26" i="5"/>
  <c r="Z27" i="5"/>
  <c r="AB27" i="5" s="1"/>
  <c r="AA27" i="5"/>
  <c r="AC27" i="5" s="1"/>
  <c r="AD27" i="5"/>
  <c r="AE27" i="5"/>
  <c r="AI27" i="5"/>
  <c r="AK27" i="5" s="1"/>
  <c r="AJ27" i="5"/>
  <c r="Z28" i="5"/>
  <c r="AF28" i="5" s="1"/>
  <c r="AA28" i="5"/>
  <c r="AC28" i="5" s="1"/>
  <c r="AD28" i="5"/>
  <c r="AE28" i="5"/>
  <c r="AI28" i="5"/>
  <c r="AJ28" i="5"/>
  <c r="Z29" i="5"/>
  <c r="AB29" i="5" s="1"/>
  <c r="AA29" i="5"/>
  <c r="AC29" i="5" s="1"/>
  <c r="AD29" i="5"/>
  <c r="AE29" i="5"/>
  <c r="AI29" i="5"/>
  <c r="AK29" i="5" s="1"/>
  <c r="AJ29" i="5"/>
  <c r="Z30" i="5"/>
  <c r="AB30" i="5" s="1"/>
  <c r="AA30" i="5"/>
  <c r="AC30" i="5" s="1"/>
  <c r="AD30" i="5"/>
  <c r="AE30" i="5"/>
  <c r="AF30" i="5"/>
  <c r="AG30" i="5"/>
  <c r="AH30" i="5"/>
  <c r="AI30" i="5"/>
  <c r="AJ30" i="5"/>
  <c r="Z31" i="5"/>
  <c r="AF31" i="5" s="1"/>
  <c r="AA31" i="5"/>
  <c r="AC31" i="5" s="1"/>
  <c r="AB31" i="5"/>
  <c r="AD31" i="5"/>
  <c r="AE31" i="5"/>
  <c r="AI31" i="5"/>
  <c r="AJ31" i="5"/>
  <c r="Z32" i="5"/>
  <c r="AA32" i="5"/>
  <c r="AC32" i="5" s="1"/>
  <c r="AB32" i="5"/>
  <c r="AD32" i="5"/>
  <c r="AE32" i="5"/>
  <c r="AF32" i="5"/>
  <c r="AI32" i="5"/>
  <c r="AJ32" i="5"/>
  <c r="Z33" i="5"/>
  <c r="AF33" i="5" s="1"/>
  <c r="AA33" i="5"/>
  <c r="AC33" i="5" s="1"/>
  <c r="AD33" i="5"/>
  <c r="AE33" i="5"/>
  <c r="AI33" i="5"/>
  <c r="AK33" i="5" s="1"/>
  <c r="AJ33" i="5"/>
  <c r="Z34" i="5"/>
  <c r="AA34" i="5"/>
  <c r="AC34" i="5" s="1"/>
  <c r="AB34" i="5"/>
  <c r="AD34" i="5"/>
  <c r="AE34" i="5"/>
  <c r="AF34" i="5"/>
  <c r="AG34" i="5" s="1"/>
  <c r="AI34" i="5"/>
  <c r="AJ34" i="5"/>
  <c r="Z35" i="5"/>
  <c r="AB35" i="5" s="1"/>
  <c r="AA35" i="5"/>
  <c r="AC35" i="5" s="1"/>
  <c r="AD35" i="5"/>
  <c r="AE35" i="5"/>
  <c r="AI35" i="5"/>
  <c r="AK35" i="5" s="1"/>
  <c r="AJ35" i="5"/>
  <c r="Z36" i="5"/>
  <c r="AF36" i="5" s="1"/>
  <c r="AA36" i="5"/>
  <c r="AC36" i="5" s="1"/>
  <c r="AD36" i="5"/>
  <c r="AE36" i="5"/>
  <c r="AI36" i="5"/>
  <c r="AJ36" i="5"/>
  <c r="Z37" i="5"/>
  <c r="AB37" i="5" s="1"/>
  <c r="AA37" i="5"/>
  <c r="AC37" i="5" s="1"/>
  <c r="AD37" i="5"/>
  <c r="AE37" i="5"/>
  <c r="AI37" i="5"/>
  <c r="AK37" i="5" s="1"/>
  <c r="AJ37" i="5"/>
  <c r="Z38" i="5"/>
  <c r="AB38" i="5" s="1"/>
  <c r="AA38" i="5"/>
  <c r="AC38" i="5" s="1"/>
  <c r="AD38" i="5"/>
  <c r="AE38" i="5"/>
  <c r="AI38" i="5"/>
  <c r="AK38" i="5" s="1"/>
  <c r="AJ38" i="5"/>
  <c r="Z39" i="5"/>
  <c r="AF39" i="5" s="1"/>
  <c r="AA39" i="5"/>
  <c r="AC39" i="5" s="1"/>
  <c r="AB39" i="5"/>
  <c r="AD39" i="5"/>
  <c r="AE39" i="5"/>
  <c r="AI39" i="5"/>
  <c r="AK39" i="5" s="1"/>
  <c r="AJ39" i="5"/>
  <c r="Z40" i="5"/>
  <c r="AF40" i="5" s="1"/>
  <c r="AA40" i="5"/>
  <c r="AC40" i="5" s="1"/>
  <c r="AB40" i="5"/>
  <c r="AD40" i="5"/>
  <c r="AE40" i="5"/>
  <c r="AI40" i="5"/>
  <c r="AJ40" i="5"/>
  <c r="Z41" i="5"/>
  <c r="AB41" i="5" s="1"/>
  <c r="AA41" i="5"/>
  <c r="AC41" i="5" s="1"/>
  <c r="AD41" i="5"/>
  <c r="AE41" i="5"/>
  <c r="AI41" i="5"/>
  <c r="AK41" i="5" s="1"/>
  <c r="AJ41" i="5"/>
  <c r="Z42" i="5"/>
  <c r="AB42" i="5" s="1"/>
  <c r="AA42" i="5"/>
  <c r="AC42" i="5" s="1"/>
  <c r="AD42" i="5"/>
  <c r="AE42" i="5"/>
  <c r="AI42" i="5"/>
  <c r="AK42" i="5" s="1"/>
  <c r="AJ42" i="5"/>
  <c r="Z43" i="5"/>
  <c r="AF43" i="5" s="1"/>
  <c r="AA43" i="5"/>
  <c r="AC43" i="5" s="1"/>
  <c r="AB43" i="5"/>
  <c r="AD43" i="5"/>
  <c r="AE43" i="5"/>
  <c r="AI43" i="5"/>
  <c r="AK43" i="5" s="1"/>
  <c r="AJ43" i="5"/>
  <c r="Z44" i="5"/>
  <c r="AF44" i="5" s="1"/>
  <c r="AA44" i="5"/>
  <c r="AC44" i="5" s="1"/>
  <c r="AB44" i="5"/>
  <c r="AD44" i="5"/>
  <c r="AE44" i="5"/>
  <c r="AI44" i="5"/>
  <c r="AJ44" i="5"/>
  <c r="Z45" i="5"/>
  <c r="AB45" i="5" s="1"/>
  <c r="AA45" i="5"/>
  <c r="AC45" i="5" s="1"/>
  <c r="AD45" i="5"/>
  <c r="AE45" i="5"/>
  <c r="AI45" i="5"/>
  <c r="AK45" i="5" s="1"/>
  <c r="AJ45" i="5"/>
  <c r="Z46" i="5"/>
  <c r="AB46" i="5" s="1"/>
  <c r="AA46" i="5"/>
  <c r="AC46" i="5" s="1"/>
  <c r="AD46" i="5"/>
  <c r="AE46" i="5"/>
  <c r="AI46" i="5"/>
  <c r="AK46" i="5" s="1"/>
  <c r="AJ46" i="5"/>
  <c r="Z47" i="5"/>
  <c r="AF47" i="5" s="1"/>
  <c r="AA47" i="5"/>
  <c r="AC47" i="5" s="1"/>
  <c r="AB47" i="5"/>
  <c r="AD47" i="5"/>
  <c r="AE47" i="5"/>
  <c r="AI47" i="5"/>
  <c r="AK47" i="5" s="1"/>
  <c r="AJ47" i="5"/>
  <c r="Z48" i="5"/>
  <c r="AF48" i="5" s="1"/>
  <c r="AA48" i="5"/>
  <c r="AC48" i="5" s="1"/>
  <c r="AB48" i="5"/>
  <c r="AD48" i="5"/>
  <c r="AE48" i="5"/>
  <c r="AI48" i="5"/>
  <c r="AJ48" i="5"/>
  <c r="Z49" i="5"/>
  <c r="AB49" i="5" s="1"/>
  <c r="AA49" i="5"/>
  <c r="AC49" i="5" s="1"/>
  <c r="AD49" i="5"/>
  <c r="AE49" i="5"/>
  <c r="AI49" i="5"/>
  <c r="AK49" i="5" s="1"/>
  <c r="AJ49" i="5"/>
  <c r="Z50" i="5"/>
  <c r="AB50" i="5" s="1"/>
  <c r="AA50" i="5"/>
  <c r="AC50" i="5" s="1"/>
  <c r="AD50" i="5"/>
  <c r="AE50" i="5"/>
  <c r="AI50" i="5"/>
  <c r="AK50" i="5" s="1"/>
  <c r="AJ50" i="5"/>
  <c r="Z51" i="5"/>
  <c r="AF51" i="5" s="1"/>
  <c r="AA51" i="5"/>
  <c r="AC51" i="5" s="1"/>
  <c r="AB51" i="5"/>
  <c r="AD51" i="5"/>
  <c r="AE51" i="5"/>
  <c r="AI51" i="5"/>
  <c r="AK51" i="5" s="1"/>
  <c r="AJ51" i="5"/>
  <c r="Z52" i="5"/>
  <c r="AF52" i="5" s="1"/>
  <c r="AA52" i="5"/>
  <c r="AC52" i="5" s="1"/>
  <c r="AB52" i="5"/>
  <c r="AD52" i="5"/>
  <c r="AE52" i="5"/>
  <c r="AI52" i="5"/>
  <c r="AJ52" i="5"/>
  <c r="Z53" i="5"/>
  <c r="AB53" i="5" s="1"/>
  <c r="AA53" i="5"/>
  <c r="AC53" i="5" s="1"/>
  <c r="AD53" i="5"/>
  <c r="AE53" i="5"/>
  <c r="AI53" i="5"/>
  <c r="AK53" i="5" s="1"/>
  <c r="AJ53" i="5"/>
  <c r="Z54" i="5"/>
  <c r="AB54" i="5" s="1"/>
  <c r="AA54" i="5"/>
  <c r="AC54" i="5" s="1"/>
  <c r="AD54" i="5"/>
  <c r="AE54" i="5"/>
  <c r="AI54" i="5"/>
  <c r="AK54" i="5" s="1"/>
  <c r="AJ54" i="5"/>
  <c r="AG36" i="5" l="1"/>
  <c r="AH36" i="5"/>
  <c r="AL30" i="5"/>
  <c r="AG28" i="5"/>
  <c r="AH28" i="5"/>
  <c r="AL22" i="5"/>
  <c r="AL39" i="5"/>
  <c r="AM39" i="5" s="1"/>
  <c r="AG39" i="5"/>
  <c r="AH39" i="5"/>
  <c r="AG40" i="5"/>
  <c r="AH40" i="5"/>
  <c r="AL47" i="5"/>
  <c r="AG47" i="5"/>
  <c r="AH47" i="5"/>
  <c r="AM51" i="5"/>
  <c r="AG48" i="5"/>
  <c r="AH48" i="5"/>
  <c r="AG31" i="5"/>
  <c r="AL31" i="5"/>
  <c r="AH31" i="5"/>
  <c r="AG23" i="5"/>
  <c r="AH23" i="5"/>
  <c r="AL23" i="5"/>
  <c r="AG52" i="5"/>
  <c r="AH52" i="5"/>
  <c r="AH25" i="5"/>
  <c r="AG25" i="5"/>
  <c r="AL25" i="5"/>
  <c r="AG51" i="5"/>
  <c r="AH51" i="5"/>
  <c r="AL51" i="5"/>
  <c r="AH43" i="5"/>
  <c r="AG43" i="5"/>
  <c r="AL43" i="5"/>
  <c r="AM43" i="5" s="1"/>
  <c r="AG33" i="5"/>
  <c r="AH33" i="5"/>
  <c r="AL33" i="5"/>
  <c r="AM47" i="5"/>
  <c r="AG44" i="5"/>
  <c r="AH44" i="5"/>
  <c r="AB33" i="5"/>
  <c r="AH32" i="5"/>
  <c r="AB25" i="5"/>
  <c r="AH24" i="5"/>
  <c r="AF53" i="5"/>
  <c r="AF49" i="5"/>
  <c r="AF45" i="5"/>
  <c r="AF41" i="5"/>
  <c r="AF37" i="5"/>
  <c r="AB36" i="5"/>
  <c r="AG32" i="5"/>
  <c r="AK30" i="5"/>
  <c r="AF29" i="5"/>
  <c r="AB28" i="5"/>
  <c r="AG24" i="5"/>
  <c r="AK22" i="5"/>
  <c r="AK20" i="5"/>
  <c r="AH18" i="5"/>
  <c r="AH13" i="5"/>
  <c r="AL13" i="5"/>
  <c r="AM13" i="5" s="1"/>
  <c r="AF54" i="5"/>
  <c r="AF38" i="5"/>
  <c r="AF35" i="5"/>
  <c r="AK28" i="5"/>
  <c r="AL28" i="5" s="1"/>
  <c r="AK52" i="5"/>
  <c r="AK48" i="5"/>
  <c r="AK44" i="5"/>
  <c r="AL44" i="5" s="1"/>
  <c r="AK40" i="5"/>
  <c r="AL40" i="5" s="1"/>
  <c r="AK31" i="5"/>
  <c r="AK23" i="5"/>
  <c r="AL21" i="5"/>
  <c r="AK19" i="5"/>
  <c r="AH17" i="5"/>
  <c r="AL17" i="5"/>
  <c r="AM17" i="5" s="1"/>
  <c r="AM14" i="5"/>
  <c r="AF50" i="5"/>
  <c r="AK34" i="5"/>
  <c r="AK26" i="5"/>
  <c r="AL26" i="5" s="1"/>
  <c r="AK16" i="5"/>
  <c r="AL16" i="5" s="1"/>
  <c r="AH14" i="5"/>
  <c r="AL14" i="5"/>
  <c r="AM33" i="5"/>
  <c r="AM25" i="5"/>
  <c r="AF46" i="5"/>
  <c r="AF42" i="5"/>
  <c r="AF27" i="5"/>
  <c r="AH34" i="5"/>
  <c r="AH26" i="5"/>
  <c r="AM21" i="5"/>
  <c r="AH19" i="5"/>
  <c r="AH15" i="5"/>
  <c r="AL15" i="5"/>
  <c r="AM15" i="5" s="1"/>
  <c r="AK36" i="5"/>
  <c r="AH20" i="5"/>
  <c r="AL20" i="5"/>
  <c r="AK32" i="5"/>
  <c r="AK24" i="5"/>
  <c r="AL24" i="5" s="1"/>
  <c r="AG21" i="5"/>
  <c r="AK18" i="5"/>
  <c r="AL18" i="5" s="1"/>
  <c r="AH16" i="5"/>
  <c r="AN39" i="5" l="1"/>
  <c r="AO39" i="5"/>
  <c r="AN13" i="5"/>
  <c r="AO13" i="5"/>
  <c r="AN43" i="5"/>
  <c r="AO43" i="5"/>
  <c r="AN15" i="5"/>
  <c r="AO15" i="5"/>
  <c r="AO17" i="5"/>
  <c r="AN17" i="5"/>
  <c r="AN21" i="5"/>
  <c r="AO21" i="5"/>
  <c r="AL54" i="5"/>
  <c r="AM54" i="5" s="1"/>
  <c r="AG54" i="5"/>
  <c r="AH54" i="5"/>
  <c r="AN33" i="5"/>
  <c r="AO33" i="5"/>
  <c r="AH53" i="5"/>
  <c r="AL53" i="5"/>
  <c r="AM53" i="5" s="1"/>
  <c r="AG53" i="5"/>
  <c r="AM30" i="5"/>
  <c r="AN14" i="5"/>
  <c r="AO14" i="5"/>
  <c r="AH29" i="5"/>
  <c r="AL29" i="5"/>
  <c r="AM29" i="5" s="1"/>
  <c r="AG29" i="5"/>
  <c r="AN51" i="5"/>
  <c r="AO51" i="5"/>
  <c r="AM19" i="5"/>
  <c r="AL52" i="5"/>
  <c r="AM52" i="5" s="1"/>
  <c r="AN25" i="5"/>
  <c r="AO25" i="5"/>
  <c r="AH49" i="5"/>
  <c r="AG49" i="5"/>
  <c r="AL49" i="5"/>
  <c r="AM49" i="5" s="1"/>
  <c r="AM28" i="5"/>
  <c r="AM23" i="5"/>
  <c r="AL35" i="5"/>
  <c r="AM35" i="5" s="1"/>
  <c r="AG35" i="5"/>
  <c r="AH35" i="5"/>
  <c r="AH37" i="5"/>
  <c r="AL37" i="5"/>
  <c r="AM37" i="5" s="1"/>
  <c r="AG37" i="5"/>
  <c r="AL36" i="5"/>
  <c r="AM36" i="5" s="1"/>
  <c r="AM44" i="5"/>
  <c r="AM18" i="5"/>
  <c r="AG27" i="5"/>
  <c r="AL27" i="5"/>
  <c r="AM27" i="5" s="1"/>
  <c r="AH27" i="5"/>
  <c r="AL42" i="5"/>
  <c r="AM42" i="5" s="1"/>
  <c r="AG42" i="5"/>
  <c r="AH42" i="5"/>
  <c r="AM26" i="5"/>
  <c r="AM20" i="5"/>
  <c r="AM24" i="5"/>
  <c r="AL19" i="5"/>
  <c r="AL46" i="5"/>
  <c r="AM46" i="5" s="1"/>
  <c r="AG46" i="5"/>
  <c r="AH46" i="5"/>
  <c r="AM34" i="5"/>
  <c r="AM31" i="5"/>
  <c r="AL34" i="5"/>
  <c r="AM22" i="5"/>
  <c r="AH41" i="5"/>
  <c r="AL41" i="5"/>
  <c r="AM41" i="5" s="1"/>
  <c r="AG41" i="5"/>
  <c r="AL48" i="5"/>
  <c r="AM48" i="5" s="1"/>
  <c r="AM16" i="5"/>
  <c r="AN47" i="5"/>
  <c r="AO47" i="5"/>
  <c r="AL50" i="5"/>
  <c r="AM50" i="5" s="1"/>
  <c r="AG50" i="5"/>
  <c r="AH50" i="5"/>
  <c r="AM40" i="5"/>
  <c r="AL38" i="5"/>
  <c r="AM38" i="5" s="1"/>
  <c r="AG38" i="5"/>
  <c r="AH38" i="5"/>
  <c r="AH45" i="5"/>
  <c r="AL45" i="5"/>
  <c r="AM45" i="5" s="1"/>
  <c r="AG45" i="5"/>
  <c r="AL32" i="5"/>
  <c r="AM32" i="5" s="1"/>
  <c r="AO52" i="5" l="1"/>
  <c r="AN52" i="5"/>
  <c r="AO48" i="5"/>
  <c r="AN48" i="5"/>
  <c r="AO36" i="5"/>
  <c r="AN36" i="5"/>
  <c r="AN32" i="5"/>
  <c r="AO32" i="5"/>
  <c r="AN34" i="5"/>
  <c r="AO34" i="5"/>
  <c r="AN30" i="5"/>
  <c r="AO30" i="5"/>
  <c r="AO40" i="5"/>
  <c r="AN40" i="5"/>
  <c r="AN26" i="5"/>
  <c r="AO26" i="5"/>
  <c r="AN19" i="5"/>
  <c r="AO19" i="5"/>
  <c r="AN42" i="5"/>
  <c r="AO42" i="5"/>
  <c r="AN37" i="5"/>
  <c r="AO37" i="5"/>
  <c r="AN49" i="5"/>
  <c r="AO49" i="5"/>
  <c r="AN54" i="5"/>
  <c r="AO54" i="5"/>
  <c r="AN31" i="5"/>
  <c r="AO31" i="5"/>
  <c r="AN16" i="5"/>
  <c r="AO16" i="5"/>
  <c r="AN41" i="5"/>
  <c r="AO41" i="5"/>
  <c r="AN27" i="5"/>
  <c r="AO27" i="5"/>
  <c r="AN53" i="5"/>
  <c r="AO53" i="5"/>
  <c r="AO44" i="5"/>
  <c r="AN44" i="5"/>
  <c r="AO38" i="5"/>
  <c r="AN38" i="5"/>
  <c r="AO28" i="5"/>
  <c r="AN28" i="5"/>
  <c r="AN45" i="5"/>
  <c r="AO45" i="5"/>
  <c r="AO29" i="5"/>
  <c r="AN29" i="5"/>
  <c r="AN22" i="5"/>
  <c r="AO22" i="5"/>
  <c r="AO24" i="5"/>
  <c r="AN24" i="5"/>
  <c r="AN23" i="5"/>
  <c r="AO23" i="5"/>
  <c r="AO46" i="5"/>
  <c r="AN46" i="5"/>
  <c r="AN50" i="5"/>
  <c r="AO50" i="5"/>
  <c r="AN20" i="5"/>
  <c r="AO20" i="5"/>
  <c r="AN18" i="5"/>
  <c r="AO18" i="5"/>
  <c r="AN35" i="5"/>
  <c r="AO35" i="5"/>
</calcChain>
</file>

<file path=xl/sharedStrings.xml><?xml version="1.0" encoding="utf-8"?>
<sst xmlns="http://schemas.openxmlformats.org/spreadsheetml/2006/main" count="622" uniqueCount="178">
  <si>
    <t>FISCAL YEAR 2003 SPREADSHEET FOR SMALL, RURAL SCHOOL ACHIEVEMENT PROGRAM AND RURAL LOW-INCOME SCHOOL PROGRAM</t>
  </si>
  <si>
    <t>North Carolina public school districts</t>
  </si>
  <si>
    <t>NCES LEA ID</t>
  </si>
  <si>
    <t>State ID</t>
  </si>
  <si>
    <t>District Name</t>
  </si>
  <si>
    <t>Mailing Address</t>
  </si>
  <si>
    <t>City</t>
  </si>
  <si>
    <t>Zip Code</t>
  </si>
  <si>
    <t>Zip +4</t>
  </si>
  <si>
    <t>Telephone</t>
  </si>
  <si>
    <t>Locale codes of schools in the LEA</t>
  </si>
  <si>
    <t>Does each school have a locale code of 7 or 8?</t>
  </si>
  <si>
    <t>Is this a change in the preceding column from the FY2002 REAP</t>
  </si>
  <si>
    <t>Is the LEA defined as rural by the State?  (YES/NO/NA)</t>
  </si>
  <si>
    <t>Average Daily Attendance</t>
  </si>
  <si>
    <t>Is county population density less than 10 persons/sq. mile  (YES/NO/NA)</t>
  </si>
  <si>
    <t>Is LEA eligible for SRSA Program Grant? (YES/NO)</t>
  </si>
  <si>
    <t>Percentage of children from families below poverty line</t>
  </si>
  <si>
    <t>Does LEA meet low-income poverty requirement? (YES/NO)</t>
  </si>
  <si>
    <t>Does each school in LEA have locale code of 6,7, or 8?</t>
  </si>
  <si>
    <t>Is LEA eligible for Rural and Low-Income School grant? (YES/NO)</t>
  </si>
  <si>
    <t>FY 2002 Title II, Part A allocation amount</t>
  </si>
  <si>
    <t>FY 2002 Title II, Part D formula allocation amount</t>
  </si>
  <si>
    <t>FY 2002 Title IV, Part A allocation amount</t>
  </si>
  <si>
    <t>FY 2002 Title V allocation amount</t>
  </si>
  <si>
    <t>SRSA rural eligible</t>
  </si>
  <si>
    <t>SRSA small eligible</t>
  </si>
  <si>
    <t>should be SRSA rural eligible</t>
  </si>
  <si>
    <t>should be SRSA small eligible</t>
  </si>
  <si>
    <t>Incorrectly identified as SRSA rural eligible</t>
  </si>
  <si>
    <t>Incorrectly identified as SRSA small eligible</t>
  </si>
  <si>
    <t>SRSA eligible</t>
  </si>
  <si>
    <t>State misidentified SRSA eligible</t>
  </si>
  <si>
    <t>State misidentified not eligible</t>
  </si>
  <si>
    <t>RLIS rural eligible</t>
  </si>
  <si>
    <t>RLIS pov. Eligible</t>
  </si>
  <si>
    <t>Initial RLIS eligible</t>
  </si>
  <si>
    <t>SRSA and RLIS eligible</t>
  </si>
  <si>
    <t>RLIS eligible</t>
  </si>
  <si>
    <t>State misidentified RLIS eligible</t>
  </si>
  <si>
    <t>State misidentified not RLIS eligible</t>
  </si>
  <si>
    <t>YES</t>
  </si>
  <si>
    <t>NO</t>
  </si>
  <si>
    <t>N/A</t>
  </si>
  <si>
    <t>M</t>
  </si>
  <si>
    <t xml:space="preserve"> </t>
  </si>
  <si>
    <t>MURPHY</t>
  </si>
  <si>
    <t>78A</t>
  </si>
  <si>
    <t>CIS ACADEMY</t>
  </si>
  <si>
    <t>PO BOX 706</t>
  </si>
  <si>
    <t>LUMBERTON</t>
  </si>
  <si>
    <t>83A</t>
  </si>
  <si>
    <t>LAURINBURG CHARTER</t>
  </si>
  <si>
    <t>PO BOX 1575</t>
  </si>
  <si>
    <t>LAURINBURG</t>
  </si>
  <si>
    <t>88A</t>
  </si>
  <si>
    <t>BREVARD ACADEMY</t>
  </si>
  <si>
    <t>PO BOX 2375</t>
  </si>
  <si>
    <t>BREVARD</t>
  </si>
  <si>
    <t>53A</t>
  </si>
  <si>
    <t>PROVISIONS ACADEMY</t>
  </si>
  <si>
    <t>PO BOX 5437</t>
  </si>
  <si>
    <t>SANFORD</t>
  </si>
  <si>
    <t>63B</t>
  </si>
  <si>
    <t>SANDHILLS THEATRE ARTS RENAISS</t>
  </si>
  <si>
    <t>6481 US HWY 1 SUITE A</t>
  </si>
  <si>
    <t>SOUTHERN PINES</t>
  </si>
  <si>
    <t>83B</t>
  </si>
  <si>
    <t>THE LAURINBURG HOMEWORK CTR</t>
  </si>
  <si>
    <t>PO BOX 136</t>
  </si>
  <si>
    <t>49D</t>
  </si>
  <si>
    <t>SUCCESS INSTITUTE CHARTER</t>
  </si>
  <si>
    <t>1424 RICKERT STREET</t>
  </si>
  <si>
    <t>STATESVILLE</t>
  </si>
  <si>
    <t>ALLEGHANY COUNTY SCHOOLS</t>
  </si>
  <si>
    <t>85 PEACHTREE STREET</t>
  </si>
  <si>
    <t>SPARTA</t>
  </si>
  <si>
    <t>ANSON COUNTY SCHOOLS</t>
  </si>
  <si>
    <t>PO BOX 719</t>
  </si>
  <si>
    <t>WADESBORO</t>
  </si>
  <si>
    <t>6,7</t>
  </si>
  <si>
    <t>BEAUFORT COUNTY SCHOOLS</t>
  </si>
  <si>
    <t>321 SMAW RD</t>
  </si>
  <si>
    <t>WASHINGTON</t>
  </si>
  <si>
    <t>6,7,N</t>
  </si>
  <si>
    <t>BERTIE COUNTY SCHOOLS</t>
  </si>
  <si>
    <t>PO BOX 10</t>
  </si>
  <si>
    <t>WINDSOR</t>
  </si>
  <si>
    <t>BLADEN COUNTY SCHOOLS</t>
  </si>
  <si>
    <t>PO BOX 37</t>
  </si>
  <si>
    <t>ELIZABETHTOWN</t>
  </si>
  <si>
    <t>CHEROKEE COUNTY SCHOOLS</t>
  </si>
  <si>
    <t>911 ANDREWS ROAD</t>
  </si>
  <si>
    <t>EDENTON/CHOWAN SCHOOLS</t>
  </si>
  <si>
    <t>PO BOX 206</t>
  </si>
  <si>
    <t>EDENTON</t>
  </si>
  <si>
    <t>CLINTON CITY SCHOOLS</t>
  </si>
  <si>
    <t>606 COLLEGE STREET</t>
  </si>
  <si>
    <t>CLINTON</t>
  </si>
  <si>
    <t>COLUMBUS COUNTY SCHOOLS</t>
  </si>
  <si>
    <t>PO BOX 729</t>
  </si>
  <si>
    <t>WHITEVILLE</t>
  </si>
  <si>
    <t>DUPLIN COUNTY SCHOOLS</t>
  </si>
  <si>
    <t>PO BOX 128</t>
  </si>
  <si>
    <t>KENANSVILLE</t>
  </si>
  <si>
    <t>GRAHAM COUNTY SCHOOLS</t>
  </si>
  <si>
    <t>PO BOX 605</t>
  </si>
  <si>
    <t>ROBBINSVILLE</t>
  </si>
  <si>
    <t>GREENE COUNTY SCHOOLS</t>
  </si>
  <si>
    <t>301 KINGOLD BLVD</t>
  </si>
  <si>
    <t>SNOW HILL</t>
  </si>
  <si>
    <t>HALIFAX COUNTY SCHOOLS</t>
  </si>
  <si>
    <t>PO BOX 468</t>
  </si>
  <si>
    <t>HALIFAX</t>
  </si>
  <si>
    <t>HERTFORD COUNTY SCHOOLS</t>
  </si>
  <si>
    <t>PO BOX 158</t>
  </si>
  <si>
    <t>WINTON</t>
  </si>
  <si>
    <t>HOKE COUNTY SCHOOLS</t>
  </si>
  <si>
    <t>PO BOX 370</t>
  </si>
  <si>
    <t>RAEFORD</t>
  </si>
  <si>
    <t>JONES COUNTY SCHOOLS</t>
  </si>
  <si>
    <t>PO BOX 187</t>
  </si>
  <si>
    <t>TRENTON</t>
  </si>
  <si>
    <t>MARTIN COUNTY SCHOOLS</t>
  </si>
  <si>
    <t>300 N WATTS ST</t>
  </si>
  <si>
    <t>WILLIAMSTON</t>
  </si>
  <si>
    <t>NORTHAMPTON COUNTY SCHOOLS</t>
  </si>
  <si>
    <t>JACKSON</t>
  </si>
  <si>
    <t>PAMLICO COUNTY SCHOOLS</t>
  </si>
  <si>
    <t>507 ANDERSON DR</t>
  </si>
  <si>
    <t>BAYBORO</t>
  </si>
  <si>
    <t>PASQUOTANK COUNTY SCHOOLS</t>
  </si>
  <si>
    <t>PO BOX 2247</t>
  </si>
  <si>
    <t>ELIZABETH CITY</t>
  </si>
  <si>
    <t>PERQUIMANS COUNTY SCHOOLS</t>
  </si>
  <si>
    <t>PO BOX 337</t>
  </si>
  <si>
    <t>HERTFORD</t>
  </si>
  <si>
    <t>RICHMOND COUNTY SCHOOLS</t>
  </si>
  <si>
    <t>PO DRAWER 1259</t>
  </si>
  <si>
    <t>HAMLET</t>
  </si>
  <si>
    <t>ROANOKE RAPIDS CITY SCHOOLS</t>
  </si>
  <si>
    <t>536 HAMILTON ST</t>
  </si>
  <si>
    <t>ROANOKE RAPIDS</t>
  </si>
  <si>
    <t>ROBESON COUNTY SCHOOLS</t>
  </si>
  <si>
    <t>PO DRAWER 2909</t>
  </si>
  <si>
    <t>SAMPSON COUNTY SCHOOLS</t>
  </si>
  <si>
    <t>PO BOX 439</t>
  </si>
  <si>
    <t>SCOTLAND COUNTY SCHOOLS</t>
  </si>
  <si>
    <t>322 S MAIN ST</t>
  </si>
  <si>
    <t>SHELBY CITY</t>
  </si>
  <si>
    <t>315 PATTON DRIVE</t>
  </si>
  <si>
    <t>SHELBY</t>
  </si>
  <si>
    <t>SWAIN COUNTY SCHOOLS</t>
  </si>
  <si>
    <t>PO BOX 2340</t>
  </si>
  <si>
    <t>BRYSON CITY</t>
  </si>
  <si>
    <t>TYRRELL COUNTY SCHOOLS</t>
  </si>
  <si>
    <t>PO BOX 328</t>
  </si>
  <si>
    <t>COLUMBIA</t>
  </si>
  <si>
    <t>VANCE COUNTY SCHOOLS</t>
  </si>
  <si>
    <t>PO BOX 7001</t>
  </si>
  <si>
    <t>HENDERSON</t>
  </si>
  <si>
    <t>WARREN COUNTY SCHOOLS</t>
  </si>
  <si>
    <t>P O BOX 110</t>
  </si>
  <si>
    <t>WARRENTON</t>
  </si>
  <si>
    <t>WASHINGTON COUNTY SCHOOLS</t>
  </si>
  <si>
    <t>802 WASHINGTON ST</t>
  </si>
  <si>
    <t>PLYMOUTH</t>
  </si>
  <si>
    <t>WELDON CITY SCHOOLS</t>
  </si>
  <si>
    <t>301 MULBERRY STREET</t>
  </si>
  <si>
    <t>WELDON</t>
  </si>
  <si>
    <t>7,N</t>
  </si>
  <si>
    <t>WHITEVILLE CITY SCHOOLS</t>
  </si>
  <si>
    <t>P O BOX 609</t>
  </si>
  <si>
    <t>YANCEY COUNTY SCHOOLS</t>
  </si>
  <si>
    <t>PO BOX 190</t>
  </si>
  <si>
    <t>BURNSVILLE</t>
  </si>
  <si>
    <t>LEAs eligible for the Rural and Low-Income School Program</t>
  </si>
  <si>
    <t>ALLOCATION FORMULA:
Each State will receive an amount equal to its share of the total number of students in ADA in all eligible districts nationally.  
States may award the funds competitively, by a formula based on ADA or some other formula that more effectively targets poverty.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</si>
</sst>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00"/>
    <numFmt numFmtId="166" formatCode="0000000"/>
    <numFmt numFmtId="167" formatCode="000"/>
    <numFmt numFmtId="169" formatCode="00000"/>
    <numFmt numFmtId="171" formatCode="0.000"/>
  </numFmts>
  <fonts count="2" x14ac:knownFonts="1"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6" fontId="1" fillId="0" borderId="0" xfId="0" applyNumberFormat="1" applyFont="1"/>
    <xf numFmtId="167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171" fontId="0" fillId="0" borderId="0" xfId="0" applyNumberFormat="1"/>
    <xf numFmtId="166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171" fontId="1" fillId="0" borderId="0" xfId="0" applyNumberFormat="1" applyFont="1" applyAlignment="1">
      <alignment horizontal="center"/>
    </xf>
    <xf numFmtId="0" fontId="1" fillId="2" borderId="0" xfId="0" applyFont="1" applyFill="1" applyBorder="1" applyAlignment="1">
      <alignment wrapText="1"/>
    </xf>
    <xf numFmtId="164" fontId="1" fillId="2" borderId="0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left" textRotation="75" wrapText="1"/>
    </xf>
    <xf numFmtId="0" fontId="1" fillId="3" borderId="1" xfId="0" applyFont="1" applyFill="1" applyBorder="1" applyAlignment="1">
      <alignment horizontal="left" textRotation="75" wrapText="1"/>
    </xf>
    <xf numFmtId="0" fontId="1" fillId="0" borderId="1" xfId="0" applyFont="1" applyFill="1" applyBorder="1" applyAlignment="1">
      <alignment horizontal="left" textRotation="75" wrapText="1"/>
    </xf>
    <xf numFmtId="14" fontId="1" fillId="0" borderId="1" xfId="0" applyNumberFormat="1" applyFont="1" applyFill="1" applyBorder="1" applyAlignment="1">
      <alignment horizontal="left" textRotation="75" wrapText="1"/>
    </xf>
    <xf numFmtId="171" fontId="1" fillId="2" borderId="1" xfId="0" applyNumberFormat="1" applyFont="1" applyFill="1" applyBorder="1" applyAlignment="1">
      <alignment horizontal="left" textRotation="75" wrapText="1"/>
    </xf>
    <xf numFmtId="0" fontId="1" fillId="0" borderId="1" xfId="0" applyFont="1" applyBorder="1" applyAlignment="1">
      <alignment horizontal="left" textRotation="75" wrapText="1"/>
    </xf>
    <xf numFmtId="0" fontId="1" fillId="0" borderId="2" xfId="0" applyFont="1" applyFill="1" applyBorder="1" applyAlignment="1" applyProtection="1">
      <alignment horizontal="left" textRotation="75" wrapText="1"/>
      <protection locked="0"/>
    </xf>
    <xf numFmtId="0" fontId="1" fillId="0" borderId="2" xfId="0" applyFont="1" applyFill="1" applyBorder="1" applyAlignment="1" applyProtection="1">
      <alignment horizontal="right" textRotation="75" wrapText="1"/>
      <protection locked="0"/>
    </xf>
    <xf numFmtId="1" fontId="1" fillId="0" borderId="3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71" fontId="1" fillId="0" borderId="4" xfId="0" applyNumberFormat="1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169" fontId="0" fillId="0" borderId="0" xfId="0" applyNumberFormat="1"/>
    <xf numFmtId="0" fontId="0" fillId="0" borderId="0" xfId="0" applyProtection="1">
      <protection locked="0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6" fontId="1" fillId="2" borderId="0" xfId="0" applyNumberFormat="1" applyFont="1" applyFill="1" applyBorder="1" applyAlignment="1">
      <alignment horizontal="center" wrapText="1"/>
    </xf>
    <xf numFmtId="167" fontId="1" fillId="2" borderId="0" xfId="0" applyNumberFormat="1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Fill="1" applyAlignment="1">
      <alignment horizontal="left"/>
    </xf>
    <xf numFmtId="169" fontId="0" fillId="0" borderId="0" xfId="0" applyNumberFormat="1" applyFill="1"/>
    <xf numFmtId="164" fontId="0" fillId="0" borderId="0" xfId="0" applyNumberFormat="1" applyFill="1"/>
    <xf numFmtId="0" fontId="0" fillId="0" borderId="0" xfId="0" applyFill="1" applyProtection="1">
      <protection locked="0"/>
    </xf>
    <xf numFmtId="171" fontId="0" fillId="0" borderId="0" xfId="0" applyNumberFormat="1" applyFill="1" applyAlignment="1">
      <alignment horizontal="left"/>
    </xf>
    <xf numFmtId="0" fontId="0" fillId="0" borderId="0" xfId="0" applyFill="1" applyAlignment="1">
      <alignment horizontal="right"/>
    </xf>
    <xf numFmtId="166" fontId="1" fillId="0" borderId="0" xfId="0" applyNumberFormat="1" applyFont="1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4"/>
  <sheetViews>
    <sheetView tabSelected="1" zoomScale="75" workbookViewId="0">
      <pane ySplit="11" topLeftCell="A12" activePane="bottomLeft" state="frozen"/>
      <selection pane="bottomLeft" activeCell="V1" sqref="V1:AO65536"/>
    </sheetView>
  </sheetViews>
  <sheetFormatPr defaultRowHeight="13.2" x14ac:dyDescent="0.25"/>
  <cols>
    <col min="1" max="2" width="9.33203125" bestFit="1" customWidth="1"/>
    <col min="3" max="3" width="35.33203125" bestFit="1" customWidth="1"/>
    <col min="4" max="4" width="0" hidden="1" customWidth="1"/>
    <col min="5" max="5" width="18" bestFit="1" customWidth="1"/>
    <col min="6" max="7" width="9.33203125" hidden="1" customWidth="1"/>
    <col min="8" max="8" width="11" hidden="1" customWidth="1"/>
    <col min="9" max="9" width="9.33203125" bestFit="1" customWidth="1"/>
    <col min="10" max="12" width="9.33203125" hidden="1" customWidth="1"/>
    <col min="13" max="13" width="9.33203125" bestFit="1" customWidth="1"/>
    <col min="22" max="41" width="0" hidden="1" customWidth="1"/>
  </cols>
  <sheetData>
    <row r="1" spans="1:41" ht="12.75" customHeight="1" x14ac:dyDescent="0.25">
      <c r="A1" s="1" t="s">
        <v>0</v>
      </c>
      <c r="B1" s="2"/>
      <c r="G1" s="3"/>
      <c r="I1" s="4"/>
      <c r="O1" s="5"/>
      <c r="P1" s="6"/>
      <c r="U1" s="5"/>
    </row>
    <row r="2" spans="1:41" ht="12.75" customHeight="1" x14ac:dyDescent="0.25">
      <c r="A2" s="1" t="s">
        <v>1</v>
      </c>
      <c r="B2" s="2"/>
      <c r="G2" s="3"/>
      <c r="I2" s="4"/>
      <c r="O2" s="5"/>
      <c r="P2" s="6"/>
      <c r="U2" s="5"/>
    </row>
    <row r="3" spans="1:41" ht="12.75" customHeight="1" x14ac:dyDescent="0.25">
      <c r="A3" s="1" t="s">
        <v>176</v>
      </c>
      <c r="B3" s="2"/>
      <c r="G3" s="3"/>
      <c r="I3" s="4"/>
      <c r="O3" s="5"/>
      <c r="P3" s="6"/>
      <c r="U3" s="5"/>
    </row>
    <row r="4" spans="1:41" ht="12.75" customHeight="1" x14ac:dyDescent="0.25">
      <c r="A4" s="48" t="s">
        <v>177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U4" s="5"/>
    </row>
    <row r="5" spans="1:41" ht="12.75" customHeight="1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U5" s="5"/>
    </row>
    <row r="6" spans="1:41" ht="12.75" customHeight="1" x14ac:dyDescent="0.2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U6" s="5"/>
    </row>
    <row r="7" spans="1:41" ht="12.75" customHeight="1" x14ac:dyDescent="0.2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U7" s="5"/>
    </row>
    <row r="8" spans="1:41" ht="12.75" customHeight="1" x14ac:dyDescent="0.2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U8" s="5"/>
    </row>
    <row r="9" spans="1:41" x14ac:dyDescent="0.25">
      <c r="A9" s="7"/>
      <c r="B9" s="8"/>
      <c r="C9" s="9"/>
      <c r="D9" s="9"/>
      <c r="E9" s="9"/>
      <c r="F9" s="9"/>
      <c r="G9" s="10"/>
      <c r="H9" s="9"/>
      <c r="I9" s="11"/>
      <c r="J9" s="9"/>
      <c r="K9" s="9"/>
      <c r="L9" s="9"/>
      <c r="M9" s="9"/>
      <c r="N9" s="12"/>
      <c r="O9" s="12"/>
      <c r="P9" s="13"/>
      <c r="Q9" s="9"/>
      <c r="R9" s="12"/>
      <c r="S9" s="9"/>
      <c r="T9" s="12"/>
      <c r="U9" s="12"/>
      <c r="V9" s="9"/>
      <c r="W9" s="9"/>
      <c r="X9" s="9"/>
      <c r="Y9" s="9"/>
      <c r="Z9" s="9"/>
    </row>
    <row r="10" spans="1:41" ht="196.5" customHeight="1" x14ac:dyDescent="0.25">
      <c r="A10" s="39" t="s">
        <v>2</v>
      </c>
      <c r="B10" s="40" t="s">
        <v>3</v>
      </c>
      <c r="C10" s="41" t="s">
        <v>4</v>
      </c>
      <c r="D10" s="14" t="s">
        <v>5</v>
      </c>
      <c r="E10" s="14" t="s">
        <v>6</v>
      </c>
      <c r="F10" s="14" t="s">
        <v>7</v>
      </c>
      <c r="G10" s="15" t="s">
        <v>8</v>
      </c>
      <c r="H10" s="14" t="s">
        <v>9</v>
      </c>
      <c r="I10" s="16" t="s">
        <v>10</v>
      </c>
      <c r="J10" s="16" t="s">
        <v>11</v>
      </c>
      <c r="K10" s="17" t="s">
        <v>12</v>
      </c>
      <c r="L10" s="18" t="s">
        <v>13</v>
      </c>
      <c r="M10" s="19" t="s">
        <v>14</v>
      </c>
      <c r="N10" s="18" t="s">
        <v>15</v>
      </c>
      <c r="O10" s="18" t="s">
        <v>16</v>
      </c>
      <c r="P10" s="20" t="s">
        <v>17</v>
      </c>
      <c r="Q10" s="16" t="s">
        <v>18</v>
      </c>
      <c r="R10" s="17" t="s">
        <v>12</v>
      </c>
      <c r="S10" s="16" t="s">
        <v>19</v>
      </c>
      <c r="T10" s="17" t="s">
        <v>12</v>
      </c>
      <c r="U10" s="18" t="s">
        <v>20</v>
      </c>
      <c r="V10" s="21" t="s">
        <v>21</v>
      </c>
      <c r="W10" s="21" t="s">
        <v>22</v>
      </c>
      <c r="X10" s="21" t="s">
        <v>23</v>
      </c>
      <c r="Y10" s="21" t="s">
        <v>24</v>
      </c>
      <c r="Z10" s="22" t="s">
        <v>25</v>
      </c>
      <c r="AA10" s="22" t="s">
        <v>26</v>
      </c>
      <c r="AB10" s="22" t="s">
        <v>27</v>
      </c>
      <c r="AC10" s="22" t="s">
        <v>28</v>
      </c>
      <c r="AD10" s="22" t="s">
        <v>29</v>
      </c>
      <c r="AE10" s="22" t="s">
        <v>30</v>
      </c>
      <c r="AF10" s="23" t="s">
        <v>31</v>
      </c>
      <c r="AG10" s="23" t="s">
        <v>32</v>
      </c>
      <c r="AH10" s="23" t="s">
        <v>33</v>
      </c>
      <c r="AI10" s="22" t="s">
        <v>34</v>
      </c>
      <c r="AJ10" s="22" t="s">
        <v>35</v>
      </c>
      <c r="AK10" s="22" t="s">
        <v>36</v>
      </c>
      <c r="AL10" s="22" t="s">
        <v>37</v>
      </c>
      <c r="AM10" s="22" t="s">
        <v>38</v>
      </c>
      <c r="AN10" s="22" t="s">
        <v>39</v>
      </c>
      <c r="AO10" s="22" t="s">
        <v>40</v>
      </c>
    </row>
    <row r="11" spans="1:41" s="33" customFormat="1" ht="13.8" thickBot="1" x14ac:dyDescent="0.3">
      <c r="A11" s="24">
        <v>1</v>
      </c>
      <c r="B11" s="25">
        <v>2</v>
      </c>
      <c r="C11" s="26">
        <v>3</v>
      </c>
      <c r="D11" s="26"/>
      <c r="E11" s="26"/>
      <c r="F11" s="26"/>
      <c r="G11" s="27"/>
      <c r="H11" s="26"/>
      <c r="I11" s="28">
        <v>4</v>
      </c>
      <c r="J11" s="29">
        <v>5</v>
      </c>
      <c r="K11" s="29">
        <v>6</v>
      </c>
      <c r="L11" s="29">
        <v>7</v>
      </c>
      <c r="M11" s="29">
        <v>8</v>
      </c>
      <c r="N11" s="30">
        <v>9</v>
      </c>
      <c r="O11" s="30">
        <v>10</v>
      </c>
      <c r="P11" s="31">
        <v>11</v>
      </c>
      <c r="Q11" s="29">
        <v>12</v>
      </c>
      <c r="R11" s="32">
        <v>13</v>
      </c>
      <c r="S11" s="29">
        <v>14</v>
      </c>
      <c r="T11" s="32">
        <v>15</v>
      </c>
      <c r="U11" s="30">
        <v>16</v>
      </c>
      <c r="V11" s="29">
        <v>17</v>
      </c>
      <c r="W11" s="29">
        <v>18</v>
      </c>
      <c r="X11" s="29">
        <v>19</v>
      </c>
      <c r="Y11" s="29">
        <v>20</v>
      </c>
      <c r="Z11" s="26"/>
      <c r="AF11" s="34"/>
      <c r="AG11" s="34"/>
      <c r="AH11" s="34"/>
    </row>
    <row r="13" spans="1:41" x14ac:dyDescent="0.25">
      <c r="A13">
        <v>3700120</v>
      </c>
      <c r="B13" s="4">
        <v>30</v>
      </c>
      <c r="C13" t="s">
        <v>74</v>
      </c>
      <c r="D13" t="s">
        <v>75</v>
      </c>
      <c r="E13" t="s">
        <v>76</v>
      </c>
      <c r="F13" s="35">
        <v>28675</v>
      </c>
      <c r="G13" s="3">
        <v>9210</v>
      </c>
      <c r="H13">
        <v>3363724345</v>
      </c>
      <c r="I13" s="4">
        <v>7</v>
      </c>
      <c r="J13" s="4" t="s">
        <v>41</v>
      </c>
      <c r="K13" t="s">
        <v>42</v>
      </c>
      <c r="L13" s="36" t="s">
        <v>43</v>
      </c>
      <c r="M13" s="36">
        <v>1389</v>
      </c>
      <c r="N13" s="36" t="s">
        <v>42</v>
      </c>
      <c r="O13" s="36" t="s">
        <v>42</v>
      </c>
      <c r="P13" s="37">
        <v>20.355731225</v>
      </c>
      <c r="Q13" t="s">
        <v>41</v>
      </c>
      <c r="R13" t="s">
        <v>42</v>
      </c>
      <c r="S13" t="s">
        <v>41</v>
      </c>
      <c r="T13" t="s">
        <v>42</v>
      </c>
      <c r="U13" s="36" t="s">
        <v>41</v>
      </c>
      <c r="V13" s="36"/>
      <c r="W13" s="36"/>
      <c r="X13" s="36"/>
      <c r="Y13" s="36"/>
      <c r="Z13">
        <f t="shared" ref="Z13:Z54" si="0">IF(OR(J13="YES",L13="YES"),1,0)</f>
        <v>1</v>
      </c>
      <c r="AA13">
        <f t="shared" ref="AA13:AA54" si="1">IF(OR(M13&lt;600,N13="YES"),1,0)</f>
        <v>0</v>
      </c>
      <c r="AB13">
        <f t="shared" ref="AB13:AB54" si="2">IF(AND(OR(J13="YES",L13="YES"),(Z13=0)),"Trouble",0)</f>
        <v>0</v>
      </c>
      <c r="AC13">
        <f t="shared" ref="AC13:AC54" si="3">IF(AND(OR(M13&lt;600,N13="YES"),(AA13=0)),"Trouble",0)</f>
        <v>0</v>
      </c>
      <c r="AD13">
        <f t="shared" ref="AD13:AD54" si="4">IF(AND(AND(J13="NO",L13="NO"),(O13="YES")),"Trouble",0)</f>
        <v>0</v>
      </c>
      <c r="AE13">
        <f t="shared" ref="AE13:AE54" si="5">IF(AND(AND(M13&gt;=600,N13="NO"),(O13="YES")),"Trouble",0)</f>
        <v>0</v>
      </c>
      <c r="AF13" s="38">
        <f t="shared" ref="AF13:AF54" si="6">IF(AND(Z13=1,AA13=1),"SRSA",0)</f>
        <v>0</v>
      </c>
      <c r="AG13" s="38">
        <f t="shared" ref="AG13:AG54" si="7">IF(AND(AF13=0,O13="YES"),"Trouble",0)</f>
        <v>0</v>
      </c>
      <c r="AH13" s="38">
        <f t="shared" ref="AH13:AH54" si="8">IF(AND(AF13="SRSA",O13="NO"),"Trouble",0)</f>
        <v>0</v>
      </c>
      <c r="AI13">
        <f t="shared" ref="AI13:AI54" si="9">IF(S13="YES",1,0)</f>
        <v>1</v>
      </c>
      <c r="AJ13">
        <f t="shared" ref="AJ13:AJ54" si="10">IF(P13&gt;=20,1,0)</f>
        <v>1</v>
      </c>
      <c r="AK13" t="str">
        <f t="shared" ref="AK13:AK54" si="11">IF(AND(AI13=1,AJ13=1),"Initial",0)</f>
        <v>Initial</v>
      </c>
      <c r="AL13">
        <f t="shared" ref="AL13:AL54" si="12">IF(AND(AF13="SRSA",AK13="Initial"),"SRSA",0)</f>
        <v>0</v>
      </c>
      <c r="AM13" t="str">
        <f t="shared" ref="AM13:AM54" si="13">IF(AND(AK13="Initial",AL13=0),"RLIS",0)</f>
        <v>RLIS</v>
      </c>
      <c r="AN13">
        <f t="shared" ref="AN13:AN54" si="14">IF(AND(AM13=0,U13="YES"),"Trouble",0)</f>
        <v>0</v>
      </c>
      <c r="AO13">
        <f t="shared" ref="AO13:AO54" si="15">IF(AND(U13="NO",AM13="RLIS"),"Trouble",0)</f>
        <v>0</v>
      </c>
    </row>
    <row r="14" spans="1:41" x14ac:dyDescent="0.25">
      <c r="A14">
        <v>3700180</v>
      </c>
      <c r="B14" s="4">
        <v>40</v>
      </c>
      <c r="C14" t="s">
        <v>77</v>
      </c>
      <c r="D14" t="s">
        <v>78</v>
      </c>
      <c r="E14" t="s">
        <v>79</v>
      </c>
      <c r="F14" s="35">
        <v>28170</v>
      </c>
      <c r="G14" s="3">
        <v>719</v>
      </c>
      <c r="H14">
        <v>7046944417</v>
      </c>
      <c r="I14" s="4" t="s">
        <v>80</v>
      </c>
      <c r="J14" s="4" t="s">
        <v>42</v>
      </c>
      <c r="K14" t="s">
        <v>42</v>
      </c>
      <c r="L14" s="36" t="s">
        <v>43</v>
      </c>
      <c r="M14" s="36">
        <v>4169</v>
      </c>
      <c r="N14" s="36" t="s">
        <v>42</v>
      </c>
      <c r="O14" s="36" t="s">
        <v>42</v>
      </c>
      <c r="P14" s="37">
        <v>23.685877136999999</v>
      </c>
      <c r="Q14" t="s">
        <v>41</v>
      </c>
      <c r="R14" t="s">
        <v>42</v>
      </c>
      <c r="S14" t="s">
        <v>41</v>
      </c>
      <c r="T14" t="s">
        <v>42</v>
      </c>
      <c r="U14" s="36" t="s">
        <v>41</v>
      </c>
      <c r="V14" s="36"/>
      <c r="W14" s="36"/>
      <c r="X14" s="36"/>
      <c r="Y14" s="36"/>
      <c r="Z14">
        <f t="shared" si="0"/>
        <v>0</v>
      </c>
      <c r="AA14">
        <f t="shared" si="1"/>
        <v>0</v>
      </c>
      <c r="AB14">
        <f t="shared" si="2"/>
        <v>0</v>
      </c>
      <c r="AC14">
        <f t="shared" si="3"/>
        <v>0</v>
      </c>
      <c r="AD14">
        <f t="shared" si="4"/>
        <v>0</v>
      </c>
      <c r="AE14">
        <f t="shared" si="5"/>
        <v>0</v>
      </c>
      <c r="AF14" s="38">
        <f t="shared" si="6"/>
        <v>0</v>
      </c>
      <c r="AG14" s="38">
        <f t="shared" si="7"/>
        <v>0</v>
      </c>
      <c r="AH14" s="38">
        <f t="shared" si="8"/>
        <v>0</v>
      </c>
      <c r="AI14">
        <f t="shared" si="9"/>
        <v>1</v>
      </c>
      <c r="AJ14">
        <f t="shared" si="10"/>
        <v>1</v>
      </c>
      <c r="AK14" t="str">
        <f t="shared" si="11"/>
        <v>Initial</v>
      </c>
      <c r="AL14">
        <f t="shared" si="12"/>
        <v>0</v>
      </c>
      <c r="AM14" t="str">
        <f t="shared" si="13"/>
        <v>RLIS</v>
      </c>
      <c r="AN14">
        <f t="shared" si="14"/>
        <v>0</v>
      </c>
      <c r="AO14">
        <f t="shared" si="15"/>
        <v>0</v>
      </c>
    </row>
    <row r="15" spans="1:41" x14ac:dyDescent="0.25">
      <c r="A15">
        <v>3700330</v>
      </c>
      <c r="B15" s="4">
        <v>70</v>
      </c>
      <c r="C15" t="s">
        <v>81</v>
      </c>
      <c r="D15" t="s">
        <v>82</v>
      </c>
      <c r="E15" t="s">
        <v>83</v>
      </c>
      <c r="F15" s="35">
        <v>27889</v>
      </c>
      <c r="G15" s="3">
        <v>3937</v>
      </c>
      <c r="H15">
        <v>2529466593</v>
      </c>
      <c r="I15" s="4" t="s">
        <v>84</v>
      </c>
      <c r="J15" s="4" t="s">
        <v>42</v>
      </c>
      <c r="K15" t="s">
        <v>42</v>
      </c>
      <c r="L15" s="36" t="s">
        <v>43</v>
      </c>
      <c r="M15" s="36">
        <v>6840</v>
      </c>
      <c r="N15" s="36" t="s">
        <v>42</v>
      </c>
      <c r="O15" s="36" t="s">
        <v>42</v>
      </c>
      <c r="P15" s="37">
        <v>27.116909696</v>
      </c>
      <c r="Q15" t="s">
        <v>41</v>
      </c>
      <c r="R15" t="s">
        <v>42</v>
      </c>
      <c r="S15" t="s">
        <v>41</v>
      </c>
      <c r="T15" t="s">
        <v>42</v>
      </c>
      <c r="U15" s="36" t="s">
        <v>41</v>
      </c>
      <c r="V15" s="36"/>
      <c r="W15" s="36"/>
      <c r="X15" s="36"/>
      <c r="Y15" s="36"/>
      <c r="Z15">
        <f t="shared" si="0"/>
        <v>0</v>
      </c>
      <c r="AA15">
        <f t="shared" si="1"/>
        <v>0</v>
      </c>
      <c r="AB15">
        <f t="shared" si="2"/>
        <v>0</v>
      </c>
      <c r="AC15">
        <f t="shared" si="3"/>
        <v>0</v>
      </c>
      <c r="AD15">
        <f t="shared" si="4"/>
        <v>0</v>
      </c>
      <c r="AE15">
        <f t="shared" si="5"/>
        <v>0</v>
      </c>
      <c r="AF15" s="38">
        <f t="shared" si="6"/>
        <v>0</v>
      </c>
      <c r="AG15" s="38">
        <f t="shared" si="7"/>
        <v>0</v>
      </c>
      <c r="AH15" s="38">
        <f t="shared" si="8"/>
        <v>0</v>
      </c>
      <c r="AI15">
        <f t="shared" si="9"/>
        <v>1</v>
      </c>
      <c r="AJ15">
        <f t="shared" si="10"/>
        <v>1</v>
      </c>
      <c r="AK15" t="str">
        <f t="shared" si="11"/>
        <v>Initial</v>
      </c>
      <c r="AL15">
        <f t="shared" si="12"/>
        <v>0</v>
      </c>
      <c r="AM15" t="str">
        <f t="shared" si="13"/>
        <v>RLIS</v>
      </c>
      <c r="AN15">
        <f t="shared" si="14"/>
        <v>0</v>
      </c>
      <c r="AO15">
        <f t="shared" si="15"/>
        <v>0</v>
      </c>
    </row>
    <row r="16" spans="1:41" x14ac:dyDescent="0.25">
      <c r="A16">
        <v>3700360</v>
      </c>
      <c r="B16" s="4">
        <v>80</v>
      </c>
      <c r="C16" t="s">
        <v>85</v>
      </c>
      <c r="D16" t="s">
        <v>86</v>
      </c>
      <c r="E16" t="s">
        <v>87</v>
      </c>
      <c r="F16" s="35">
        <v>27983</v>
      </c>
      <c r="G16" s="3">
        <v>10</v>
      </c>
      <c r="H16">
        <v>2527943173</v>
      </c>
      <c r="I16" s="4">
        <v>7</v>
      </c>
      <c r="J16" s="4" t="s">
        <v>41</v>
      </c>
      <c r="K16" t="s">
        <v>42</v>
      </c>
      <c r="L16" s="36" t="s">
        <v>43</v>
      </c>
      <c r="M16" s="36">
        <v>3279</v>
      </c>
      <c r="N16" s="36" t="s">
        <v>42</v>
      </c>
      <c r="O16" s="36" t="s">
        <v>42</v>
      </c>
      <c r="P16" s="37">
        <v>29.19764163</v>
      </c>
      <c r="Q16" t="s">
        <v>41</v>
      </c>
      <c r="R16" t="s">
        <v>42</v>
      </c>
      <c r="S16" t="s">
        <v>41</v>
      </c>
      <c r="T16" t="s">
        <v>42</v>
      </c>
      <c r="U16" s="36" t="s">
        <v>41</v>
      </c>
      <c r="V16" s="36"/>
      <c r="W16" s="36"/>
      <c r="X16" s="36"/>
      <c r="Y16" s="36"/>
      <c r="Z16">
        <f t="shared" si="0"/>
        <v>1</v>
      </c>
      <c r="AA16">
        <f t="shared" si="1"/>
        <v>0</v>
      </c>
      <c r="AB16">
        <f t="shared" si="2"/>
        <v>0</v>
      </c>
      <c r="AC16">
        <f t="shared" si="3"/>
        <v>0</v>
      </c>
      <c r="AD16">
        <f t="shared" si="4"/>
        <v>0</v>
      </c>
      <c r="AE16">
        <f t="shared" si="5"/>
        <v>0</v>
      </c>
      <c r="AF16" s="38">
        <f t="shared" si="6"/>
        <v>0</v>
      </c>
      <c r="AG16" s="38">
        <f t="shared" si="7"/>
        <v>0</v>
      </c>
      <c r="AH16" s="38">
        <f t="shared" si="8"/>
        <v>0</v>
      </c>
      <c r="AI16">
        <f t="shared" si="9"/>
        <v>1</v>
      </c>
      <c r="AJ16">
        <f t="shared" si="10"/>
        <v>1</v>
      </c>
      <c r="AK16" t="str">
        <f t="shared" si="11"/>
        <v>Initial</v>
      </c>
      <c r="AL16">
        <f t="shared" si="12"/>
        <v>0</v>
      </c>
      <c r="AM16" t="str">
        <f t="shared" si="13"/>
        <v>RLIS</v>
      </c>
      <c r="AN16">
        <f t="shared" si="14"/>
        <v>0</v>
      </c>
      <c r="AO16">
        <f t="shared" si="15"/>
        <v>0</v>
      </c>
    </row>
    <row r="17" spans="1:41" x14ac:dyDescent="0.25">
      <c r="A17">
        <v>3700390</v>
      </c>
      <c r="B17" s="4">
        <v>90</v>
      </c>
      <c r="C17" t="s">
        <v>88</v>
      </c>
      <c r="D17" t="s">
        <v>89</v>
      </c>
      <c r="E17" t="s">
        <v>90</v>
      </c>
      <c r="F17" s="35">
        <v>28337</v>
      </c>
      <c r="G17" s="3">
        <v>37</v>
      </c>
      <c r="H17">
        <v>9108624136</v>
      </c>
      <c r="I17" s="4" t="s">
        <v>80</v>
      </c>
      <c r="J17" s="4" t="s">
        <v>42</v>
      </c>
      <c r="K17" t="s">
        <v>42</v>
      </c>
      <c r="L17" s="36" t="s">
        <v>43</v>
      </c>
      <c r="M17" s="36">
        <v>5315</v>
      </c>
      <c r="N17" s="36" t="s">
        <v>42</v>
      </c>
      <c r="O17" s="36" t="s">
        <v>42</v>
      </c>
      <c r="P17" s="37">
        <v>27.934595524999999</v>
      </c>
      <c r="Q17" t="s">
        <v>41</v>
      </c>
      <c r="R17" t="s">
        <v>42</v>
      </c>
      <c r="S17" t="s">
        <v>41</v>
      </c>
      <c r="T17" t="s">
        <v>42</v>
      </c>
      <c r="U17" s="36" t="s">
        <v>41</v>
      </c>
      <c r="V17" s="36"/>
      <c r="W17" s="36"/>
      <c r="X17" s="36"/>
      <c r="Y17" s="36"/>
      <c r="Z17">
        <f t="shared" si="0"/>
        <v>0</v>
      </c>
      <c r="AA17">
        <f t="shared" si="1"/>
        <v>0</v>
      </c>
      <c r="AB17">
        <f t="shared" si="2"/>
        <v>0</v>
      </c>
      <c r="AC17">
        <f t="shared" si="3"/>
        <v>0</v>
      </c>
      <c r="AD17">
        <f t="shared" si="4"/>
        <v>0</v>
      </c>
      <c r="AE17">
        <f t="shared" si="5"/>
        <v>0</v>
      </c>
      <c r="AF17" s="38">
        <f t="shared" si="6"/>
        <v>0</v>
      </c>
      <c r="AG17" s="38">
        <f t="shared" si="7"/>
        <v>0</v>
      </c>
      <c r="AH17" s="38">
        <f t="shared" si="8"/>
        <v>0</v>
      </c>
      <c r="AI17">
        <f t="shared" si="9"/>
        <v>1</v>
      </c>
      <c r="AJ17">
        <f t="shared" si="10"/>
        <v>1</v>
      </c>
      <c r="AK17" t="str">
        <f t="shared" si="11"/>
        <v>Initial</v>
      </c>
      <c r="AL17">
        <f t="shared" si="12"/>
        <v>0</v>
      </c>
      <c r="AM17" t="str">
        <f t="shared" si="13"/>
        <v>RLIS</v>
      </c>
      <c r="AN17">
        <f t="shared" si="14"/>
        <v>0</v>
      </c>
      <c r="AO17">
        <f t="shared" si="15"/>
        <v>0</v>
      </c>
    </row>
    <row r="18" spans="1:41" x14ac:dyDescent="0.25">
      <c r="A18">
        <v>3700068</v>
      </c>
      <c r="B18" s="4" t="s">
        <v>55</v>
      </c>
      <c r="C18" t="s">
        <v>56</v>
      </c>
      <c r="D18" t="s">
        <v>57</v>
      </c>
      <c r="E18" t="s">
        <v>58</v>
      </c>
      <c r="F18" s="35">
        <v>28712</v>
      </c>
      <c r="G18" s="3" t="s">
        <v>45</v>
      </c>
      <c r="H18">
        <v>8288852665</v>
      </c>
      <c r="I18" s="4">
        <v>6</v>
      </c>
      <c r="J18" s="4" t="s">
        <v>42</v>
      </c>
      <c r="K18" t="s">
        <v>42</v>
      </c>
      <c r="L18" s="36" t="s">
        <v>43</v>
      </c>
      <c r="M18" s="36">
        <v>174</v>
      </c>
      <c r="N18" s="36" t="s">
        <v>42</v>
      </c>
      <c r="O18" s="36" t="s">
        <v>42</v>
      </c>
      <c r="P18" s="37">
        <v>24.62</v>
      </c>
      <c r="Q18" t="s">
        <v>44</v>
      </c>
      <c r="R18" t="s">
        <v>42</v>
      </c>
      <c r="S18" t="s">
        <v>41</v>
      </c>
      <c r="T18" t="s">
        <v>42</v>
      </c>
      <c r="U18" s="36" t="s">
        <v>41</v>
      </c>
      <c r="V18" s="36"/>
      <c r="W18" s="36"/>
      <c r="X18" s="36"/>
      <c r="Y18" s="36"/>
      <c r="Z18">
        <f t="shared" si="0"/>
        <v>0</v>
      </c>
      <c r="AA18">
        <f t="shared" si="1"/>
        <v>1</v>
      </c>
      <c r="AB18">
        <f t="shared" si="2"/>
        <v>0</v>
      </c>
      <c r="AC18">
        <f t="shared" si="3"/>
        <v>0</v>
      </c>
      <c r="AD18">
        <f t="shared" si="4"/>
        <v>0</v>
      </c>
      <c r="AE18">
        <f t="shared" si="5"/>
        <v>0</v>
      </c>
      <c r="AF18" s="38">
        <f t="shared" si="6"/>
        <v>0</v>
      </c>
      <c r="AG18" s="38">
        <f t="shared" si="7"/>
        <v>0</v>
      </c>
      <c r="AH18" s="38">
        <f t="shared" si="8"/>
        <v>0</v>
      </c>
      <c r="AI18">
        <f t="shared" si="9"/>
        <v>1</v>
      </c>
      <c r="AJ18">
        <f t="shared" si="10"/>
        <v>1</v>
      </c>
      <c r="AK18" t="str">
        <f t="shared" si="11"/>
        <v>Initial</v>
      </c>
      <c r="AL18">
        <f t="shared" si="12"/>
        <v>0</v>
      </c>
      <c r="AM18" t="str">
        <f t="shared" si="13"/>
        <v>RLIS</v>
      </c>
      <c r="AN18">
        <f t="shared" si="14"/>
        <v>0</v>
      </c>
      <c r="AO18">
        <f t="shared" si="15"/>
        <v>0</v>
      </c>
    </row>
    <row r="19" spans="1:41" x14ac:dyDescent="0.25">
      <c r="A19">
        <v>3700780</v>
      </c>
      <c r="B19" s="4">
        <v>200</v>
      </c>
      <c r="C19" t="s">
        <v>91</v>
      </c>
      <c r="D19" t="s">
        <v>92</v>
      </c>
      <c r="E19" t="s">
        <v>46</v>
      </c>
      <c r="F19" s="35">
        <v>28906</v>
      </c>
      <c r="G19" s="3">
        <v>2730</v>
      </c>
      <c r="H19">
        <v>8288372722</v>
      </c>
      <c r="I19" s="4" t="s">
        <v>80</v>
      </c>
      <c r="J19" s="4" t="s">
        <v>42</v>
      </c>
      <c r="K19" t="s">
        <v>42</v>
      </c>
      <c r="L19" s="36" t="s">
        <v>43</v>
      </c>
      <c r="M19" s="36">
        <v>3379</v>
      </c>
      <c r="N19" s="36" t="s">
        <v>42</v>
      </c>
      <c r="O19" s="36" t="s">
        <v>42</v>
      </c>
      <c r="P19" s="37">
        <v>20.870748298999999</v>
      </c>
      <c r="Q19" t="s">
        <v>41</v>
      </c>
      <c r="R19" t="s">
        <v>42</v>
      </c>
      <c r="S19" t="s">
        <v>41</v>
      </c>
      <c r="T19" t="s">
        <v>42</v>
      </c>
      <c r="U19" s="36" t="s">
        <v>41</v>
      </c>
      <c r="V19" s="36"/>
      <c r="W19" s="36"/>
      <c r="X19" s="36"/>
      <c r="Y19" s="36"/>
      <c r="Z19">
        <f t="shared" si="0"/>
        <v>0</v>
      </c>
      <c r="AA19">
        <f t="shared" si="1"/>
        <v>0</v>
      </c>
      <c r="AB19">
        <f t="shared" si="2"/>
        <v>0</v>
      </c>
      <c r="AC19">
        <f t="shared" si="3"/>
        <v>0</v>
      </c>
      <c r="AD19">
        <f t="shared" si="4"/>
        <v>0</v>
      </c>
      <c r="AE19">
        <f t="shared" si="5"/>
        <v>0</v>
      </c>
      <c r="AF19" s="38">
        <f t="shared" si="6"/>
        <v>0</v>
      </c>
      <c r="AG19" s="38">
        <f t="shared" si="7"/>
        <v>0</v>
      </c>
      <c r="AH19" s="38">
        <f t="shared" si="8"/>
        <v>0</v>
      </c>
      <c r="AI19">
        <f t="shared" si="9"/>
        <v>1</v>
      </c>
      <c r="AJ19">
        <f t="shared" si="10"/>
        <v>1</v>
      </c>
      <c r="AK19" t="str">
        <f t="shared" si="11"/>
        <v>Initial</v>
      </c>
      <c r="AL19">
        <f t="shared" si="12"/>
        <v>0</v>
      </c>
      <c r="AM19" t="str">
        <f t="shared" si="13"/>
        <v>RLIS</v>
      </c>
      <c r="AN19">
        <f t="shared" si="14"/>
        <v>0</v>
      </c>
      <c r="AO19">
        <f t="shared" si="15"/>
        <v>0</v>
      </c>
    </row>
    <row r="20" spans="1:41" x14ac:dyDescent="0.25">
      <c r="A20">
        <v>3700040</v>
      </c>
      <c r="B20" s="4" t="s">
        <v>47</v>
      </c>
      <c r="C20" t="s">
        <v>48</v>
      </c>
      <c r="D20" t="s">
        <v>49</v>
      </c>
      <c r="E20" t="s">
        <v>50</v>
      </c>
      <c r="F20" s="35">
        <v>28359</v>
      </c>
      <c r="G20" s="3">
        <v>706</v>
      </c>
      <c r="H20">
        <v>9107381734</v>
      </c>
      <c r="I20" s="4">
        <v>6</v>
      </c>
      <c r="J20" s="4" t="s">
        <v>42</v>
      </c>
      <c r="K20" t="s">
        <v>42</v>
      </c>
      <c r="L20" s="36" t="s">
        <v>43</v>
      </c>
      <c r="M20" s="36">
        <v>97</v>
      </c>
      <c r="N20" s="36" t="s">
        <v>42</v>
      </c>
      <c r="O20" s="36" t="s">
        <v>42</v>
      </c>
      <c r="P20" s="37">
        <v>32.76</v>
      </c>
      <c r="Q20" t="s">
        <v>44</v>
      </c>
      <c r="R20" t="s">
        <v>42</v>
      </c>
      <c r="S20" t="s">
        <v>41</v>
      </c>
      <c r="T20" t="s">
        <v>42</v>
      </c>
      <c r="U20" s="36" t="s">
        <v>41</v>
      </c>
      <c r="V20" s="36">
        <v>8552</v>
      </c>
      <c r="W20" s="36">
        <v>1118</v>
      </c>
      <c r="X20" s="36">
        <v>1045</v>
      </c>
      <c r="Y20" s="36">
        <v>1042</v>
      </c>
      <c r="Z20">
        <f t="shared" si="0"/>
        <v>0</v>
      </c>
      <c r="AA20">
        <f t="shared" si="1"/>
        <v>1</v>
      </c>
      <c r="AB20">
        <f t="shared" si="2"/>
        <v>0</v>
      </c>
      <c r="AC20">
        <f t="shared" si="3"/>
        <v>0</v>
      </c>
      <c r="AD20">
        <f t="shared" si="4"/>
        <v>0</v>
      </c>
      <c r="AE20">
        <f t="shared" si="5"/>
        <v>0</v>
      </c>
      <c r="AF20" s="38">
        <f t="shared" si="6"/>
        <v>0</v>
      </c>
      <c r="AG20" s="38">
        <f t="shared" si="7"/>
        <v>0</v>
      </c>
      <c r="AH20" s="38">
        <f t="shared" si="8"/>
        <v>0</v>
      </c>
      <c r="AI20">
        <f t="shared" si="9"/>
        <v>1</v>
      </c>
      <c r="AJ20">
        <f t="shared" si="10"/>
        <v>1</v>
      </c>
      <c r="AK20" t="str">
        <f t="shared" si="11"/>
        <v>Initial</v>
      </c>
      <c r="AL20">
        <f t="shared" si="12"/>
        <v>0</v>
      </c>
      <c r="AM20" t="str">
        <f t="shared" si="13"/>
        <v>RLIS</v>
      </c>
      <c r="AN20">
        <f t="shared" si="14"/>
        <v>0</v>
      </c>
      <c r="AO20">
        <f t="shared" si="15"/>
        <v>0</v>
      </c>
    </row>
    <row r="21" spans="1:41" x14ac:dyDescent="0.25">
      <c r="A21">
        <v>3700930</v>
      </c>
      <c r="B21" s="4">
        <v>821</v>
      </c>
      <c r="C21" t="s">
        <v>96</v>
      </c>
      <c r="D21" t="s">
        <v>97</v>
      </c>
      <c r="E21" t="s">
        <v>98</v>
      </c>
      <c r="F21" s="35">
        <v>28328</v>
      </c>
      <c r="G21" s="3">
        <v>4118</v>
      </c>
      <c r="H21">
        <v>9105923132</v>
      </c>
      <c r="I21" s="4">
        <v>6</v>
      </c>
      <c r="J21" s="4" t="s">
        <v>42</v>
      </c>
      <c r="K21" t="s">
        <v>42</v>
      </c>
      <c r="L21" s="36" t="s">
        <v>43</v>
      </c>
      <c r="M21" s="36">
        <v>2533</v>
      </c>
      <c r="N21" s="36" t="s">
        <v>42</v>
      </c>
      <c r="O21" s="36" t="s">
        <v>42</v>
      </c>
      <c r="P21" s="37">
        <v>24.289099526000001</v>
      </c>
      <c r="Q21" t="s">
        <v>41</v>
      </c>
      <c r="R21" t="s">
        <v>42</v>
      </c>
      <c r="S21" t="s">
        <v>41</v>
      </c>
      <c r="T21" t="s">
        <v>42</v>
      </c>
      <c r="U21" s="36" t="s">
        <v>41</v>
      </c>
      <c r="V21" s="36"/>
      <c r="W21" s="36"/>
      <c r="X21" s="36"/>
      <c r="Y21" s="36"/>
      <c r="Z21">
        <f t="shared" si="0"/>
        <v>0</v>
      </c>
      <c r="AA21">
        <f t="shared" si="1"/>
        <v>0</v>
      </c>
      <c r="AB21">
        <f t="shared" si="2"/>
        <v>0</v>
      </c>
      <c r="AC21">
        <f t="shared" si="3"/>
        <v>0</v>
      </c>
      <c r="AD21">
        <f t="shared" si="4"/>
        <v>0</v>
      </c>
      <c r="AE21">
        <f t="shared" si="5"/>
        <v>0</v>
      </c>
      <c r="AF21" s="38">
        <f t="shared" si="6"/>
        <v>0</v>
      </c>
      <c r="AG21" s="38">
        <f t="shared" si="7"/>
        <v>0</v>
      </c>
      <c r="AH21" s="38">
        <f t="shared" si="8"/>
        <v>0</v>
      </c>
      <c r="AI21">
        <f t="shared" si="9"/>
        <v>1</v>
      </c>
      <c r="AJ21">
        <f t="shared" si="10"/>
        <v>1</v>
      </c>
      <c r="AK21" t="str">
        <f t="shared" si="11"/>
        <v>Initial</v>
      </c>
      <c r="AL21">
        <f t="shared" si="12"/>
        <v>0</v>
      </c>
      <c r="AM21" t="str">
        <f t="shared" si="13"/>
        <v>RLIS</v>
      </c>
      <c r="AN21">
        <f t="shared" si="14"/>
        <v>0</v>
      </c>
      <c r="AO21">
        <f t="shared" si="15"/>
        <v>0</v>
      </c>
    </row>
    <row r="22" spans="1:41" x14ac:dyDescent="0.25">
      <c r="A22">
        <v>3700960</v>
      </c>
      <c r="B22" s="4">
        <v>240</v>
      </c>
      <c r="C22" t="s">
        <v>99</v>
      </c>
      <c r="D22" t="s">
        <v>100</v>
      </c>
      <c r="E22" t="s">
        <v>101</v>
      </c>
      <c r="F22" s="35">
        <v>28472</v>
      </c>
      <c r="G22" s="3">
        <v>729</v>
      </c>
      <c r="H22">
        <v>9106425168</v>
      </c>
      <c r="I22" s="4" t="s">
        <v>80</v>
      </c>
      <c r="J22" s="4" t="s">
        <v>42</v>
      </c>
      <c r="K22" t="s">
        <v>42</v>
      </c>
      <c r="L22" s="36" t="s">
        <v>43</v>
      </c>
      <c r="M22" s="36">
        <v>6627</v>
      </c>
      <c r="N22" s="36" t="s">
        <v>42</v>
      </c>
      <c r="O22" s="36" t="s">
        <v>42</v>
      </c>
      <c r="P22" s="37">
        <v>25.341231007000001</v>
      </c>
      <c r="Q22" t="s">
        <v>41</v>
      </c>
      <c r="R22" t="s">
        <v>42</v>
      </c>
      <c r="S22" t="s">
        <v>41</v>
      </c>
      <c r="T22" t="s">
        <v>42</v>
      </c>
      <c r="U22" s="36" t="s">
        <v>41</v>
      </c>
      <c r="V22" s="36"/>
      <c r="W22" s="36"/>
      <c r="X22" s="36"/>
      <c r="Y22" s="36"/>
      <c r="Z22">
        <f t="shared" si="0"/>
        <v>0</v>
      </c>
      <c r="AA22">
        <f t="shared" si="1"/>
        <v>0</v>
      </c>
      <c r="AB22">
        <f t="shared" si="2"/>
        <v>0</v>
      </c>
      <c r="AC22">
        <f t="shared" si="3"/>
        <v>0</v>
      </c>
      <c r="AD22">
        <f t="shared" si="4"/>
        <v>0</v>
      </c>
      <c r="AE22">
        <f t="shared" si="5"/>
        <v>0</v>
      </c>
      <c r="AF22" s="38">
        <f t="shared" si="6"/>
        <v>0</v>
      </c>
      <c r="AG22" s="38">
        <f t="shared" si="7"/>
        <v>0</v>
      </c>
      <c r="AH22" s="38">
        <f t="shared" si="8"/>
        <v>0</v>
      </c>
      <c r="AI22">
        <f t="shared" si="9"/>
        <v>1</v>
      </c>
      <c r="AJ22">
        <f t="shared" si="10"/>
        <v>1</v>
      </c>
      <c r="AK22" t="str">
        <f t="shared" si="11"/>
        <v>Initial</v>
      </c>
      <c r="AL22">
        <f t="shared" si="12"/>
        <v>0</v>
      </c>
      <c r="AM22" t="str">
        <f t="shared" si="13"/>
        <v>RLIS</v>
      </c>
      <c r="AN22">
        <f t="shared" si="14"/>
        <v>0</v>
      </c>
      <c r="AO22">
        <f t="shared" si="15"/>
        <v>0</v>
      </c>
    </row>
    <row r="23" spans="1:41" x14ac:dyDescent="0.25">
      <c r="A23">
        <v>3701200</v>
      </c>
      <c r="B23" s="4">
        <v>310</v>
      </c>
      <c r="C23" t="s">
        <v>102</v>
      </c>
      <c r="D23" t="s">
        <v>103</v>
      </c>
      <c r="E23" t="s">
        <v>104</v>
      </c>
      <c r="F23" s="35">
        <v>28349</v>
      </c>
      <c r="G23" s="3">
        <v>128</v>
      </c>
      <c r="H23">
        <v>9102961521</v>
      </c>
      <c r="I23" s="4" t="s">
        <v>80</v>
      </c>
      <c r="J23" s="4" t="s">
        <v>42</v>
      </c>
      <c r="K23" t="s">
        <v>42</v>
      </c>
      <c r="L23" s="36" t="s">
        <v>43</v>
      </c>
      <c r="M23" s="36">
        <v>8290</v>
      </c>
      <c r="N23" s="36" t="s">
        <v>42</v>
      </c>
      <c r="O23" s="36" t="s">
        <v>42</v>
      </c>
      <c r="P23" s="37">
        <v>23.749456285000001</v>
      </c>
      <c r="Q23" t="s">
        <v>41</v>
      </c>
      <c r="R23" t="s">
        <v>42</v>
      </c>
      <c r="S23" t="s">
        <v>41</v>
      </c>
      <c r="T23" t="s">
        <v>42</v>
      </c>
      <c r="U23" s="36" t="s">
        <v>41</v>
      </c>
      <c r="V23" s="36"/>
      <c r="W23" s="36"/>
      <c r="X23" s="36"/>
      <c r="Y23" s="36"/>
      <c r="Z23">
        <f t="shared" si="0"/>
        <v>0</v>
      </c>
      <c r="AA23">
        <f t="shared" si="1"/>
        <v>0</v>
      </c>
      <c r="AB23">
        <f t="shared" si="2"/>
        <v>0</v>
      </c>
      <c r="AC23">
        <f t="shared" si="3"/>
        <v>0</v>
      </c>
      <c r="AD23">
        <f t="shared" si="4"/>
        <v>0</v>
      </c>
      <c r="AE23">
        <f t="shared" si="5"/>
        <v>0</v>
      </c>
      <c r="AF23" s="38">
        <f t="shared" si="6"/>
        <v>0</v>
      </c>
      <c r="AG23" s="38">
        <f t="shared" si="7"/>
        <v>0</v>
      </c>
      <c r="AH23" s="38">
        <f t="shared" si="8"/>
        <v>0</v>
      </c>
      <c r="AI23">
        <f t="shared" si="9"/>
        <v>1</v>
      </c>
      <c r="AJ23">
        <f t="shared" si="10"/>
        <v>1</v>
      </c>
      <c r="AK23" t="str">
        <f t="shared" si="11"/>
        <v>Initial</v>
      </c>
      <c r="AL23">
        <f t="shared" si="12"/>
        <v>0</v>
      </c>
      <c r="AM23" t="str">
        <f t="shared" si="13"/>
        <v>RLIS</v>
      </c>
      <c r="AN23">
        <f t="shared" si="14"/>
        <v>0</v>
      </c>
      <c r="AO23">
        <f t="shared" si="15"/>
        <v>0</v>
      </c>
    </row>
    <row r="24" spans="1:41" x14ac:dyDescent="0.25">
      <c r="A24">
        <v>3700840</v>
      </c>
      <c r="B24" s="4">
        <v>210</v>
      </c>
      <c r="C24" t="s">
        <v>93</v>
      </c>
      <c r="D24" t="s">
        <v>94</v>
      </c>
      <c r="E24" t="s">
        <v>95</v>
      </c>
      <c r="F24" s="35">
        <v>27932</v>
      </c>
      <c r="G24" s="3">
        <v>206</v>
      </c>
      <c r="H24">
        <v>2524824436</v>
      </c>
      <c r="I24" s="4" t="s">
        <v>80</v>
      </c>
      <c r="J24" s="4" t="s">
        <v>42</v>
      </c>
      <c r="K24" t="s">
        <v>42</v>
      </c>
      <c r="L24" s="36" t="s">
        <v>43</v>
      </c>
      <c r="M24" s="36">
        <v>2357</v>
      </c>
      <c r="N24" s="36" t="s">
        <v>42</v>
      </c>
      <c r="O24" s="36" t="s">
        <v>42</v>
      </c>
      <c r="P24" s="37">
        <v>25.704493526</v>
      </c>
      <c r="Q24" t="s">
        <v>41</v>
      </c>
      <c r="R24" t="s">
        <v>42</v>
      </c>
      <c r="S24" t="s">
        <v>41</v>
      </c>
      <c r="T24" t="s">
        <v>42</v>
      </c>
      <c r="U24" s="36" t="s">
        <v>41</v>
      </c>
      <c r="V24" s="36"/>
      <c r="W24" s="36"/>
      <c r="X24" s="36"/>
      <c r="Y24" s="36"/>
      <c r="Z24">
        <f t="shared" si="0"/>
        <v>0</v>
      </c>
      <c r="AA24">
        <f t="shared" si="1"/>
        <v>0</v>
      </c>
      <c r="AB24">
        <f t="shared" si="2"/>
        <v>0</v>
      </c>
      <c r="AC24">
        <f t="shared" si="3"/>
        <v>0</v>
      </c>
      <c r="AD24">
        <f t="shared" si="4"/>
        <v>0</v>
      </c>
      <c r="AE24">
        <f t="shared" si="5"/>
        <v>0</v>
      </c>
      <c r="AF24" s="38">
        <f t="shared" si="6"/>
        <v>0</v>
      </c>
      <c r="AG24" s="38">
        <f t="shared" si="7"/>
        <v>0</v>
      </c>
      <c r="AH24" s="38">
        <f t="shared" si="8"/>
        <v>0</v>
      </c>
      <c r="AI24">
        <f t="shared" si="9"/>
        <v>1</v>
      </c>
      <c r="AJ24">
        <f t="shared" si="10"/>
        <v>1</v>
      </c>
      <c r="AK24" t="str">
        <f t="shared" si="11"/>
        <v>Initial</v>
      </c>
      <c r="AL24">
        <f t="shared" si="12"/>
        <v>0</v>
      </c>
      <c r="AM24" t="str">
        <f t="shared" si="13"/>
        <v>RLIS</v>
      </c>
      <c r="AN24">
        <f t="shared" si="14"/>
        <v>0</v>
      </c>
      <c r="AO24">
        <f t="shared" si="15"/>
        <v>0</v>
      </c>
    </row>
    <row r="25" spans="1:41" x14ac:dyDescent="0.25">
      <c r="A25">
        <v>3701770</v>
      </c>
      <c r="B25" s="4">
        <v>380</v>
      </c>
      <c r="C25" t="s">
        <v>105</v>
      </c>
      <c r="D25" t="s">
        <v>106</v>
      </c>
      <c r="E25" t="s">
        <v>107</v>
      </c>
      <c r="F25" s="35">
        <v>28771</v>
      </c>
      <c r="G25" s="3">
        <v>605</v>
      </c>
      <c r="H25">
        <v>8284793413</v>
      </c>
      <c r="I25" s="4">
        <v>7</v>
      </c>
      <c r="J25" s="4" t="s">
        <v>41</v>
      </c>
      <c r="K25" t="s">
        <v>42</v>
      </c>
      <c r="L25" s="36" t="s">
        <v>43</v>
      </c>
      <c r="M25" s="36">
        <v>1088</v>
      </c>
      <c r="N25" s="36" t="s">
        <v>42</v>
      </c>
      <c r="O25" s="36" t="s">
        <v>42</v>
      </c>
      <c r="P25" s="37">
        <v>25</v>
      </c>
      <c r="Q25" t="s">
        <v>41</v>
      </c>
      <c r="R25" t="s">
        <v>42</v>
      </c>
      <c r="S25" t="s">
        <v>41</v>
      </c>
      <c r="T25" t="s">
        <v>42</v>
      </c>
      <c r="U25" s="36" t="s">
        <v>41</v>
      </c>
      <c r="V25" s="36"/>
      <c r="W25" s="36"/>
      <c r="X25" s="36"/>
      <c r="Y25" s="36"/>
      <c r="Z25">
        <f t="shared" si="0"/>
        <v>1</v>
      </c>
      <c r="AA25">
        <f t="shared" si="1"/>
        <v>0</v>
      </c>
      <c r="AB25">
        <f t="shared" si="2"/>
        <v>0</v>
      </c>
      <c r="AC25">
        <f t="shared" si="3"/>
        <v>0</v>
      </c>
      <c r="AD25">
        <f t="shared" si="4"/>
        <v>0</v>
      </c>
      <c r="AE25">
        <f t="shared" si="5"/>
        <v>0</v>
      </c>
      <c r="AF25" s="38">
        <f t="shared" si="6"/>
        <v>0</v>
      </c>
      <c r="AG25" s="38">
        <f t="shared" si="7"/>
        <v>0</v>
      </c>
      <c r="AH25" s="38">
        <f t="shared" si="8"/>
        <v>0</v>
      </c>
      <c r="AI25">
        <f t="shared" si="9"/>
        <v>1</v>
      </c>
      <c r="AJ25">
        <f t="shared" si="10"/>
        <v>1</v>
      </c>
      <c r="AK25" t="str">
        <f t="shared" si="11"/>
        <v>Initial</v>
      </c>
      <c r="AL25">
        <f t="shared" si="12"/>
        <v>0</v>
      </c>
      <c r="AM25" t="str">
        <f t="shared" si="13"/>
        <v>RLIS</v>
      </c>
      <c r="AN25">
        <f t="shared" si="14"/>
        <v>0</v>
      </c>
      <c r="AO25">
        <f t="shared" si="15"/>
        <v>0</v>
      </c>
    </row>
    <row r="26" spans="1:41" x14ac:dyDescent="0.25">
      <c r="A26">
        <v>3701830</v>
      </c>
      <c r="B26" s="4">
        <v>400</v>
      </c>
      <c r="C26" t="s">
        <v>108</v>
      </c>
      <c r="D26" t="s">
        <v>109</v>
      </c>
      <c r="E26" t="s">
        <v>110</v>
      </c>
      <c r="F26" s="35">
        <v>28580</v>
      </c>
      <c r="G26" s="3">
        <v>1393</v>
      </c>
      <c r="H26">
        <v>2527473425</v>
      </c>
      <c r="I26" s="4">
        <v>7</v>
      </c>
      <c r="J26" s="4" t="s">
        <v>41</v>
      </c>
      <c r="K26" t="s">
        <v>42</v>
      </c>
      <c r="L26" s="36" t="s">
        <v>43</v>
      </c>
      <c r="M26" s="36">
        <v>2969</v>
      </c>
      <c r="N26" s="36" t="s">
        <v>42</v>
      </c>
      <c r="O26" s="36" t="s">
        <v>42</v>
      </c>
      <c r="P26" s="37">
        <v>26.678190723</v>
      </c>
      <c r="Q26" t="s">
        <v>41</v>
      </c>
      <c r="R26" t="s">
        <v>42</v>
      </c>
      <c r="S26" t="s">
        <v>41</v>
      </c>
      <c r="T26" t="s">
        <v>42</v>
      </c>
      <c r="U26" s="36" t="s">
        <v>41</v>
      </c>
      <c r="V26" s="36"/>
      <c r="W26" s="36"/>
      <c r="X26" s="36"/>
      <c r="Y26" s="36"/>
      <c r="Z26">
        <f t="shared" si="0"/>
        <v>1</v>
      </c>
      <c r="AA26">
        <f t="shared" si="1"/>
        <v>0</v>
      </c>
      <c r="AB26">
        <f t="shared" si="2"/>
        <v>0</v>
      </c>
      <c r="AC26">
        <f t="shared" si="3"/>
        <v>0</v>
      </c>
      <c r="AD26">
        <f t="shared" si="4"/>
        <v>0</v>
      </c>
      <c r="AE26">
        <f t="shared" si="5"/>
        <v>0</v>
      </c>
      <c r="AF26" s="38">
        <f t="shared" si="6"/>
        <v>0</v>
      </c>
      <c r="AG26" s="38">
        <f t="shared" si="7"/>
        <v>0</v>
      </c>
      <c r="AH26" s="38">
        <f t="shared" si="8"/>
        <v>0</v>
      </c>
      <c r="AI26">
        <f t="shared" si="9"/>
        <v>1</v>
      </c>
      <c r="AJ26">
        <f t="shared" si="10"/>
        <v>1</v>
      </c>
      <c r="AK26" t="str">
        <f t="shared" si="11"/>
        <v>Initial</v>
      </c>
      <c r="AL26">
        <f t="shared" si="12"/>
        <v>0</v>
      </c>
      <c r="AM26" t="str">
        <f t="shared" si="13"/>
        <v>RLIS</v>
      </c>
      <c r="AN26">
        <f t="shared" si="14"/>
        <v>0</v>
      </c>
      <c r="AO26">
        <f t="shared" si="15"/>
        <v>0</v>
      </c>
    </row>
    <row r="27" spans="1:41" x14ac:dyDescent="0.25">
      <c r="A27">
        <v>3701950</v>
      </c>
      <c r="B27" s="4">
        <v>420</v>
      </c>
      <c r="C27" t="s">
        <v>111</v>
      </c>
      <c r="D27" t="s">
        <v>112</v>
      </c>
      <c r="E27" t="s">
        <v>113</v>
      </c>
      <c r="F27" s="35">
        <v>27839</v>
      </c>
      <c r="G27" s="3">
        <v>468</v>
      </c>
      <c r="H27">
        <v>2525835111</v>
      </c>
      <c r="I27" s="4" t="s">
        <v>80</v>
      </c>
      <c r="J27" s="4" t="s">
        <v>42</v>
      </c>
      <c r="K27" t="s">
        <v>42</v>
      </c>
      <c r="L27" s="36" t="s">
        <v>43</v>
      </c>
      <c r="M27" s="36">
        <v>5278</v>
      </c>
      <c r="N27" s="36" t="s">
        <v>42</v>
      </c>
      <c r="O27" s="36" t="s">
        <v>42</v>
      </c>
      <c r="P27" s="37">
        <v>30.732135027999998</v>
      </c>
      <c r="Q27" t="s">
        <v>41</v>
      </c>
      <c r="R27" t="s">
        <v>42</v>
      </c>
      <c r="S27" t="s">
        <v>41</v>
      </c>
      <c r="T27" t="s">
        <v>42</v>
      </c>
      <c r="U27" s="36" t="s">
        <v>41</v>
      </c>
      <c r="V27" s="36"/>
      <c r="W27" s="36"/>
      <c r="X27" s="36"/>
      <c r="Y27" s="36"/>
      <c r="Z27">
        <f t="shared" si="0"/>
        <v>0</v>
      </c>
      <c r="AA27">
        <f t="shared" si="1"/>
        <v>0</v>
      </c>
      <c r="AB27">
        <f t="shared" si="2"/>
        <v>0</v>
      </c>
      <c r="AC27">
        <f t="shared" si="3"/>
        <v>0</v>
      </c>
      <c r="AD27">
        <f t="shared" si="4"/>
        <v>0</v>
      </c>
      <c r="AE27">
        <f t="shared" si="5"/>
        <v>0</v>
      </c>
      <c r="AF27" s="38">
        <f t="shared" si="6"/>
        <v>0</v>
      </c>
      <c r="AG27" s="38">
        <f t="shared" si="7"/>
        <v>0</v>
      </c>
      <c r="AH27" s="38">
        <f t="shared" si="8"/>
        <v>0</v>
      </c>
      <c r="AI27">
        <f t="shared" si="9"/>
        <v>1</v>
      </c>
      <c r="AJ27">
        <f t="shared" si="10"/>
        <v>1</v>
      </c>
      <c r="AK27" t="str">
        <f t="shared" si="11"/>
        <v>Initial</v>
      </c>
      <c r="AL27">
        <f t="shared" si="12"/>
        <v>0</v>
      </c>
      <c r="AM27" t="str">
        <f t="shared" si="13"/>
        <v>RLIS</v>
      </c>
      <c r="AN27">
        <f t="shared" si="14"/>
        <v>0</v>
      </c>
      <c r="AO27">
        <f t="shared" si="15"/>
        <v>0</v>
      </c>
    </row>
    <row r="28" spans="1:41" x14ac:dyDescent="0.25">
      <c r="A28">
        <v>3702160</v>
      </c>
      <c r="B28" s="4">
        <v>460</v>
      </c>
      <c r="C28" t="s">
        <v>114</v>
      </c>
      <c r="D28" t="s">
        <v>115</v>
      </c>
      <c r="E28" t="s">
        <v>116</v>
      </c>
      <c r="F28" s="35">
        <v>27986</v>
      </c>
      <c r="G28" s="3">
        <v>158</v>
      </c>
      <c r="H28">
        <v>2523581761</v>
      </c>
      <c r="I28" s="4">
        <v>6</v>
      </c>
      <c r="J28" s="4" t="s">
        <v>42</v>
      </c>
      <c r="K28" t="s">
        <v>42</v>
      </c>
      <c r="L28" s="36" t="s">
        <v>43</v>
      </c>
      <c r="M28" s="36">
        <v>3477</v>
      </c>
      <c r="N28" s="36" t="s">
        <v>42</v>
      </c>
      <c r="O28" s="36" t="s">
        <v>42</v>
      </c>
      <c r="P28" s="37">
        <v>23.200356586000002</v>
      </c>
      <c r="Q28" t="s">
        <v>41</v>
      </c>
      <c r="R28" t="s">
        <v>42</v>
      </c>
      <c r="S28" t="s">
        <v>41</v>
      </c>
      <c r="T28" t="s">
        <v>42</v>
      </c>
      <c r="U28" s="36" t="s">
        <v>41</v>
      </c>
      <c r="V28" s="36"/>
      <c r="W28" s="36"/>
      <c r="X28" s="36"/>
      <c r="Y28" s="36"/>
      <c r="Z28">
        <f t="shared" si="0"/>
        <v>0</v>
      </c>
      <c r="AA28">
        <f t="shared" si="1"/>
        <v>0</v>
      </c>
      <c r="AB28">
        <f t="shared" si="2"/>
        <v>0</v>
      </c>
      <c r="AC28">
        <f t="shared" si="3"/>
        <v>0</v>
      </c>
      <c r="AD28">
        <f t="shared" si="4"/>
        <v>0</v>
      </c>
      <c r="AE28">
        <f t="shared" si="5"/>
        <v>0</v>
      </c>
      <c r="AF28" s="38">
        <f t="shared" si="6"/>
        <v>0</v>
      </c>
      <c r="AG28" s="38">
        <f t="shared" si="7"/>
        <v>0</v>
      </c>
      <c r="AH28" s="38">
        <f t="shared" si="8"/>
        <v>0</v>
      </c>
      <c r="AI28">
        <f t="shared" si="9"/>
        <v>1</v>
      </c>
      <c r="AJ28">
        <f t="shared" si="10"/>
        <v>1</v>
      </c>
      <c r="AK28" t="str">
        <f t="shared" si="11"/>
        <v>Initial</v>
      </c>
      <c r="AL28">
        <f t="shared" si="12"/>
        <v>0</v>
      </c>
      <c r="AM28" t="str">
        <f t="shared" si="13"/>
        <v>RLIS</v>
      </c>
      <c r="AN28">
        <f t="shared" si="14"/>
        <v>0</v>
      </c>
      <c r="AO28">
        <f t="shared" si="15"/>
        <v>0</v>
      </c>
    </row>
    <row r="29" spans="1:41" x14ac:dyDescent="0.25">
      <c r="A29">
        <v>3702250</v>
      </c>
      <c r="B29" s="4">
        <v>470</v>
      </c>
      <c r="C29" t="s">
        <v>117</v>
      </c>
      <c r="D29" t="s">
        <v>118</v>
      </c>
      <c r="E29" t="s">
        <v>119</v>
      </c>
      <c r="F29" s="35">
        <v>28376</v>
      </c>
      <c r="G29" s="3">
        <v>370</v>
      </c>
      <c r="H29">
        <v>9108754106</v>
      </c>
      <c r="I29" s="4" t="s">
        <v>80</v>
      </c>
      <c r="J29" s="4" t="s">
        <v>42</v>
      </c>
      <c r="K29" t="s">
        <v>42</v>
      </c>
      <c r="L29" s="36" t="s">
        <v>43</v>
      </c>
      <c r="M29" s="36">
        <v>5880</v>
      </c>
      <c r="N29" s="36" t="s">
        <v>42</v>
      </c>
      <c r="O29" s="36" t="s">
        <v>42</v>
      </c>
      <c r="P29" s="37">
        <v>23.902087833</v>
      </c>
      <c r="Q29" t="s">
        <v>41</v>
      </c>
      <c r="R29" t="s">
        <v>42</v>
      </c>
      <c r="S29" t="s">
        <v>41</v>
      </c>
      <c r="T29" t="s">
        <v>42</v>
      </c>
      <c r="U29" s="36" t="s">
        <v>41</v>
      </c>
      <c r="V29" s="36"/>
      <c r="W29" s="36"/>
      <c r="X29" s="36"/>
      <c r="Y29" s="36"/>
      <c r="Z29">
        <f t="shared" si="0"/>
        <v>0</v>
      </c>
      <c r="AA29">
        <f t="shared" si="1"/>
        <v>0</v>
      </c>
      <c r="AB29">
        <f t="shared" si="2"/>
        <v>0</v>
      </c>
      <c r="AC29">
        <f t="shared" si="3"/>
        <v>0</v>
      </c>
      <c r="AD29">
        <f t="shared" si="4"/>
        <v>0</v>
      </c>
      <c r="AE29">
        <f t="shared" si="5"/>
        <v>0</v>
      </c>
      <c r="AF29" s="38">
        <f t="shared" si="6"/>
        <v>0</v>
      </c>
      <c r="AG29" s="38">
        <f t="shared" si="7"/>
        <v>0</v>
      </c>
      <c r="AH29" s="38">
        <f t="shared" si="8"/>
        <v>0</v>
      </c>
      <c r="AI29">
        <f t="shared" si="9"/>
        <v>1</v>
      </c>
      <c r="AJ29">
        <f t="shared" si="10"/>
        <v>1</v>
      </c>
      <c r="AK29" t="str">
        <f t="shared" si="11"/>
        <v>Initial</v>
      </c>
      <c r="AL29">
        <f t="shared" si="12"/>
        <v>0</v>
      </c>
      <c r="AM29" t="str">
        <f t="shared" si="13"/>
        <v>RLIS</v>
      </c>
      <c r="AN29">
        <f t="shared" si="14"/>
        <v>0</v>
      </c>
      <c r="AO29">
        <f t="shared" si="15"/>
        <v>0</v>
      </c>
    </row>
    <row r="30" spans="1:41" x14ac:dyDescent="0.25">
      <c r="A30">
        <v>3702400</v>
      </c>
      <c r="B30" s="4">
        <v>520</v>
      </c>
      <c r="C30" t="s">
        <v>120</v>
      </c>
      <c r="D30" t="s">
        <v>121</v>
      </c>
      <c r="E30" t="s">
        <v>122</v>
      </c>
      <c r="F30" s="35">
        <v>28585</v>
      </c>
      <c r="G30" s="3">
        <v>187</v>
      </c>
      <c r="H30">
        <v>2524482531</v>
      </c>
      <c r="I30" s="4">
        <v>7</v>
      </c>
      <c r="J30" s="4" t="s">
        <v>41</v>
      </c>
      <c r="K30" t="s">
        <v>42</v>
      </c>
      <c r="L30" s="36" t="s">
        <v>43</v>
      </c>
      <c r="M30" s="36">
        <v>1367</v>
      </c>
      <c r="N30" s="36" t="s">
        <v>42</v>
      </c>
      <c r="O30" s="36" t="s">
        <v>42</v>
      </c>
      <c r="P30" s="37">
        <v>22.607421875</v>
      </c>
      <c r="Q30" t="s">
        <v>41</v>
      </c>
      <c r="R30" t="s">
        <v>42</v>
      </c>
      <c r="S30" t="s">
        <v>41</v>
      </c>
      <c r="T30" t="s">
        <v>42</v>
      </c>
      <c r="U30" s="36" t="s">
        <v>41</v>
      </c>
      <c r="V30" s="36"/>
      <c r="W30" s="36"/>
      <c r="X30" s="36"/>
      <c r="Y30" s="36"/>
      <c r="Z30">
        <f t="shared" si="0"/>
        <v>1</v>
      </c>
      <c r="AA30">
        <f t="shared" si="1"/>
        <v>0</v>
      </c>
      <c r="AB30">
        <f t="shared" si="2"/>
        <v>0</v>
      </c>
      <c r="AC30">
        <f t="shared" si="3"/>
        <v>0</v>
      </c>
      <c r="AD30">
        <f t="shared" si="4"/>
        <v>0</v>
      </c>
      <c r="AE30">
        <f t="shared" si="5"/>
        <v>0</v>
      </c>
      <c r="AF30" s="38">
        <f t="shared" si="6"/>
        <v>0</v>
      </c>
      <c r="AG30" s="38">
        <f t="shared" si="7"/>
        <v>0</v>
      </c>
      <c r="AH30" s="38">
        <f t="shared" si="8"/>
        <v>0</v>
      </c>
      <c r="AI30">
        <f t="shared" si="9"/>
        <v>1</v>
      </c>
      <c r="AJ30">
        <f t="shared" si="10"/>
        <v>1</v>
      </c>
      <c r="AK30" t="str">
        <f t="shared" si="11"/>
        <v>Initial</v>
      </c>
      <c r="AL30">
        <f t="shared" si="12"/>
        <v>0</v>
      </c>
      <c r="AM30" t="str">
        <f t="shared" si="13"/>
        <v>RLIS</v>
      </c>
      <c r="AN30">
        <f t="shared" si="14"/>
        <v>0</v>
      </c>
      <c r="AO30">
        <f t="shared" si="15"/>
        <v>0</v>
      </c>
    </row>
    <row r="31" spans="1:41" x14ac:dyDescent="0.25">
      <c r="A31">
        <v>3700067</v>
      </c>
      <c r="B31" s="4" t="s">
        <v>51</v>
      </c>
      <c r="C31" t="s">
        <v>52</v>
      </c>
      <c r="D31" t="s">
        <v>53</v>
      </c>
      <c r="E31" t="s">
        <v>54</v>
      </c>
      <c r="F31" s="35">
        <v>28353</v>
      </c>
      <c r="G31" s="3" t="s">
        <v>45</v>
      </c>
      <c r="H31">
        <v>9102766635</v>
      </c>
      <c r="I31" s="4">
        <v>6</v>
      </c>
      <c r="J31" s="4" t="s">
        <v>42</v>
      </c>
      <c r="K31" t="s">
        <v>42</v>
      </c>
      <c r="L31" s="36" t="s">
        <v>43</v>
      </c>
      <c r="M31" s="36">
        <v>153</v>
      </c>
      <c r="N31" s="36" t="s">
        <v>42</v>
      </c>
      <c r="O31" s="36" t="s">
        <v>42</v>
      </c>
      <c r="P31" s="37">
        <v>30.91</v>
      </c>
      <c r="Q31" t="s">
        <v>44</v>
      </c>
      <c r="R31" t="s">
        <v>42</v>
      </c>
      <c r="S31" t="s">
        <v>41</v>
      </c>
      <c r="T31" t="s">
        <v>42</v>
      </c>
      <c r="U31" s="36" t="s">
        <v>41</v>
      </c>
      <c r="V31" s="36"/>
      <c r="W31" s="36"/>
      <c r="X31" s="36"/>
      <c r="Y31" s="36"/>
      <c r="Z31">
        <f t="shared" si="0"/>
        <v>0</v>
      </c>
      <c r="AA31">
        <f t="shared" si="1"/>
        <v>1</v>
      </c>
      <c r="AB31">
        <f t="shared" si="2"/>
        <v>0</v>
      </c>
      <c r="AC31">
        <f t="shared" si="3"/>
        <v>0</v>
      </c>
      <c r="AD31">
        <f t="shared" si="4"/>
        <v>0</v>
      </c>
      <c r="AE31">
        <f t="shared" si="5"/>
        <v>0</v>
      </c>
      <c r="AF31" s="38">
        <f t="shared" si="6"/>
        <v>0</v>
      </c>
      <c r="AG31" s="38">
        <f t="shared" si="7"/>
        <v>0</v>
      </c>
      <c r="AH31" s="38">
        <f t="shared" si="8"/>
        <v>0</v>
      </c>
      <c r="AI31">
        <f t="shared" si="9"/>
        <v>1</v>
      </c>
      <c r="AJ31">
        <f t="shared" si="10"/>
        <v>1</v>
      </c>
      <c r="AK31" t="str">
        <f t="shared" si="11"/>
        <v>Initial</v>
      </c>
      <c r="AL31">
        <f t="shared" si="12"/>
        <v>0</v>
      </c>
      <c r="AM31" t="str">
        <f t="shared" si="13"/>
        <v>RLIS</v>
      </c>
      <c r="AN31">
        <f t="shared" si="14"/>
        <v>0</v>
      </c>
      <c r="AO31">
        <f t="shared" si="15"/>
        <v>0</v>
      </c>
    </row>
    <row r="32" spans="1:41" x14ac:dyDescent="0.25">
      <c r="A32">
        <v>3702880</v>
      </c>
      <c r="B32" s="4">
        <v>580</v>
      </c>
      <c r="C32" t="s">
        <v>123</v>
      </c>
      <c r="D32" t="s">
        <v>124</v>
      </c>
      <c r="E32" t="s">
        <v>125</v>
      </c>
      <c r="F32" s="35">
        <v>27892</v>
      </c>
      <c r="G32" s="3">
        <v>2099</v>
      </c>
      <c r="H32">
        <v>2527921575</v>
      </c>
      <c r="I32" s="4" t="s">
        <v>84</v>
      </c>
      <c r="J32" s="4" t="s">
        <v>42</v>
      </c>
      <c r="K32" t="s">
        <v>42</v>
      </c>
      <c r="L32" s="36" t="s">
        <v>43</v>
      </c>
      <c r="M32" s="36">
        <v>4310</v>
      </c>
      <c r="N32" s="36" t="s">
        <v>42</v>
      </c>
      <c r="O32" s="36" t="s">
        <v>42</v>
      </c>
      <c r="P32" s="37">
        <v>26.574843022</v>
      </c>
      <c r="Q32" t="s">
        <v>41</v>
      </c>
      <c r="R32" t="s">
        <v>42</v>
      </c>
      <c r="S32" t="s">
        <v>41</v>
      </c>
      <c r="T32" t="s">
        <v>42</v>
      </c>
      <c r="U32" s="36" t="s">
        <v>41</v>
      </c>
      <c r="V32" s="36"/>
      <c r="W32" s="36"/>
      <c r="X32" s="36"/>
      <c r="Y32" s="36"/>
      <c r="Z32">
        <f t="shared" si="0"/>
        <v>0</v>
      </c>
      <c r="AA32">
        <f t="shared" si="1"/>
        <v>0</v>
      </c>
      <c r="AB32">
        <f t="shared" si="2"/>
        <v>0</v>
      </c>
      <c r="AC32">
        <f t="shared" si="3"/>
        <v>0</v>
      </c>
      <c r="AD32">
        <f t="shared" si="4"/>
        <v>0</v>
      </c>
      <c r="AE32">
        <f t="shared" si="5"/>
        <v>0</v>
      </c>
      <c r="AF32" s="38">
        <f t="shared" si="6"/>
        <v>0</v>
      </c>
      <c r="AG32" s="38">
        <f t="shared" si="7"/>
        <v>0</v>
      </c>
      <c r="AH32" s="38">
        <f t="shared" si="8"/>
        <v>0</v>
      </c>
      <c r="AI32">
        <f t="shared" si="9"/>
        <v>1</v>
      </c>
      <c r="AJ32">
        <f t="shared" si="10"/>
        <v>1</v>
      </c>
      <c r="AK32" t="str">
        <f t="shared" si="11"/>
        <v>Initial</v>
      </c>
      <c r="AL32">
        <f t="shared" si="12"/>
        <v>0</v>
      </c>
      <c r="AM32" t="str">
        <f t="shared" si="13"/>
        <v>RLIS</v>
      </c>
      <c r="AN32">
        <f t="shared" si="14"/>
        <v>0</v>
      </c>
      <c r="AO32">
        <f t="shared" si="15"/>
        <v>0</v>
      </c>
    </row>
    <row r="33" spans="1:41" x14ac:dyDescent="0.25">
      <c r="A33">
        <v>3703420</v>
      </c>
      <c r="B33" s="4">
        <v>660</v>
      </c>
      <c r="C33" t="s">
        <v>126</v>
      </c>
      <c r="D33" t="s">
        <v>115</v>
      </c>
      <c r="E33" t="s">
        <v>127</v>
      </c>
      <c r="F33" s="35">
        <v>27845</v>
      </c>
      <c r="G33" s="3">
        <v>158</v>
      </c>
      <c r="H33">
        <v>2525341371</v>
      </c>
      <c r="I33" s="4">
        <v>7</v>
      </c>
      <c r="J33" s="4" t="s">
        <v>41</v>
      </c>
      <c r="K33" t="s">
        <v>42</v>
      </c>
      <c r="L33" s="36" t="s">
        <v>43</v>
      </c>
      <c r="M33" s="36">
        <v>3175</v>
      </c>
      <c r="N33" s="36" t="s">
        <v>42</v>
      </c>
      <c r="O33" s="36" t="s">
        <v>42</v>
      </c>
      <c r="P33" s="37">
        <v>28.675754625</v>
      </c>
      <c r="Q33" t="s">
        <v>41</v>
      </c>
      <c r="R33" t="s">
        <v>42</v>
      </c>
      <c r="S33" t="s">
        <v>41</v>
      </c>
      <c r="T33" t="s">
        <v>42</v>
      </c>
      <c r="U33" s="36" t="s">
        <v>41</v>
      </c>
      <c r="V33" s="36"/>
      <c r="W33" s="36"/>
      <c r="X33" s="36"/>
      <c r="Y33" s="36"/>
      <c r="Z33">
        <f t="shared" si="0"/>
        <v>1</v>
      </c>
      <c r="AA33">
        <f t="shared" si="1"/>
        <v>0</v>
      </c>
      <c r="AB33">
        <f t="shared" si="2"/>
        <v>0</v>
      </c>
      <c r="AC33">
        <f t="shared" si="3"/>
        <v>0</v>
      </c>
      <c r="AD33">
        <f t="shared" si="4"/>
        <v>0</v>
      </c>
      <c r="AE33">
        <f t="shared" si="5"/>
        <v>0</v>
      </c>
      <c r="AF33" s="38">
        <f t="shared" si="6"/>
        <v>0</v>
      </c>
      <c r="AG33" s="38">
        <f t="shared" si="7"/>
        <v>0</v>
      </c>
      <c r="AH33" s="38">
        <f t="shared" si="8"/>
        <v>0</v>
      </c>
      <c r="AI33">
        <f t="shared" si="9"/>
        <v>1</v>
      </c>
      <c r="AJ33">
        <f t="shared" si="10"/>
        <v>1</v>
      </c>
      <c r="AK33" t="str">
        <f t="shared" si="11"/>
        <v>Initial</v>
      </c>
      <c r="AL33">
        <f t="shared" si="12"/>
        <v>0</v>
      </c>
      <c r="AM33" t="str">
        <f t="shared" si="13"/>
        <v>RLIS</v>
      </c>
      <c r="AN33">
        <f t="shared" si="14"/>
        <v>0</v>
      </c>
      <c r="AO33">
        <f t="shared" si="15"/>
        <v>0</v>
      </c>
    </row>
    <row r="34" spans="1:41" x14ac:dyDescent="0.25">
      <c r="A34">
        <v>3703510</v>
      </c>
      <c r="B34" s="4">
        <v>690</v>
      </c>
      <c r="C34" t="s">
        <v>128</v>
      </c>
      <c r="D34" t="s">
        <v>129</v>
      </c>
      <c r="E34" t="s">
        <v>130</v>
      </c>
      <c r="F34" s="35">
        <v>28515</v>
      </c>
      <c r="G34" s="3">
        <v>9799</v>
      </c>
      <c r="H34">
        <v>2527454171</v>
      </c>
      <c r="I34" s="4">
        <v>7</v>
      </c>
      <c r="J34" s="4" t="s">
        <v>41</v>
      </c>
      <c r="K34" t="s">
        <v>42</v>
      </c>
      <c r="L34" s="36" t="s">
        <v>43</v>
      </c>
      <c r="M34" s="36">
        <v>1629</v>
      </c>
      <c r="N34" s="36" t="s">
        <v>42</v>
      </c>
      <c r="O34" s="36" t="s">
        <v>42</v>
      </c>
      <c r="P34" s="37">
        <v>24.339894383000001</v>
      </c>
      <c r="Q34" t="s">
        <v>41</v>
      </c>
      <c r="R34" t="s">
        <v>42</v>
      </c>
      <c r="S34" t="s">
        <v>41</v>
      </c>
      <c r="T34" t="s">
        <v>42</v>
      </c>
      <c r="U34" s="36" t="s">
        <v>41</v>
      </c>
      <c r="V34" s="36"/>
      <c r="W34" s="36"/>
      <c r="X34" s="36"/>
      <c r="Y34" s="36"/>
      <c r="Z34">
        <f t="shared" si="0"/>
        <v>1</v>
      </c>
      <c r="AA34">
        <f t="shared" si="1"/>
        <v>0</v>
      </c>
      <c r="AB34">
        <f t="shared" si="2"/>
        <v>0</v>
      </c>
      <c r="AC34">
        <f t="shared" si="3"/>
        <v>0</v>
      </c>
      <c r="AD34">
        <f t="shared" si="4"/>
        <v>0</v>
      </c>
      <c r="AE34">
        <f t="shared" si="5"/>
        <v>0</v>
      </c>
      <c r="AF34" s="38">
        <f t="shared" si="6"/>
        <v>0</v>
      </c>
      <c r="AG34" s="38">
        <f t="shared" si="7"/>
        <v>0</v>
      </c>
      <c r="AH34" s="38">
        <f t="shared" si="8"/>
        <v>0</v>
      </c>
      <c r="AI34">
        <f t="shared" si="9"/>
        <v>1</v>
      </c>
      <c r="AJ34">
        <f t="shared" si="10"/>
        <v>1</v>
      </c>
      <c r="AK34" t="str">
        <f t="shared" si="11"/>
        <v>Initial</v>
      </c>
      <c r="AL34">
        <f t="shared" si="12"/>
        <v>0</v>
      </c>
      <c r="AM34" t="str">
        <f t="shared" si="13"/>
        <v>RLIS</v>
      </c>
      <c r="AN34">
        <f t="shared" si="14"/>
        <v>0</v>
      </c>
      <c r="AO34">
        <f t="shared" si="15"/>
        <v>0</v>
      </c>
    </row>
    <row r="35" spans="1:41" x14ac:dyDescent="0.25">
      <c r="A35">
        <v>3703540</v>
      </c>
      <c r="B35" s="4">
        <v>700</v>
      </c>
      <c r="C35" t="s">
        <v>131</v>
      </c>
      <c r="D35" t="s">
        <v>132</v>
      </c>
      <c r="E35" t="s">
        <v>133</v>
      </c>
      <c r="F35" s="35">
        <v>27906</v>
      </c>
      <c r="G35" s="3">
        <v>2247</v>
      </c>
      <c r="H35">
        <v>2523352981</v>
      </c>
      <c r="I35" s="4" t="s">
        <v>80</v>
      </c>
      <c r="J35" s="4" t="s">
        <v>42</v>
      </c>
      <c r="K35" t="s">
        <v>42</v>
      </c>
      <c r="L35" s="36" t="s">
        <v>43</v>
      </c>
      <c r="M35" s="36">
        <v>5540</v>
      </c>
      <c r="N35" s="36" t="s">
        <v>42</v>
      </c>
      <c r="O35" s="36" t="s">
        <v>42</v>
      </c>
      <c r="P35" s="37">
        <v>22.628747118</v>
      </c>
      <c r="Q35" t="s">
        <v>41</v>
      </c>
      <c r="R35" t="s">
        <v>42</v>
      </c>
      <c r="S35" t="s">
        <v>41</v>
      </c>
      <c r="T35" t="s">
        <v>42</v>
      </c>
      <c r="U35" s="36" t="s">
        <v>41</v>
      </c>
      <c r="V35" s="36"/>
      <c r="W35" s="36"/>
      <c r="X35" s="36"/>
      <c r="Y35" s="36"/>
      <c r="Z35">
        <f t="shared" si="0"/>
        <v>0</v>
      </c>
      <c r="AA35">
        <f t="shared" si="1"/>
        <v>0</v>
      </c>
      <c r="AB35">
        <f t="shared" si="2"/>
        <v>0</v>
      </c>
      <c r="AC35">
        <f t="shared" si="3"/>
        <v>0</v>
      </c>
      <c r="AD35">
        <f t="shared" si="4"/>
        <v>0</v>
      </c>
      <c r="AE35">
        <f t="shared" si="5"/>
        <v>0</v>
      </c>
      <c r="AF35" s="38">
        <f t="shared" si="6"/>
        <v>0</v>
      </c>
      <c r="AG35" s="38">
        <f t="shared" si="7"/>
        <v>0</v>
      </c>
      <c r="AH35" s="38">
        <f t="shared" si="8"/>
        <v>0</v>
      </c>
      <c r="AI35">
        <f t="shared" si="9"/>
        <v>1</v>
      </c>
      <c r="AJ35">
        <f t="shared" si="10"/>
        <v>1</v>
      </c>
      <c r="AK35" t="str">
        <f t="shared" si="11"/>
        <v>Initial</v>
      </c>
      <c r="AL35">
        <f t="shared" si="12"/>
        <v>0</v>
      </c>
      <c r="AM35" t="str">
        <f t="shared" si="13"/>
        <v>RLIS</v>
      </c>
      <c r="AN35">
        <f t="shared" si="14"/>
        <v>0</v>
      </c>
      <c r="AO35">
        <f t="shared" si="15"/>
        <v>0</v>
      </c>
    </row>
    <row r="36" spans="1:41" x14ac:dyDescent="0.25">
      <c r="A36">
        <v>3703600</v>
      </c>
      <c r="B36" s="4">
        <v>720</v>
      </c>
      <c r="C36" t="s">
        <v>134</v>
      </c>
      <c r="D36" t="s">
        <v>135</v>
      </c>
      <c r="E36" t="s">
        <v>136</v>
      </c>
      <c r="F36" s="35">
        <v>27944</v>
      </c>
      <c r="G36" s="3">
        <v>337</v>
      </c>
      <c r="H36">
        <v>2524265741</v>
      </c>
      <c r="I36" s="4">
        <v>7</v>
      </c>
      <c r="J36" s="4" t="s">
        <v>41</v>
      </c>
      <c r="K36" t="s">
        <v>42</v>
      </c>
      <c r="L36" s="36" t="s">
        <v>43</v>
      </c>
      <c r="M36" s="36">
        <v>1616</v>
      </c>
      <c r="N36" s="36" t="s">
        <v>42</v>
      </c>
      <c r="O36" s="36" t="s">
        <v>42</v>
      </c>
      <c r="P36" s="37">
        <v>26.149283242999999</v>
      </c>
      <c r="Q36" t="s">
        <v>41</v>
      </c>
      <c r="R36" t="s">
        <v>42</v>
      </c>
      <c r="S36" t="s">
        <v>41</v>
      </c>
      <c r="T36" t="s">
        <v>42</v>
      </c>
      <c r="U36" s="36" t="s">
        <v>41</v>
      </c>
      <c r="V36" s="36"/>
      <c r="W36" s="36"/>
      <c r="X36" s="36"/>
      <c r="Y36" s="36"/>
      <c r="Z36">
        <f t="shared" si="0"/>
        <v>1</v>
      </c>
      <c r="AA36">
        <f t="shared" si="1"/>
        <v>0</v>
      </c>
      <c r="AB36">
        <f t="shared" si="2"/>
        <v>0</v>
      </c>
      <c r="AC36">
        <f t="shared" si="3"/>
        <v>0</v>
      </c>
      <c r="AD36">
        <f t="shared" si="4"/>
        <v>0</v>
      </c>
      <c r="AE36">
        <f t="shared" si="5"/>
        <v>0</v>
      </c>
      <c r="AF36" s="38">
        <f t="shared" si="6"/>
        <v>0</v>
      </c>
      <c r="AG36" s="38">
        <f t="shared" si="7"/>
        <v>0</v>
      </c>
      <c r="AH36" s="38">
        <f t="shared" si="8"/>
        <v>0</v>
      </c>
      <c r="AI36">
        <f t="shared" si="9"/>
        <v>1</v>
      </c>
      <c r="AJ36">
        <f t="shared" si="10"/>
        <v>1</v>
      </c>
      <c r="AK36" t="str">
        <f t="shared" si="11"/>
        <v>Initial</v>
      </c>
      <c r="AL36">
        <f t="shared" si="12"/>
        <v>0</v>
      </c>
      <c r="AM36" t="str">
        <f t="shared" si="13"/>
        <v>RLIS</v>
      </c>
      <c r="AN36">
        <f t="shared" si="14"/>
        <v>0</v>
      </c>
      <c r="AO36">
        <f t="shared" si="15"/>
        <v>0</v>
      </c>
    </row>
    <row r="37" spans="1:41" x14ac:dyDescent="0.25">
      <c r="A37">
        <v>3700088</v>
      </c>
      <c r="B37" s="4" t="s">
        <v>59</v>
      </c>
      <c r="C37" t="s">
        <v>60</v>
      </c>
      <c r="D37" t="s">
        <v>61</v>
      </c>
      <c r="E37" t="s">
        <v>62</v>
      </c>
      <c r="F37" s="35">
        <v>27330</v>
      </c>
      <c r="G37" s="3" t="s">
        <v>45</v>
      </c>
      <c r="H37">
        <v>9197757800</v>
      </c>
      <c r="I37" s="4">
        <v>6</v>
      </c>
      <c r="J37" s="4" t="s">
        <v>42</v>
      </c>
      <c r="K37" t="s">
        <v>42</v>
      </c>
      <c r="L37" s="36" t="s">
        <v>43</v>
      </c>
      <c r="M37" s="36">
        <v>54</v>
      </c>
      <c r="N37" s="36" t="s">
        <v>42</v>
      </c>
      <c r="O37" s="36" t="s">
        <v>42</v>
      </c>
      <c r="P37" s="37">
        <v>35.590000000000003</v>
      </c>
      <c r="Q37" t="s">
        <v>44</v>
      </c>
      <c r="R37" t="s">
        <v>42</v>
      </c>
      <c r="S37" t="s">
        <v>41</v>
      </c>
      <c r="T37" t="s">
        <v>42</v>
      </c>
      <c r="U37" s="36" t="s">
        <v>41</v>
      </c>
      <c r="V37" s="36"/>
      <c r="W37" s="36"/>
      <c r="X37" s="36"/>
      <c r="Y37" s="36"/>
      <c r="Z37">
        <f t="shared" si="0"/>
        <v>0</v>
      </c>
      <c r="AA37">
        <f t="shared" si="1"/>
        <v>1</v>
      </c>
      <c r="AB37">
        <f t="shared" si="2"/>
        <v>0</v>
      </c>
      <c r="AC37">
        <f t="shared" si="3"/>
        <v>0</v>
      </c>
      <c r="AD37">
        <f t="shared" si="4"/>
        <v>0</v>
      </c>
      <c r="AE37">
        <f t="shared" si="5"/>
        <v>0</v>
      </c>
      <c r="AF37" s="38">
        <f t="shared" si="6"/>
        <v>0</v>
      </c>
      <c r="AG37" s="38">
        <f t="shared" si="7"/>
        <v>0</v>
      </c>
      <c r="AH37" s="38">
        <f t="shared" si="8"/>
        <v>0</v>
      </c>
      <c r="AI37">
        <f t="shared" si="9"/>
        <v>1</v>
      </c>
      <c r="AJ37">
        <f t="shared" si="10"/>
        <v>1</v>
      </c>
      <c r="AK37" t="str">
        <f t="shared" si="11"/>
        <v>Initial</v>
      </c>
      <c r="AL37">
        <f t="shared" si="12"/>
        <v>0</v>
      </c>
      <c r="AM37" t="str">
        <f t="shared" si="13"/>
        <v>RLIS</v>
      </c>
      <c r="AN37">
        <f t="shared" si="14"/>
        <v>0</v>
      </c>
      <c r="AO37">
        <f t="shared" si="15"/>
        <v>0</v>
      </c>
    </row>
    <row r="38" spans="1:41" x14ac:dyDescent="0.25">
      <c r="A38">
        <v>3703870</v>
      </c>
      <c r="B38" s="4">
        <v>770</v>
      </c>
      <c r="C38" t="s">
        <v>137</v>
      </c>
      <c r="D38" t="s">
        <v>138</v>
      </c>
      <c r="E38" t="s">
        <v>139</v>
      </c>
      <c r="F38" s="35">
        <v>28345</v>
      </c>
      <c r="G38" s="3">
        <v>1259</v>
      </c>
      <c r="H38">
        <v>9105825860</v>
      </c>
      <c r="I38" s="4" t="s">
        <v>80</v>
      </c>
      <c r="J38" s="4" t="s">
        <v>42</v>
      </c>
      <c r="K38" t="s">
        <v>42</v>
      </c>
      <c r="L38" s="36" t="s">
        <v>43</v>
      </c>
      <c r="M38" s="36">
        <v>7807</v>
      </c>
      <c r="N38" s="36" t="s">
        <v>42</v>
      </c>
      <c r="O38" s="36" t="s">
        <v>42</v>
      </c>
      <c r="P38" s="37">
        <v>23.551380715000001</v>
      </c>
      <c r="Q38" t="s">
        <v>41</v>
      </c>
      <c r="R38" t="s">
        <v>42</v>
      </c>
      <c r="S38" t="s">
        <v>41</v>
      </c>
      <c r="T38" t="s">
        <v>42</v>
      </c>
      <c r="U38" s="36" t="s">
        <v>41</v>
      </c>
      <c r="V38" s="36"/>
      <c r="W38" s="36"/>
      <c r="X38" s="36"/>
      <c r="Y38" s="36"/>
      <c r="Z38">
        <f t="shared" si="0"/>
        <v>0</v>
      </c>
      <c r="AA38">
        <f t="shared" si="1"/>
        <v>0</v>
      </c>
      <c r="AB38">
        <f t="shared" si="2"/>
        <v>0</v>
      </c>
      <c r="AC38">
        <f t="shared" si="3"/>
        <v>0</v>
      </c>
      <c r="AD38">
        <f t="shared" si="4"/>
        <v>0</v>
      </c>
      <c r="AE38">
        <f t="shared" si="5"/>
        <v>0</v>
      </c>
      <c r="AF38" s="38">
        <f t="shared" si="6"/>
        <v>0</v>
      </c>
      <c r="AG38" s="38">
        <f t="shared" si="7"/>
        <v>0</v>
      </c>
      <c r="AH38" s="38">
        <f t="shared" si="8"/>
        <v>0</v>
      </c>
      <c r="AI38">
        <f t="shared" si="9"/>
        <v>1</v>
      </c>
      <c r="AJ38">
        <f t="shared" si="10"/>
        <v>1</v>
      </c>
      <c r="AK38" t="str">
        <f t="shared" si="11"/>
        <v>Initial</v>
      </c>
      <c r="AL38">
        <f t="shared" si="12"/>
        <v>0</v>
      </c>
      <c r="AM38" t="str">
        <f t="shared" si="13"/>
        <v>RLIS</v>
      </c>
      <c r="AN38">
        <f t="shared" si="14"/>
        <v>0</v>
      </c>
      <c r="AO38">
        <f t="shared" si="15"/>
        <v>0</v>
      </c>
    </row>
    <row r="39" spans="1:41" x14ac:dyDescent="0.25">
      <c r="A39">
        <v>3703900</v>
      </c>
      <c r="B39" s="4">
        <v>421</v>
      </c>
      <c r="C39" t="s">
        <v>140</v>
      </c>
      <c r="D39" t="s">
        <v>141</v>
      </c>
      <c r="E39" t="s">
        <v>142</v>
      </c>
      <c r="F39" s="35">
        <v>27870</v>
      </c>
      <c r="G39" s="3">
        <v>9990</v>
      </c>
      <c r="H39">
        <v>2525353111</v>
      </c>
      <c r="I39" s="4">
        <v>6</v>
      </c>
      <c r="J39" s="4" t="s">
        <v>42</v>
      </c>
      <c r="K39" t="s">
        <v>42</v>
      </c>
      <c r="L39" s="36" t="s">
        <v>43</v>
      </c>
      <c r="M39" s="36">
        <v>2854</v>
      </c>
      <c r="N39" s="36" t="s">
        <v>42</v>
      </c>
      <c r="O39" s="36" t="s">
        <v>42</v>
      </c>
      <c r="P39" s="37">
        <v>20.698494071999999</v>
      </c>
      <c r="Q39" t="s">
        <v>41</v>
      </c>
      <c r="R39" t="s">
        <v>41</v>
      </c>
      <c r="S39" t="s">
        <v>41</v>
      </c>
      <c r="T39" t="s">
        <v>42</v>
      </c>
      <c r="U39" s="36" t="s">
        <v>41</v>
      </c>
      <c r="V39" s="36"/>
      <c r="W39" s="36"/>
      <c r="X39" s="36"/>
      <c r="Y39" s="36"/>
      <c r="Z39">
        <f t="shared" si="0"/>
        <v>0</v>
      </c>
      <c r="AA39">
        <f t="shared" si="1"/>
        <v>0</v>
      </c>
      <c r="AB39">
        <f t="shared" si="2"/>
        <v>0</v>
      </c>
      <c r="AC39">
        <f t="shared" si="3"/>
        <v>0</v>
      </c>
      <c r="AD39">
        <f t="shared" si="4"/>
        <v>0</v>
      </c>
      <c r="AE39">
        <f t="shared" si="5"/>
        <v>0</v>
      </c>
      <c r="AF39" s="38">
        <f t="shared" si="6"/>
        <v>0</v>
      </c>
      <c r="AG39" s="38">
        <f t="shared" si="7"/>
        <v>0</v>
      </c>
      <c r="AH39" s="38">
        <f t="shared" si="8"/>
        <v>0</v>
      </c>
      <c r="AI39">
        <f t="shared" si="9"/>
        <v>1</v>
      </c>
      <c r="AJ39">
        <f t="shared" si="10"/>
        <v>1</v>
      </c>
      <c r="AK39" t="str">
        <f t="shared" si="11"/>
        <v>Initial</v>
      </c>
      <c r="AL39">
        <f t="shared" si="12"/>
        <v>0</v>
      </c>
      <c r="AM39" t="str">
        <f t="shared" si="13"/>
        <v>RLIS</v>
      </c>
      <c r="AN39">
        <f t="shared" si="14"/>
        <v>0</v>
      </c>
      <c r="AO39">
        <f t="shared" si="15"/>
        <v>0</v>
      </c>
    </row>
    <row r="40" spans="1:41" x14ac:dyDescent="0.25">
      <c r="A40">
        <v>3703930</v>
      </c>
      <c r="B40" s="4">
        <v>780</v>
      </c>
      <c r="C40" t="s">
        <v>143</v>
      </c>
      <c r="D40" t="s">
        <v>144</v>
      </c>
      <c r="E40" t="s">
        <v>50</v>
      </c>
      <c r="F40" s="35">
        <v>28359</v>
      </c>
      <c r="G40" s="3">
        <v>2909</v>
      </c>
      <c r="H40">
        <v>9107384841</v>
      </c>
      <c r="I40" s="4" t="s">
        <v>80</v>
      </c>
      <c r="J40" s="4" t="s">
        <v>42</v>
      </c>
      <c r="K40" t="s">
        <v>42</v>
      </c>
      <c r="L40" s="36" t="s">
        <v>43</v>
      </c>
      <c r="M40" s="36">
        <v>22547</v>
      </c>
      <c r="N40" s="36" t="s">
        <v>42</v>
      </c>
      <c r="O40" s="36" t="s">
        <v>42</v>
      </c>
      <c r="P40" s="37">
        <v>27.334615384999999</v>
      </c>
      <c r="Q40" t="s">
        <v>41</v>
      </c>
      <c r="R40" t="s">
        <v>42</v>
      </c>
      <c r="S40" t="s">
        <v>41</v>
      </c>
      <c r="T40" t="s">
        <v>42</v>
      </c>
      <c r="U40" s="36" t="s">
        <v>41</v>
      </c>
      <c r="V40" s="36"/>
      <c r="W40" s="36"/>
      <c r="X40" s="36"/>
      <c r="Y40" s="36"/>
      <c r="Z40">
        <f t="shared" si="0"/>
        <v>0</v>
      </c>
      <c r="AA40">
        <f t="shared" si="1"/>
        <v>0</v>
      </c>
      <c r="AB40">
        <f t="shared" si="2"/>
        <v>0</v>
      </c>
      <c r="AC40">
        <f t="shared" si="3"/>
        <v>0</v>
      </c>
      <c r="AD40">
        <f t="shared" si="4"/>
        <v>0</v>
      </c>
      <c r="AE40">
        <f t="shared" si="5"/>
        <v>0</v>
      </c>
      <c r="AF40" s="38">
        <f t="shared" si="6"/>
        <v>0</v>
      </c>
      <c r="AG40" s="38">
        <f t="shared" si="7"/>
        <v>0</v>
      </c>
      <c r="AH40" s="38">
        <f t="shared" si="8"/>
        <v>0</v>
      </c>
      <c r="AI40">
        <f t="shared" si="9"/>
        <v>1</v>
      </c>
      <c r="AJ40">
        <f t="shared" si="10"/>
        <v>1</v>
      </c>
      <c r="AK40" t="str">
        <f t="shared" si="11"/>
        <v>Initial</v>
      </c>
      <c r="AL40">
        <f t="shared" si="12"/>
        <v>0</v>
      </c>
      <c r="AM40" t="str">
        <f t="shared" si="13"/>
        <v>RLIS</v>
      </c>
      <c r="AN40">
        <f t="shared" si="14"/>
        <v>0</v>
      </c>
      <c r="AO40">
        <f t="shared" si="15"/>
        <v>0</v>
      </c>
    </row>
    <row r="41" spans="1:41" x14ac:dyDescent="0.25">
      <c r="A41">
        <v>3704140</v>
      </c>
      <c r="B41" s="4">
        <v>820</v>
      </c>
      <c r="C41" t="s">
        <v>145</v>
      </c>
      <c r="D41" t="s">
        <v>146</v>
      </c>
      <c r="E41" t="s">
        <v>98</v>
      </c>
      <c r="F41" s="35">
        <v>28329</v>
      </c>
      <c r="G41" s="3">
        <v>439</v>
      </c>
      <c r="H41">
        <v>9105921401</v>
      </c>
      <c r="I41" s="4" t="s">
        <v>80</v>
      </c>
      <c r="J41" s="4" t="s">
        <v>42</v>
      </c>
      <c r="K41" t="s">
        <v>42</v>
      </c>
      <c r="L41" s="36" t="s">
        <v>43</v>
      </c>
      <c r="M41" s="36">
        <v>7551</v>
      </c>
      <c r="N41" s="36" t="s">
        <v>42</v>
      </c>
      <c r="O41" s="36" t="s">
        <v>42</v>
      </c>
      <c r="P41" s="37">
        <v>20.093131547999999</v>
      </c>
      <c r="Q41" t="s">
        <v>41</v>
      </c>
      <c r="R41" t="s">
        <v>41</v>
      </c>
      <c r="S41" t="s">
        <v>41</v>
      </c>
      <c r="T41" t="s">
        <v>42</v>
      </c>
      <c r="U41" s="36" t="s">
        <v>41</v>
      </c>
      <c r="V41" s="36"/>
      <c r="W41" s="36"/>
      <c r="X41" s="36"/>
      <c r="Y41" s="36"/>
      <c r="Z41">
        <f t="shared" si="0"/>
        <v>0</v>
      </c>
      <c r="AA41">
        <f t="shared" si="1"/>
        <v>0</v>
      </c>
      <c r="AB41">
        <f t="shared" si="2"/>
        <v>0</v>
      </c>
      <c r="AC41">
        <f t="shared" si="3"/>
        <v>0</v>
      </c>
      <c r="AD41">
        <f t="shared" si="4"/>
        <v>0</v>
      </c>
      <c r="AE41">
        <f t="shared" si="5"/>
        <v>0</v>
      </c>
      <c r="AF41" s="38">
        <f t="shared" si="6"/>
        <v>0</v>
      </c>
      <c r="AG41" s="38">
        <f t="shared" si="7"/>
        <v>0</v>
      </c>
      <c r="AH41" s="38">
        <f t="shared" si="8"/>
        <v>0</v>
      </c>
      <c r="AI41">
        <f t="shared" si="9"/>
        <v>1</v>
      </c>
      <c r="AJ41">
        <f t="shared" si="10"/>
        <v>1</v>
      </c>
      <c r="AK41" t="str">
        <f t="shared" si="11"/>
        <v>Initial</v>
      </c>
      <c r="AL41">
        <f t="shared" si="12"/>
        <v>0</v>
      </c>
      <c r="AM41" t="str">
        <f t="shared" si="13"/>
        <v>RLIS</v>
      </c>
      <c r="AN41">
        <f t="shared" si="14"/>
        <v>0</v>
      </c>
      <c r="AO41">
        <f t="shared" si="15"/>
        <v>0</v>
      </c>
    </row>
    <row r="42" spans="1:41" x14ac:dyDescent="0.25">
      <c r="A42">
        <v>3700091</v>
      </c>
      <c r="B42" s="4" t="s">
        <v>63</v>
      </c>
      <c r="C42" t="s">
        <v>64</v>
      </c>
      <c r="D42" t="s">
        <v>65</v>
      </c>
      <c r="E42" t="s">
        <v>66</v>
      </c>
      <c r="F42" s="35">
        <v>28387</v>
      </c>
      <c r="G42" s="3" t="s">
        <v>45</v>
      </c>
      <c r="H42">
        <v>9106951004</v>
      </c>
      <c r="I42" s="4">
        <v>6</v>
      </c>
      <c r="J42" s="4" t="s">
        <v>42</v>
      </c>
      <c r="K42" t="s">
        <v>42</v>
      </c>
      <c r="L42" s="36" t="s">
        <v>43</v>
      </c>
      <c r="M42" s="36">
        <v>109</v>
      </c>
      <c r="N42" s="36" t="s">
        <v>42</v>
      </c>
      <c r="O42" s="36" t="s">
        <v>42</v>
      </c>
      <c r="P42" s="37">
        <v>22.56</v>
      </c>
      <c r="Q42" t="s">
        <v>44</v>
      </c>
      <c r="R42" t="s">
        <v>42</v>
      </c>
      <c r="S42" t="s">
        <v>41</v>
      </c>
      <c r="T42" t="s">
        <v>42</v>
      </c>
      <c r="U42" s="36" t="s">
        <v>41</v>
      </c>
      <c r="V42" s="36"/>
      <c r="W42" s="36"/>
      <c r="X42" s="36"/>
      <c r="Y42" s="36"/>
      <c r="Z42">
        <f t="shared" si="0"/>
        <v>0</v>
      </c>
      <c r="AA42">
        <f t="shared" si="1"/>
        <v>1</v>
      </c>
      <c r="AB42">
        <f t="shared" si="2"/>
        <v>0</v>
      </c>
      <c r="AC42">
        <f t="shared" si="3"/>
        <v>0</v>
      </c>
      <c r="AD42">
        <f t="shared" si="4"/>
        <v>0</v>
      </c>
      <c r="AE42">
        <f t="shared" si="5"/>
        <v>0</v>
      </c>
      <c r="AF42" s="38">
        <f t="shared" si="6"/>
        <v>0</v>
      </c>
      <c r="AG42" s="38">
        <f t="shared" si="7"/>
        <v>0</v>
      </c>
      <c r="AH42" s="38">
        <f t="shared" si="8"/>
        <v>0</v>
      </c>
      <c r="AI42">
        <f t="shared" si="9"/>
        <v>1</v>
      </c>
      <c r="AJ42">
        <f t="shared" si="10"/>
        <v>1</v>
      </c>
      <c r="AK42" t="str">
        <f t="shared" si="11"/>
        <v>Initial</v>
      </c>
      <c r="AL42">
        <f t="shared" si="12"/>
        <v>0</v>
      </c>
      <c r="AM42" t="str">
        <f t="shared" si="13"/>
        <v>RLIS</v>
      </c>
      <c r="AN42">
        <f t="shared" si="14"/>
        <v>0</v>
      </c>
      <c r="AO42">
        <f t="shared" si="15"/>
        <v>0</v>
      </c>
    </row>
    <row r="43" spans="1:41" x14ac:dyDescent="0.25">
      <c r="A43">
        <v>3704200</v>
      </c>
      <c r="B43" s="4">
        <v>830</v>
      </c>
      <c r="C43" t="s">
        <v>147</v>
      </c>
      <c r="D43" t="s">
        <v>148</v>
      </c>
      <c r="E43" t="s">
        <v>54</v>
      </c>
      <c r="F43" s="35">
        <v>28352</v>
      </c>
      <c r="G43" s="3">
        <v>3855</v>
      </c>
      <c r="H43">
        <v>9102761138</v>
      </c>
      <c r="I43" s="4" t="s">
        <v>80</v>
      </c>
      <c r="J43" s="4" t="s">
        <v>42</v>
      </c>
      <c r="K43" t="s">
        <v>42</v>
      </c>
      <c r="L43" s="36" t="s">
        <v>43</v>
      </c>
      <c r="M43" s="36">
        <v>6411</v>
      </c>
      <c r="N43" s="36" t="s">
        <v>42</v>
      </c>
      <c r="O43" s="36" t="s">
        <v>42</v>
      </c>
      <c r="P43" s="37">
        <v>26.240470776999999</v>
      </c>
      <c r="Q43" t="s">
        <v>41</v>
      </c>
      <c r="R43" t="s">
        <v>42</v>
      </c>
      <c r="S43" t="s">
        <v>41</v>
      </c>
      <c r="T43" t="s">
        <v>42</v>
      </c>
      <c r="U43" s="36" t="s">
        <v>41</v>
      </c>
      <c r="V43" s="36"/>
      <c r="W43" s="36"/>
      <c r="X43" s="36"/>
      <c r="Y43" s="36"/>
      <c r="Z43">
        <f t="shared" si="0"/>
        <v>0</v>
      </c>
      <c r="AA43">
        <f t="shared" si="1"/>
        <v>0</v>
      </c>
      <c r="AB43">
        <f t="shared" si="2"/>
        <v>0</v>
      </c>
      <c r="AC43">
        <f t="shared" si="3"/>
        <v>0</v>
      </c>
      <c r="AD43">
        <f t="shared" si="4"/>
        <v>0</v>
      </c>
      <c r="AE43">
        <f t="shared" si="5"/>
        <v>0</v>
      </c>
      <c r="AF43" s="38">
        <f t="shared" si="6"/>
        <v>0</v>
      </c>
      <c r="AG43" s="38">
        <f t="shared" si="7"/>
        <v>0</v>
      </c>
      <c r="AH43" s="38">
        <f t="shared" si="8"/>
        <v>0</v>
      </c>
      <c r="AI43">
        <f t="shared" si="9"/>
        <v>1</v>
      </c>
      <c r="AJ43">
        <f t="shared" si="10"/>
        <v>1</v>
      </c>
      <c r="AK43" t="str">
        <f t="shared" si="11"/>
        <v>Initial</v>
      </c>
      <c r="AL43">
        <f t="shared" si="12"/>
        <v>0</v>
      </c>
      <c r="AM43" t="str">
        <f t="shared" si="13"/>
        <v>RLIS</v>
      </c>
      <c r="AN43">
        <f t="shared" si="14"/>
        <v>0</v>
      </c>
      <c r="AO43">
        <f t="shared" si="15"/>
        <v>0</v>
      </c>
    </row>
    <row r="44" spans="1:41" x14ac:dyDescent="0.25">
      <c r="A44">
        <v>3704230</v>
      </c>
      <c r="B44" s="4">
        <v>232</v>
      </c>
      <c r="C44" t="s">
        <v>149</v>
      </c>
      <c r="D44" t="s">
        <v>150</v>
      </c>
      <c r="E44" t="s">
        <v>151</v>
      </c>
      <c r="F44" s="35">
        <v>28150</v>
      </c>
      <c r="G44" s="3">
        <v>5499</v>
      </c>
      <c r="H44">
        <v>7044876367</v>
      </c>
      <c r="I44" s="4">
        <v>6</v>
      </c>
      <c r="J44" s="4" t="s">
        <v>42</v>
      </c>
      <c r="K44" t="s">
        <v>42</v>
      </c>
      <c r="L44" s="36" t="s">
        <v>43</v>
      </c>
      <c r="M44" s="36">
        <v>2995</v>
      </c>
      <c r="N44" s="36" t="s">
        <v>42</v>
      </c>
      <c r="O44" s="36" t="s">
        <v>42</v>
      </c>
      <c r="P44" s="37">
        <v>24.202752602</v>
      </c>
      <c r="Q44" t="s">
        <v>41</v>
      </c>
      <c r="R44" t="s">
        <v>42</v>
      </c>
      <c r="S44" t="s">
        <v>41</v>
      </c>
      <c r="T44" t="s">
        <v>42</v>
      </c>
      <c r="U44" s="36" t="s">
        <v>41</v>
      </c>
      <c r="V44" s="36"/>
      <c r="W44" s="36"/>
      <c r="X44" s="36"/>
      <c r="Y44" s="36"/>
      <c r="Z44">
        <f t="shared" si="0"/>
        <v>0</v>
      </c>
      <c r="AA44">
        <f t="shared" si="1"/>
        <v>0</v>
      </c>
      <c r="AB44">
        <f t="shared" si="2"/>
        <v>0</v>
      </c>
      <c r="AC44">
        <f t="shared" si="3"/>
        <v>0</v>
      </c>
      <c r="AD44">
        <f t="shared" si="4"/>
        <v>0</v>
      </c>
      <c r="AE44">
        <f t="shared" si="5"/>
        <v>0</v>
      </c>
      <c r="AF44" s="38">
        <f t="shared" si="6"/>
        <v>0</v>
      </c>
      <c r="AG44" s="38">
        <f t="shared" si="7"/>
        <v>0</v>
      </c>
      <c r="AH44" s="38">
        <f t="shared" si="8"/>
        <v>0</v>
      </c>
      <c r="AI44">
        <f t="shared" si="9"/>
        <v>1</v>
      </c>
      <c r="AJ44">
        <f t="shared" si="10"/>
        <v>1</v>
      </c>
      <c r="AK44" t="str">
        <f t="shared" si="11"/>
        <v>Initial</v>
      </c>
      <c r="AL44">
        <f t="shared" si="12"/>
        <v>0</v>
      </c>
      <c r="AM44" t="str">
        <f t="shared" si="13"/>
        <v>RLIS</v>
      </c>
      <c r="AN44">
        <f t="shared" si="14"/>
        <v>0</v>
      </c>
      <c r="AO44">
        <f t="shared" si="15"/>
        <v>0</v>
      </c>
    </row>
    <row r="45" spans="1:41" s="5" customFormat="1" x14ac:dyDescent="0.25">
      <c r="A45" s="5">
        <v>3700106</v>
      </c>
      <c r="B45" s="42" t="s">
        <v>70</v>
      </c>
      <c r="C45" s="5" t="s">
        <v>71</v>
      </c>
      <c r="D45" s="5" t="s">
        <v>72</v>
      </c>
      <c r="E45" s="5" t="s">
        <v>73</v>
      </c>
      <c r="F45" s="43">
        <v>28625</v>
      </c>
      <c r="G45" s="44" t="s">
        <v>45</v>
      </c>
      <c r="H45" s="5">
        <v>7048810425</v>
      </c>
      <c r="I45" s="42">
        <v>6</v>
      </c>
      <c r="J45" s="42" t="s">
        <v>42</v>
      </c>
      <c r="K45" s="5" t="s">
        <v>43</v>
      </c>
      <c r="L45" s="45" t="s">
        <v>43</v>
      </c>
      <c r="M45" s="45">
        <v>74</v>
      </c>
      <c r="N45" s="45" t="s">
        <v>42</v>
      </c>
      <c r="O45" s="45" t="s">
        <v>42</v>
      </c>
      <c r="P45" s="46">
        <v>31.25</v>
      </c>
      <c r="Q45" s="5" t="s">
        <v>44</v>
      </c>
      <c r="R45" s="5" t="s">
        <v>43</v>
      </c>
      <c r="S45" s="5" t="s">
        <v>41</v>
      </c>
      <c r="T45" s="5" t="s">
        <v>43</v>
      </c>
      <c r="U45" s="45" t="s">
        <v>41</v>
      </c>
      <c r="V45" s="45"/>
      <c r="W45" s="45"/>
      <c r="X45" s="45"/>
      <c r="Y45" s="45"/>
      <c r="Z45" s="5">
        <f t="shared" si="0"/>
        <v>0</v>
      </c>
      <c r="AA45" s="5">
        <f t="shared" si="1"/>
        <v>1</v>
      </c>
      <c r="AB45" s="5">
        <f t="shared" si="2"/>
        <v>0</v>
      </c>
      <c r="AC45" s="5">
        <f t="shared" si="3"/>
        <v>0</v>
      </c>
      <c r="AD45" s="5">
        <f t="shared" si="4"/>
        <v>0</v>
      </c>
      <c r="AE45" s="5">
        <f t="shared" si="5"/>
        <v>0</v>
      </c>
      <c r="AF45" s="47">
        <f t="shared" si="6"/>
        <v>0</v>
      </c>
      <c r="AG45" s="47">
        <f t="shared" si="7"/>
        <v>0</v>
      </c>
      <c r="AH45" s="47">
        <f t="shared" si="8"/>
        <v>0</v>
      </c>
      <c r="AI45" s="5">
        <f t="shared" si="9"/>
        <v>1</v>
      </c>
      <c r="AJ45" s="5">
        <f t="shared" si="10"/>
        <v>1</v>
      </c>
      <c r="AK45" s="5" t="str">
        <f t="shared" si="11"/>
        <v>Initial</v>
      </c>
      <c r="AL45" s="5">
        <f t="shared" si="12"/>
        <v>0</v>
      </c>
      <c r="AM45" s="5" t="str">
        <f t="shared" si="13"/>
        <v>RLIS</v>
      </c>
      <c r="AN45" s="5">
        <f t="shared" si="14"/>
        <v>0</v>
      </c>
      <c r="AO45" s="5">
        <f t="shared" si="15"/>
        <v>0</v>
      </c>
    </row>
    <row r="46" spans="1:41" x14ac:dyDescent="0.25">
      <c r="A46">
        <v>3704440</v>
      </c>
      <c r="B46" s="4">
        <v>870</v>
      </c>
      <c r="C46" t="s">
        <v>152</v>
      </c>
      <c r="D46" t="s">
        <v>153</v>
      </c>
      <c r="E46" t="s">
        <v>154</v>
      </c>
      <c r="F46" s="35">
        <v>28713</v>
      </c>
      <c r="G46" s="3">
        <v>2340</v>
      </c>
      <c r="H46">
        <v>8284883129</v>
      </c>
      <c r="I46" s="4">
        <v>7</v>
      </c>
      <c r="J46" s="4" t="s">
        <v>41</v>
      </c>
      <c r="K46" t="s">
        <v>42</v>
      </c>
      <c r="L46" s="36" t="s">
        <v>43</v>
      </c>
      <c r="M46" s="36">
        <v>1620</v>
      </c>
      <c r="N46" s="36" t="s">
        <v>42</v>
      </c>
      <c r="O46" s="36" t="s">
        <v>42</v>
      </c>
      <c r="P46" s="37">
        <v>22.120786516999999</v>
      </c>
      <c r="Q46" t="s">
        <v>41</v>
      </c>
      <c r="R46" t="s">
        <v>42</v>
      </c>
      <c r="S46" t="s">
        <v>41</v>
      </c>
      <c r="T46" t="s">
        <v>42</v>
      </c>
      <c r="U46" s="36" t="s">
        <v>41</v>
      </c>
      <c r="V46" s="36"/>
      <c r="W46" s="36"/>
      <c r="X46" s="36"/>
      <c r="Y46" s="36"/>
      <c r="Z46">
        <f t="shared" si="0"/>
        <v>1</v>
      </c>
      <c r="AA46">
        <f t="shared" si="1"/>
        <v>0</v>
      </c>
      <c r="AB46">
        <f t="shared" si="2"/>
        <v>0</v>
      </c>
      <c r="AC46">
        <f t="shared" si="3"/>
        <v>0</v>
      </c>
      <c r="AD46">
        <f t="shared" si="4"/>
        <v>0</v>
      </c>
      <c r="AE46">
        <f t="shared" si="5"/>
        <v>0</v>
      </c>
      <c r="AF46" s="38">
        <f t="shared" si="6"/>
        <v>0</v>
      </c>
      <c r="AG46" s="38">
        <f t="shared" si="7"/>
        <v>0</v>
      </c>
      <c r="AH46" s="38">
        <f t="shared" si="8"/>
        <v>0</v>
      </c>
      <c r="AI46">
        <f t="shared" si="9"/>
        <v>1</v>
      </c>
      <c r="AJ46">
        <f t="shared" si="10"/>
        <v>1</v>
      </c>
      <c r="AK46" t="str">
        <f t="shared" si="11"/>
        <v>Initial</v>
      </c>
      <c r="AL46">
        <f t="shared" si="12"/>
        <v>0</v>
      </c>
      <c r="AM46" t="str">
        <f t="shared" si="13"/>
        <v>RLIS</v>
      </c>
      <c r="AN46">
        <f t="shared" si="14"/>
        <v>0</v>
      </c>
      <c r="AO46">
        <f t="shared" si="15"/>
        <v>0</v>
      </c>
    </row>
    <row r="47" spans="1:41" x14ac:dyDescent="0.25">
      <c r="A47">
        <v>3700094</v>
      </c>
      <c r="B47" s="4" t="s">
        <v>67</v>
      </c>
      <c r="C47" t="s">
        <v>68</v>
      </c>
      <c r="D47" t="s">
        <v>69</v>
      </c>
      <c r="E47" t="s">
        <v>54</v>
      </c>
      <c r="F47" s="35">
        <v>28353</v>
      </c>
      <c r="G47" s="3" t="s">
        <v>45</v>
      </c>
      <c r="H47">
        <v>9102778010</v>
      </c>
      <c r="I47" s="4">
        <v>6</v>
      </c>
      <c r="J47" s="4" t="s">
        <v>42</v>
      </c>
      <c r="K47" t="s">
        <v>42</v>
      </c>
      <c r="L47" s="36" t="s">
        <v>43</v>
      </c>
      <c r="M47" s="36">
        <v>73</v>
      </c>
      <c r="N47" s="36" t="s">
        <v>42</v>
      </c>
      <c r="O47" s="36" t="s">
        <v>42</v>
      </c>
      <c r="P47" s="37">
        <v>25.74</v>
      </c>
      <c r="Q47" t="s">
        <v>44</v>
      </c>
      <c r="R47" t="s">
        <v>42</v>
      </c>
      <c r="S47" t="s">
        <v>41</v>
      </c>
      <c r="T47" t="s">
        <v>42</v>
      </c>
      <c r="U47" s="36" t="s">
        <v>41</v>
      </c>
      <c r="V47" s="36"/>
      <c r="W47" s="36"/>
      <c r="X47" s="36"/>
      <c r="Y47" s="36"/>
      <c r="Z47">
        <f t="shared" si="0"/>
        <v>0</v>
      </c>
      <c r="AA47">
        <f t="shared" si="1"/>
        <v>1</v>
      </c>
      <c r="AB47">
        <f t="shared" si="2"/>
        <v>0</v>
      </c>
      <c r="AC47">
        <f t="shared" si="3"/>
        <v>0</v>
      </c>
      <c r="AD47">
        <f t="shared" si="4"/>
        <v>0</v>
      </c>
      <c r="AE47">
        <f t="shared" si="5"/>
        <v>0</v>
      </c>
      <c r="AF47" s="38">
        <f t="shared" si="6"/>
        <v>0</v>
      </c>
      <c r="AG47" s="38">
        <f t="shared" si="7"/>
        <v>0</v>
      </c>
      <c r="AH47" s="38">
        <f t="shared" si="8"/>
        <v>0</v>
      </c>
      <c r="AI47">
        <f t="shared" si="9"/>
        <v>1</v>
      </c>
      <c r="AJ47">
        <f t="shared" si="10"/>
        <v>1</v>
      </c>
      <c r="AK47" t="str">
        <f t="shared" si="11"/>
        <v>Initial</v>
      </c>
      <c r="AL47">
        <f t="shared" si="12"/>
        <v>0</v>
      </c>
      <c r="AM47" t="str">
        <f t="shared" si="13"/>
        <v>RLIS</v>
      </c>
      <c r="AN47">
        <f t="shared" si="14"/>
        <v>0</v>
      </c>
      <c r="AO47">
        <f t="shared" si="15"/>
        <v>0</v>
      </c>
    </row>
    <row r="48" spans="1:41" x14ac:dyDescent="0.25">
      <c r="A48">
        <v>3704590</v>
      </c>
      <c r="B48" s="4">
        <v>890</v>
      </c>
      <c r="C48" t="s">
        <v>155</v>
      </c>
      <c r="D48" t="s">
        <v>156</v>
      </c>
      <c r="E48" t="s">
        <v>157</v>
      </c>
      <c r="F48" s="35">
        <v>27925</v>
      </c>
      <c r="G48" s="3">
        <v>328</v>
      </c>
      <c r="H48">
        <v>2527961121</v>
      </c>
      <c r="I48" s="4">
        <v>7</v>
      </c>
      <c r="J48" s="4" t="s">
        <v>41</v>
      </c>
      <c r="K48" t="s">
        <v>42</v>
      </c>
      <c r="L48" s="36" t="s">
        <v>43</v>
      </c>
      <c r="M48" s="36">
        <v>650</v>
      </c>
      <c r="N48" s="36" t="s">
        <v>42</v>
      </c>
      <c r="O48" s="36" t="s">
        <v>42</v>
      </c>
      <c r="P48" s="37">
        <v>31.385869565</v>
      </c>
      <c r="Q48" t="s">
        <v>41</v>
      </c>
      <c r="R48" t="s">
        <v>42</v>
      </c>
      <c r="S48" t="s">
        <v>41</v>
      </c>
      <c r="T48" t="s">
        <v>42</v>
      </c>
      <c r="U48" s="36" t="s">
        <v>41</v>
      </c>
      <c r="V48" s="36"/>
      <c r="W48" s="36"/>
      <c r="X48" s="36"/>
      <c r="Y48" s="36"/>
      <c r="Z48">
        <f t="shared" si="0"/>
        <v>1</v>
      </c>
      <c r="AA48">
        <f t="shared" si="1"/>
        <v>0</v>
      </c>
      <c r="AB48">
        <f t="shared" si="2"/>
        <v>0</v>
      </c>
      <c r="AC48">
        <f t="shared" si="3"/>
        <v>0</v>
      </c>
      <c r="AD48">
        <f t="shared" si="4"/>
        <v>0</v>
      </c>
      <c r="AE48">
        <f t="shared" si="5"/>
        <v>0</v>
      </c>
      <c r="AF48" s="38">
        <f t="shared" si="6"/>
        <v>0</v>
      </c>
      <c r="AG48" s="38">
        <f t="shared" si="7"/>
        <v>0</v>
      </c>
      <c r="AH48" s="38">
        <f t="shared" si="8"/>
        <v>0</v>
      </c>
      <c r="AI48">
        <f t="shared" si="9"/>
        <v>1</v>
      </c>
      <c r="AJ48">
        <f t="shared" si="10"/>
        <v>1</v>
      </c>
      <c r="AK48" t="str">
        <f t="shared" si="11"/>
        <v>Initial</v>
      </c>
      <c r="AL48">
        <f t="shared" si="12"/>
        <v>0</v>
      </c>
      <c r="AM48" t="str">
        <f t="shared" si="13"/>
        <v>RLIS</v>
      </c>
      <c r="AN48">
        <f t="shared" si="14"/>
        <v>0</v>
      </c>
      <c r="AO48">
        <f t="shared" si="15"/>
        <v>0</v>
      </c>
    </row>
    <row r="49" spans="1:41" x14ac:dyDescent="0.25">
      <c r="A49">
        <v>3704650</v>
      </c>
      <c r="B49" s="4">
        <v>910</v>
      </c>
      <c r="C49" t="s">
        <v>158</v>
      </c>
      <c r="D49" t="s">
        <v>159</v>
      </c>
      <c r="E49" t="s">
        <v>160</v>
      </c>
      <c r="F49" s="35">
        <v>27536</v>
      </c>
      <c r="G49" s="3">
        <v>7001</v>
      </c>
      <c r="H49">
        <v>2524922127</v>
      </c>
      <c r="I49" s="4" t="s">
        <v>80</v>
      </c>
      <c r="J49" s="4" t="s">
        <v>42</v>
      </c>
      <c r="K49" t="s">
        <v>42</v>
      </c>
      <c r="L49" s="36" t="s">
        <v>43</v>
      </c>
      <c r="M49" s="36">
        <v>7677</v>
      </c>
      <c r="N49" s="36" t="s">
        <v>42</v>
      </c>
      <c r="O49" s="36" t="s">
        <v>42</v>
      </c>
      <c r="P49" s="37">
        <v>24.758805068000001</v>
      </c>
      <c r="Q49" t="s">
        <v>41</v>
      </c>
      <c r="R49" t="s">
        <v>42</v>
      </c>
      <c r="S49" t="s">
        <v>41</v>
      </c>
      <c r="T49" t="s">
        <v>42</v>
      </c>
      <c r="U49" s="36" t="s">
        <v>41</v>
      </c>
      <c r="V49" s="36"/>
      <c r="W49" s="36"/>
      <c r="X49" s="36"/>
      <c r="Y49" s="36"/>
      <c r="Z49">
        <f t="shared" si="0"/>
        <v>0</v>
      </c>
      <c r="AA49">
        <f t="shared" si="1"/>
        <v>0</v>
      </c>
      <c r="AB49">
        <f t="shared" si="2"/>
        <v>0</v>
      </c>
      <c r="AC49">
        <f t="shared" si="3"/>
        <v>0</v>
      </c>
      <c r="AD49">
        <f t="shared" si="4"/>
        <v>0</v>
      </c>
      <c r="AE49">
        <f t="shared" si="5"/>
        <v>0</v>
      </c>
      <c r="AF49" s="38">
        <f t="shared" si="6"/>
        <v>0</v>
      </c>
      <c r="AG49" s="38">
        <f t="shared" si="7"/>
        <v>0</v>
      </c>
      <c r="AH49" s="38">
        <f t="shared" si="8"/>
        <v>0</v>
      </c>
      <c r="AI49">
        <f t="shared" si="9"/>
        <v>1</v>
      </c>
      <c r="AJ49">
        <f t="shared" si="10"/>
        <v>1</v>
      </c>
      <c r="AK49" t="str">
        <f t="shared" si="11"/>
        <v>Initial</v>
      </c>
      <c r="AL49">
        <f t="shared" si="12"/>
        <v>0</v>
      </c>
      <c r="AM49" t="str">
        <f t="shared" si="13"/>
        <v>RLIS</v>
      </c>
      <c r="AN49">
        <f t="shared" si="14"/>
        <v>0</v>
      </c>
      <c r="AO49">
        <f t="shared" si="15"/>
        <v>0</v>
      </c>
    </row>
    <row r="50" spans="1:41" x14ac:dyDescent="0.25">
      <c r="A50">
        <v>3704740</v>
      </c>
      <c r="B50" s="4">
        <v>930</v>
      </c>
      <c r="C50" t="s">
        <v>161</v>
      </c>
      <c r="D50" t="s">
        <v>162</v>
      </c>
      <c r="E50" t="s">
        <v>163</v>
      </c>
      <c r="F50" s="35">
        <v>27589</v>
      </c>
      <c r="G50" s="3">
        <v>110</v>
      </c>
      <c r="H50">
        <v>2522573184</v>
      </c>
      <c r="I50" s="4">
        <v>7</v>
      </c>
      <c r="J50" s="4" t="s">
        <v>41</v>
      </c>
      <c r="K50" t="s">
        <v>42</v>
      </c>
      <c r="L50" s="36" t="s">
        <v>43</v>
      </c>
      <c r="M50" s="36">
        <v>2998</v>
      </c>
      <c r="N50" s="36" t="s">
        <v>42</v>
      </c>
      <c r="O50" s="36" t="s">
        <v>42</v>
      </c>
      <c r="P50" s="37">
        <v>24.193992835</v>
      </c>
      <c r="Q50" t="s">
        <v>41</v>
      </c>
      <c r="R50" t="s">
        <v>42</v>
      </c>
      <c r="S50" t="s">
        <v>41</v>
      </c>
      <c r="T50" t="s">
        <v>42</v>
      </c>
      <c r="U50" s="36" t="s">
        <v>41</v>
      </c>
      <c r="V50" s="36"/>
      <c r="W50" s="36"/>
      <c r="X50" s="36"/>
      <c r="Y50" s="36"/>
      <c r="Z50">
        <f t="shared" si="0"/>
        <v>1</v>
      </c>
      <c r="AA50">
        <f t="shared" si="1"/>
        <v>0</v>
      </c>
      <c r="AB50">
        <f t="shared" si="2"/>
        <v>0</v>
      </c>
      <c r="AC50">
        <f t="shared" si="3"/>
        <v>0</v>
      </c>
      <c r="AD50">
        <f t="shared" si="4"/>
        <v>0</v>
      </c>
      <c r="AE50">
        <f t="shared" si="5"/>
        <v>0</v>
      </c>
      <c r="AF50" s="38">
        <f t="shared" si="6"/>
        <v>0</v>
      </c>
      <c r="AG50" s="38">
        <f t="shared" si="7"/>
        <v>0</v>
      </c>
      <c r="AH50" s="38">
        <f t="shared" si="8"/>
        <v>0</v>
      </c>
      <c r="AI50">
        <f t="shared" si="9"/>
        <v>1</v>
      </c>
      <c r="AJ50">
        <f t="shared" si="10"/>
        <v>1</v>
      </c>
      <c r="AK50" t="str">
        <f t="shared" si="11"/>
        <v>Initial</v>
      </c>
      <c r="AL50">
        <f t="shared" si="12"/>
        <v>0</v>
      </c>
      <c r="AM50" t="str">
        <f t="shared" si="13"/>
        <v>RLIS</v>
      </c>
      <c r="AN50">
        <f t="shared" si="14"/>
        <v>0</v>
      </c>
      <c r="AO50">
        <f t="shared" si="15"/>
        <v>0</v>
      </c>
    </row>
    <row r="51" spans="1:41" x14ac:dyDescent="0.25">
      <c r="A51">
        <v>3704800</v>
      </c>
      <c r="B51" s="4">
        <v>940</v>
      </c>
      <c r="C51" t="s">
        <v>164</v>
      </c>
      <c r="D51" t="s">
        <v>165</v>
      </c>
      <c r="E51" t="s">
        <v>166</v>
      </c>
      <c r="F51" s="35">
        <v>27962</v>
      </c>
      <c r="G51" s="3">
        <v>747</v>
      </c>
      <c r="H51">
        <v>2527935171</v>
      </c>
      <c r="I51" s="4" t="s">
        <v>80</v>
      </c>
      <c r="J51" s="4" t="s">
        <v>42</v>
      </c>
      <c r="K51" t="s">
        <v>42</v>
      </c>
      <c r="L51" s="36" t="s">
        <v>43</v>
      </c>
      <c r="M51" s="36">
        <v>2061</v>
      </c>
      <c r="N51" s="36" t="s">
        <v>42</v>
      </c>
      <c r="O51" s="36" t="s">
        <v>42</v>
      </c>
      <c r="P51" s="37">
        <v>30.180180180000001</v>
      </c>
      <c r="Q51" t="s">
        <v>41</v>
      </c>
      <c r="R51" t="s">
        <v>42</v>
      </c>
      <c r="S51" t="s">
        <v>41</v>
      </c>
      <c r="T51" t="s">
        <v>42</v>
      </c>
      <c r="U51" s="36" t="s">
        <v>41</v>
      </c>
      <c r="V51" s="36"/>
      <c r="W51" s="36"/>
      <c r="X51" s="36"/>
      <c r="Y51" s="36"/>
      <c r="Z51">
        <f t="shared" si="0"/>
        <v>0</v>
      </c>
      <c r="AA51">
        <f t="shared" si="1"/>
        <v>0</v>
      </c>
      <c r="AB51">
        <f t="shared" si="2"/>
        <v>0</v>
      </c>
      <c r="AC51">
        <f t="shared" si="3"/>
        <v>0</v>
      </c>
      <c r="AD51">
        <f t="shared" si="4"/>
        <v>0</v>
      </c>
      <c r="AE51">
        <f t="shared" si="5"/>
        <v>0</v>
      </c>
      <c r="AF51" s="38">
        <f t="shared" si="6"/>
        <v>0</v>
      </c>
      <c r="AG51" s="38">
        <f t="shared" si="7"/>
        <v>0</v>
      </c>
      <c r="AH51" s="38">
        <f t="shared" si="8"/>
        <v>0</v>
      </c>
      <c r="AI51">
        <f t="shared" si="9"/>
        <v>1</v>
      </c>
      <c r="AJ51">
        <f t="shared" si="10"/>
        <v>1</v>
      </c>
      <c r="AK51" t="str">
        <f t="shared" si="11"/>
        <v>Initial</v>
      </c>
      <c r="AL51">
        <f t="shared" si="12"/>
        <v>0</v>
      </c>
      <c r="AM51" t="str">
        <f t="shared" si="13"/>
        <v>RLIS</v>
      </c>
      <c r="AN51">
        <f t="shared" si="14"/>
        <v>0</v>
      </c>
      <c r="AO51">
        <f t="shared" si="15"/>
        <v>0</v>
      </c>
    </row>
    <row r="52" spans="1:41" x14ac:dyDescent="0.25">
      <c r="A52">
        <v>3704890</v>
      </c>
      <c r="B52" s="4">
        <v>422</v>
      </c>
      <c r="C52" t="s">
        <v>167</v>
      </c>
      <c r="D52" t="s">
        <v>168</v>
      </c>
      <c r="E52" t="s">
        <v>169</v>
      </c>
      <c r="F52" s="35">
        <v>27890</v>
      </c>
      <c r="G52" s="3">
        <v>1431</v>
      </c>
      <c r="H52">
        <v>2525364821</v>
      </c>
      <c r="I52" s="4" t="s">
        <v>170</v>
      </c>
      <c r="J52" s="4" t="s">
        <v>41</v>
      </c>
      <c r="K52" t="s">
        <v>42</v>
      </c>
      <c r="L52" s="36" t="s">
        <v>43</v>
      </c>
      <c r="M52" s="36">
        <v>1026</v>
      </c>
      <c r="N52" s="36" t="s">
        <v>42</v>
      </c>
      <c r="O52" s="36" t="s">
        <v>42</v>
      </c>
      <c r="P52" s="37">
        <v>34.332425067999999</v>
      </c>
      <c r="Q52" t="s">
        <v>41</v>
      </c>
      <c r="R52" t="s">
        <v>42</v>
      </c>
      <c r="S52" t="s">
        <v>41</v>
      </c>
      <c r="T52" t="s">
        <v>42</v>
      </c>
      <c r="U52" s="36" t="s">
        <v>41</v>
      </c>
      <c r="V52" s="36"/>
      <c r="W52" s="36"/>
      <c r="X52" s="36"/>
      <c r="Y52" s="36"/>
      <c r="Z52">
        <f t="shared" si="0"/>
        <v>1</v>
      </c>
      <c r="AA52">
        <f t="shared" si="1"/>
        <v>0</v>
      </c>
      <c r="AB52">
        <f t="shared" si="2"/>
        <v>0</v>
      </c>
      <c r="AC52">
        <f t="shared" si="3"/>
        <v>0</v>
      </c>
      <c r="AD52">
        <f t="shared" si="4"/>
        <v>0</v>
      </c>
      <c r="AE52">
        <f t="shared" si="5"/>
        <v>0</v>
      </c>
      <c r="AF52" s="38">
        <f t="shared" si="6"/>
        <v>0</v>
      </c>
      <c r="AG52" s="38">
        <f t="shared" si="7"/>
        <v>0</v>
      </c>
      <c r="AH52" s="38">
        <f t="shared" si="8"/>
        <v>0</v>
      </c>
      <c r="AI52">
        <f t="shared" si="9"/>
        <v>1</v>
      </c>
      <c r="AJ52">
        <f t="shared" si="10"/>
        <v>1</v>
      </c>
      <c r="AK52" t="str">
        <f t="shared" si="11"/>
        <v>Initial</v>
      </c>
      <c r="AL52">
        <f t="shared" si="12"/>
        <v>0</v>
      </c>
      <c r="AM52" t="str">
        <f t="shared" si="13"/>
        <v>RLIS</v>
      </c>
      <c r="AN52">
        <f t="shared" si="14"/>
        <v>0</v>
      </c>
      <c r="AO52">
        <f t="shared" si="15"/>
        <v>0</v>
      </c>
    </row>
    <row r="53" spans="1:41" x14ac:dyDescent="0.25">
      <c r="A53">
        <v>3704920</v>
      </c>
      <c r="B53" s="4">
        <v>241</v>
      </c>
      <c r="C53" t="s">
        <v>171</v>
      </c>
      <c r="D53" t="s">
        <v>172</v>
      </c>
      <c r="E53" t="s">
        <v>101</v>
      </c>
      <c r="F53" s="35">
        <v>28472</v>
      </c>
      <c r="G53" s="3">
        <v>609</v>
      </c>
      <c r="H53">
        <v>9106424116</v>
      </c>
      <c r="I53" s="4">
        <v>6</v>
      </c>
      <c r="J53" s="4" t="s">
        <v>42</v>
      </c>
      <c r="K53" t="s">
        <v>42</v>
      </c>
      <c r="L53" s="36" t="s">
        <v>43</v>
      </c>
      <c r="M53" s="36">
        <v>2589</v>
      </c>
      <c r="N53" s="36" t="s">
        <v>42</v>
      </c>
      <c r="O53" s="36" t="s">
        <v>42</v>
      </c>
      <c r="P53" s="37">
        <v>30.501497006000001</v>
      </c>
      <c r="Q53" t="s">
        <v>41</v>
      </c>
      <c r="R53" t="s">
        <v>42</v>
      </c>
      <c r="S53" t="s">
        <v>41</v>
      </c>
      <c r="T53" t="s">
        <v>42</v>
      </c>
      <c r="U53" s="36" t="s">
        <v>41</v>
      </c>
      <c r="V53" s="36"/>
      <c r="W53" s="36"/>
      <c r="X53" s="36"/>
      <c r="Y53" s="36"/>
      <c r="Z53">
        <f t="shared" si="0"/>
        <v>0</v>
      </c>
      <c r="AA53">
        <f t="shared" si="1"/>
        <v>0</v>
      </c>
      <c r="AB53">
        <f t="shared" si="2"/>
        <v>0</v>
      </c>
      <c r="AC53">
        <f t="shared" si="3"/>
        <v>0</v>
      </c>
      <c r="AD53">
        <f t="shared" si="4"/>
        <v>0</v>
      </c>
      <c r="AE53">
        <f t="shared" si="5"/>
        <v>0</v>
      </c>
      <c r="AF53" s="38">
        <f t="shared" si="6"/>
        <v>0</v>
      </c>
      <c r="AG53" s="38">
        <f t="shared" si="7"/>
        <v>0</v>
      </c>
      <c r="AH53" s="38">
        <f t="shared" si="8"/>
        <v>0</v>
      </c>
      <c r="AI53">
        <f t="shared" si="9"/>
        <v>1</v>
      </c>
      <c r="AJ53">
        <f t="shared" si="10"/>
        <v>1</v>
      </c>
      <c r="AK53" t="str">
        <f t="shared" si="11"/>
        <v>Initial</v>
      </c>
      <c r="AL53">
        <f t="shared" si="12"/>
        <v>0</v>
      </c>
      <c r="AM53" t="str">
        <f t="shared" si="13"/>
        <v>RLIS</v>
      </c>
      <c r="AN53">
        <f t="shared" si="14"/>
        <v>0</v>
      </c>
      <c r="AO53">
        <f t="shared" si="15"/>
        <v>0</v>
      </c>
    </row>
    <row r="54" spans="1:41" x14ac:dyDescent="0.25">
      <c r="A54">
        <v>3705070</v>
      </c>
      <c r="B54" s="4">
        <v>995</v>
      </c>
      <c r="C54" t="s">
        <v>173</v>
      </c>
      <c r="D54" t="s">
        <v>174</v>
      </c>
      <c r="E54" t="s">
        <v>175</v>
      </c>
      <c r="F54" s="35">
        <v>28714</v>
      </c>
      <c r="G54" s="3">
        <v>190</v>
      </c>
      <c r="H54">
        <v>8286826101</v>
      </c>
      <c r="I54" s="4">
        <v>7</v>
      </c>
      <c r="J54" s="4" t="s">
        <v>41</v>
      </c>
      <c r="K54" t="s">
        <v>42</v>
      </c>
      <c r="L54" s="36" t="s">
        <v>43</v>
      </c>
      <c r="M54" s="36">
        <v>2316</v>
      </c>
      <c r="N54" s="36" t="s">
        <v>42</v>
      </c>
      <c r="O54" s="36" t="s">
        <v>42</v>
      </c>
      <c r="P54" s="37">
        <v>22.329403358</v>
      </c>
      <c r="Q54" t="s">
        <v>41</v>
      </c>
      <c r="R54" t="s">
        <v>42</v>
      </c>
      <c r="S54" t="s">
        <v>41</v>
      </c>
      <c r="T54" t="s">
        <v>42</v>
      </c>
      <c r="U54" s="36" t="s">
        <v>41</v>
      </c>
      <c r="V54" s="36"/>
      <c r="W54" s="36"/>
      <c r="X54" s="36"/>
      <c r="Y54" s="36"/>
      <c r="Z54">
        <f t="shared" si="0"/>
        <v>1</v>
      </c>
      <c r="AA54">
        <f t="shared" si="1"/>
        <v>0</v>
      </c>
      <c r="AB54">
        <f t="shared" si="2"/>
        <v>0</v>
      </c>
      <c r="AC54">
        <f t="shared" si="3"/>
        <v>0</v>
      </c>
      <c r="AD54">
        <f t="shared" si="4"/>
        <v>0</v>
      </c>
      <c r="AE54">
        <f t="shared" si="5"/>
        <v>0</v>
      </c>
      <c r="AF54" s="38">
        <f t="shared" si="6"/>
        <v>0</v>
      </c>
      <c r="AG54" s="38">
        <f t="shared" si="7"/>
        <v>0</v>
      </c>
      <c r="AH54" s="38">
        <f t="shared" si="8"/>
        <v>0</v>
      </c>
      <c r="AI54">
        <f t="shared" si="9"/>
        <v>1</v>
      </c>
      <c r="AJ54">
        <f t="shared" si="10"/>
        <v>1</v>
      </c>
      <c r="AK54" t="str">
        <f t="shared" si="11"/>
        <v>Initial</v>
      </c>
      <c r="AL54">
        <f t="shared" si="12"/>
        <v>0</v>
      </c>
      <c r="AM54" t="str">
        <f t="shared" si="13"/>
        <v>RLIS</v>
      </c>
      <c r="AN54">
        <f t="shared" si="14"/>
        <v>0</v>
      </c>
      <c r="AO54">
        <f t="shared" si="15"/>
        <v>0</v>
      </c>
    </row>
  </sheetData>
  <mergeCells count="1">
    <mergeCell ref="A4:P8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 RLIS</vt:lpstr>
    </vt:vector>
  </TitlesOfParts>
  <Company>U.S.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NC Rural Low Income (xls)</dc:title>
  <dc:creator/>
  <cp:lastModifiedBy>Aniket Gupta</cp:lastModifiedBy>
  <cp:lastPrinted>2003-06-11T14:43:22Z</cp:lastPrinted>
  <dcterms:created xsi:type="dcterms:W3CDTF">2003-06-10T15:51:47Z</dcterms:created>
  <dcterms:modified xsi:type="dcterms:W3CDTF">2024-02-03T22:23:25Z</dcterms:modified>
</cp:coreProperties>
</file>