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SEEDED\"/>
    </mc:Choice>
  </mc:AlternateContent>
  <xr:revisionPtr revIDLastSave="0" documentId="8_{D05BB989-313C-43F3-8A05-1F3A77E31DD3}" xr6:coauthVersionLast="47" xr6:coauthVersionMax="47" xr10:uidLastSave="{00000000-0000-0000-0000-000000000000}"/>
  <bookViews>
    <workbookView xWindow="768" yWindow="768" windowWidth="17280" windowHeight="8880"/>
  </bookViews>
  <sheets>
    <sheet name="Example" sheetId="1" r:id="rId1"/>
    <sheet name="Formul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E17" i="1" s="1"/>
  <c r="B21" i="1"/>
  <c r="C24" i="1" s="1"/>
  <c r="B22" i="1"/>
  <c r="D22" i="1"/>
  <c r="B23" i="1"/>
  <c r="D23" i="1"/>
  <c r="B24" i="1"/>
  <c r="D24" i="1"/>
  <c r="C30" i="1"/>
  <c r="C32" i="1" s="1"/>
  <c r="C31" i="1"/>
  <c r="E33" i="1"/>
  <c r="B36" i="1"/>
  <c r="D36" i="1"/>
  <c r="F38" i="1"/>
  <c r="F42" i="1"/>
  <c r="F44" i="1"/>
  <c r="C17" i="2"/>
  <c r="C31" i="2" s="1"/>
  <c r="C32" i="2" s="1"/>
  <c r="C18" i="2"/>
  <c r="B22" i="2"/>
  <c r="D22" i="2"/>
  <c r="B23" i="2"/>
  <c r="D23" i="2"/>
  <c r="B24" i="2"/>
  <c r="D24" i="2"/>
  <c r="C30" i="2"/>
  <c r="E33" i="2"/>
  <c r="B36" i="2"/>
  <c r="D36" i="2"/>
  <c r="F38" i="2"/>
  <c r="F42" i="2"/>
  <c r="F44" i="2"/>
  <c r="E31" i="1" l="1"/>
  <c r="C33" i="1"/>
  <c r="E30" i="1" s="1"/>
  <c r="E32" i="1" s="1"/>
  <c r="E34" i="1" s="1"/>
  <c r="E18" i="1" s="1"/>
  <c r="E19" i="1" s="1"/>
  <c r="E25" i="1" s="1"/>
  <c r="D21" i="1"/>
  <c r="E24" i="1" s="1"/>
  <c r="B21" i="2"/>
  <c r="C24" i="2" s="1"/>
  <c r="E17" i="2"/>
  <c r="C19" i="2"/>
  <c r="E26" i="1" l="1"/>
  <c r="E27" i="1" s="1"/>
  <c r="C33" i="2"/>
  <c r="E31" i="2"/>
  <c r="D21" i="2"/>
  <c r="E24" i="2" s="1"/>
  <c r="C34" i="1"/>
  <c r="C18" i="1" s="1"/>
  <c r="C19" i="1" s="1"/>
  <c r="C25" i="1" s="1"/>
  <c r="C25" i="2"/>
  <c r="C26" i="2" l="1"/>
  <c r="C27" i="2" s="1"/>
  <c r="C26" i="1"/>
  <c r="C27" i="1"/>
  <c r="E30" i="2"/>
  <c r="E32" i="2" s="1"/>
  <c r="E34" i="2" s="1"/>
  <c r="E18" i="2" s="1"/>
  <c r="E19" i="2" s="1"/>
  <c r="E25" i="2" s="1"/>
  <c r="C34" i="2"/>
  <c r="E26" i="2" l="1"/>
  <c r="E27" i="2"/>
</calcChain>
</file>

<file path=xl/sharedStrings.xml><?xml version="1.0" encoding="utf-8"?>
<sst xmlns="http://schemas.openxmlformats.org/spreadsheetml/2006/main" count="100" uniqueCount="45">
  <si>
    <t>Assumptions</t>
  </si>
  <si>
    <t>Base Sales</t>
  </si>
  <si>
    <t>% Sales Increase</t>
  </si>
  <si>
    <t>Base Inventory Balance</t>
  </si>
  <si>
    <t xml:space="preserve">   Additional End Inv. % of next period sales</t>
  </si>
  <si>
    <t>Purchases as a % of Sales</t>
  </si>
  <si>
    <t>August</t>
  </si>
  <si>
    <t>September</t>
  </si>
  <si>
    <t>Sales revenue</t>
  </si>
  <si>
    <t>Cost of goods sold</t>
  </si>
  <si>
    <t>Gross margin</t>
  </si>
  <si>
    <t>Operating expenses:</t>
  </si>
  <si>
    <t xml:space="preserve">  Salaries and commission expense</t>
  </si>
  <si>
    <t xml:space="preserve">  Rent expense</t>
  </si>
  <si>
    <t xml:space="preserve">  Depreciation expense</t>
  </si>
  <si>
    <t xml:space="preserve">  Insurance expense</t>
  </si>
  <si>
    <t>Operating income</t>
  </si>
  <si>
    <t>Income tax expense</t>
  </si>
  <si>
    <t>Net income</t>
  </si>
  <si>
    <t xml:space="preserve">  Cost of goods sold</t>
  </si>
  <si>
    <t xml:space="preserve">    Beginning inventory</t>
  </si>
  <si>
    <t xml:space="preserve">    Purchases </t>
  </si>
  <si>
    <t xml:space="preserve">    Cost of goods available for sale</t>
  </si>
  <si>
    <t xml:space="preserve">    Ending inventory</t>
  </si>
  <si>
    <t>Current collections of Sales</t>
  </si>
  <si>
    <t>Collections on prior credit sales</t>
  </si>
  <si>
    <t>Disbursments</t>
  </si>
  <si>
    <t>Current Purchases</t>
  </si>
  <si>
    <t>Prior Purchases</t>
  </si>
  <si>
    <t>Current Salaries &amp; Sales Commissions</t>
  </si>
  <si>
    <t>Prior Salaries &amp; Sales Commissions</t>
  </si>
  <si>
    <t>Rent</t>
  </si>
  <si>
    <t>Insurance</t>
  </si>
  <si>
    <t>Increase (Decrease)</t>
  </si>
  <si>
    <t>July estimates</t>
  </si>
  <si>
    <t>7/31 Inventory</t>
  </si>
  <si>
    <t>October sales</t>
  </si>
  <si>
    <t>Monthly Salaries</t>
  </si>
  <si>
    <t xml:space="preserve">   Sales commissions</t>
  </si>
  <si>
    <t>Rent (cash)</t>
  </si>
  <si>
    <t>Depreciation</t>
  </si>
  <si>
    <t>Insurance expense (prepaid)</t>
  </si>
  <si>
    <t>Income tax rate</t>
  </si>
  <si>
    <t>Cost of goods sold - Schedule</t>
  </si>
  <si>
    <t>Cost of goods available for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</si>
</sst>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8" formatCode="0.0%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65" fontId="2" fillId="0" borderId="0" xfId="1" applyNumberFormat="1" applyFont="1"/>
    <xf numFmtId="168" fontId="2" fillId="0" borderId="0" xfId="2" applyNumberFormat="1" applyFont="1"/>
    <xf numFmtId="165" fontId="2" fillId="0" borderId="1" xfId="1" applyNumberFormat="1" applyFont="1" applyBorder="1"/>
    <xf numFmtId="43" fontId="0" fillId="0" borderId="0" xfId="0" applyNumberFormat="1"/>
    <xf numFmtId="165" fontId="2" fillId="0" borderId="2" xfId="1" applyNumberFormat="1" applyFont="1" applyBorder="1"/>
    <xf numFmtId="165" fontId="2" fillId="0" borderId="3" xfId="1" applyNumberFormat="1" applyFont="1" applyBorder="1"/>
    <xf numFmtId="165" fontId="2" fillId="0" borderId="0" xfId="1" applyNumberFormat="1" applyFont="1" applyAlignment="1">
      <alignment wrapText="1"/>
    </xf>
    <xf numFmtId="165" fontId="1" fillId="0" borderId="0" xfId="1" applyNumberFormat="1"/>
    <xf numFmtId="165" fontId="1" fillId="0" borderId="1" xfId="1" applyNumberFormat="1" applyBorder="1"/>
    <xf numFmtId="165" fontId="2" fillId="2" borderId="0" xfId="0" applyNumberFormat="1" applyFont="1" applyFill="1"/>
    <xf numFmtId="165" fontId="2" fillId="0" borderId="0" xfId="1" applyNumberFormat="1" applyFont="1" applyBorder="1"/>
    <xf numFmtId="165" fontId="2" fillId="0" borderId="0" xfId="1" applyNumberFormat="1" applyFont="1" applyAlignment="1">
      <alignment horizontal="center"/>
    </xf>
    <xf numFmtId="165" fontId="3" fillId="0" borderId="0" xfId="1" applyNumberFormat="1" applyFont="1" applyAlignment="1">
      <alignment horizontal="center"/>
    </xf>
    <xf numFmtId="165" fontId="2" fillId="0" borderId="1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40</xdr:row>
      <xdr:rowOff>76200</xdr:rowOff>
    </xdr:from>
    <xdr:to>
      <xdr:col>3</xdr:col>
      <xdr:colOff>129540</xdr:colOff>
      <xdr:row>41</xdr:row>
      <xdr:rowOff>76200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FADCF3AA-C31B-C49A-42C6-D4DC68C18BEA}"/>
            </a:ext>
          </a:extLst>
        </xdr:cNvPr>
        <xdr:cNvSpPr>
          <a:spLocks noChangeShapeType="1"/>
        </xdr:cNvSpPr>
      </xdr:nvSpPr>
      <xdr:spPr bwMode="auto">
        <a:xfrm>
          <a:off x="3147060" y="6713220"/>
          <a:ext cx="769620" cy="167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716280</xdr:colOff>
      <xdr:row>41</xdr:row>
      <xdr:rowOff>76200</xdr:rowOff>
    </xdr:from>
    <xdr:to>
      <xdr:col>5</xdr:col>
      <xdr:colOff>106680</xdr:colOff>
      <xdr:row>41</xdr:row>
      <xdr:rowOff>76200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B71607E5-A4E7-CF31-E53E-8C8D536AEB1E}"/>
            </a:ext>
          </a:extLst>
        </xdr:cNvPr>
        <xdr:cNvSpPr>
          <a:spLocks noChangeShapeType="1"/>
        </xdr:cNvSpPr>
      </xdr:nvSpPr>
      <xdr:spPr bwMode="auto">
        <a:xfrm>
          <a:off x="4396740" y="6880860"/>
          <a:ext cx="7543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708660</xdr:colOff>
      <xdr:row>42</xdr:row>
      <xdr:rowOff>76200</xdr:rowOff>
    </xdr:from>
    <xdr:to>
      <xdr:col>3</xdr:col>
      <xdr:colOff>175260</xdr:colOff>
      <xdr:row>43</xdr:row>
      <xdr:rowOff>76200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6D3605FC-CA92-90E7-0601-40F81C7F11F7}"/>
            </a:ext>
          </a:extLst>
        </xdr:cNvPr>
        <xdr:cNvSpPr>
          <a:spLocks noChangeShapeType="1"/>
        </xdr:cNvSpPr>
      </xdr:nvSpPr>
      <xdr:spPr bwMode="auto">
        <a:xfrm>
          <a:off x="3139440" y="7048500"/>
          <a:ext cx="822960" cy="167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716280</xdr:colOff>
      <xdr:row>43</xdr:row>
      <xdr:rowOff>91440</xdr:rowOff>
    </xdr:from>
    <xdr:to>
      <xdr:col>5</xdr:col>
      <xdr:colOff>30480</xdr:colOff>
      <xdr:row>43</xdr:row>
      <xdr:rowOff>91440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0C1B87F5-A213-A787-9588-A825D3C02496}"/>
            </a:ext>
          </a:extLst>
        </xdr:cNvPr>
        <xdr:cNvSpPr>
          <a:spLocks noChangeShapeType="1"/>
        </xdr:cNvSpPr>
      </xdr:nvSpPr>
      <xdr:spPr bwMode="auto">
        <a:xfrm>
          <a:off x="4396740" y="7231380"/>
          <a:ext cx="6781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807720</xdr:colOff>
      <xdr:row>36</xdr:row>
      <xdr:rowOff>76200</xdr:rowOff>
    </xdr:from>
    <xdr:to>
      <xdr:col>4</xdr:col>
      <xdr:colOff>106680</xdr:colOff>
      <xdr:row>37</xdr:row>
      <xdr:rowOff>76200</xdr:rowOff>
    </xdr:to>
    <xdr:sp macro="" textlink="">
      <xdr:nvSpPr>
        <xdr:cNvPr id="1029" name="Line 5">
          <a:extLst>
            <a:ext uri="{FF2B5EF4-FFF2-40B4-BE49-F238E27FC236}">
              <a16:creationId xmlns:a16="http://schemas.microsoft.com/office/drawing/2014/main" id="{6EC9CFDF-A2FF-01B5-5E73-51CE51885931}"/>
            </a:ext>
          </a:extLst>
        </xdr:cNvPr>
        <xdr:cNvSpPr>
          <a:spLocks noChangeShapeType="1"/>
        </xdr:cNvSpPr>
      </xdr:nvSpPr>
      <xdr:spPr bwMode="auto">
        <a:xfrm>
          <a:off x="3787140" y="6042660"/>
          <a:ext cx="716280" cy="167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723900</xdr:colOff>
      <xdr:row>37</xdr:row>
      <xdr:rowOff>91440</xdr:rowOff>
    </xdr:from>
    <xdr:to>
      <xdr:col>5</xdr:col>
      <xdr:colOff>76200</xdr:colOff>
      <xdr:row>37</xdr:row>
      <xdr:rowOff>99060</xdr:rowOff>
    </xdr:to>
    <xdr:sp macro="" textlink="">
      <xdr:nvSpPr>
        <xdr:cNvPr id="1030" name="Line 6">
          <a:extLst>
            <a:ext uri="{FF2B5EF4-FFF2-40B4-BE49-F238E27FC236}">
              <a16:creationId xmlns:a16="http://schemas.microsoft.com/office/drawing/2014/main" id="{6876BFCD-1683-4A66-B86F-8F5FED3BA246}"/>
            </a:ext>
          </a:extLst>
        </xdr:cNvPr>
        <xdr:cNvSpPr>
          <a:spLocks noChangeShapeType="1"/>
        </xdr:cNvSpPr>
      </xdr:nvSpPr>
      <xdr:spPr bwMode="auto">
        <a:xfrm flipV="1">
          <a:off x="5044440" y="6225540"/>
          <a:ext cx="76200" cy="76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640080</xdr:colOff>
      <xdr:row>29</xdr:row>
      <xdr:rowOff>91440</xdr:rowOff>
    </xdr:from>
    <xdr:to>
      <xdr:col>4</xdr:col>
      <xdr:colOff>0</xdr:colOff>
      <xdr:row>32</xdr:row>
      <xdr:rowOff>60960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7A1F16CB-543A-EE01-2405-82697D552925}"/>
            </a:ext>
          </a:extLst>
        </xdr:cNvPr>
        <xdr:cNvSpPr>
          <a:spLocks noChangeShapeType="1"/>
        </xdr:cNvSpPr>
      </xdr:nvSpPr>
      <xdr:spPr bwMode="auto">
        <a:xfrm flipV="1">
          <a:off x="3779520" y="4861560"/>
          <a:ext cx="617220" cy="4724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40</xdr:row>
      <xdr:rowOff>76200</xdr:rowOff>
    </xdr:from>
    <xdr:to>
      <xdr:col>3</xdr:col>
      <xdr:colOff>129540</xdr:colOff>
      <xdr:row>41</xdr:row>
      <xdr:rowOff>76200</xdr:rowOff>
    </xdr:to>
    <xdr:sp macro="" textlink="">
      <xdr:nvSpPr>
        <xdr:cNvPr id="2049" name="Line 1">
          <a:extLst>
            <a:ext uri="{FF2B5EF4-FFF2-40B4-BE49-F238E27FC236}">
              <a16:creationId xmlns:a16="http://schemas.microsoft.com/office/drawing/2014/main" id="{97C73B0B-F3F5-5E97-552D-2D5D7367B70A}"/>
            </a:ext>
          </a:extLst>
        </xdr:cNvPr>
        <xdr:cNvSpPr>
          <a:spLocks noChangeShapeType="1"/>
        </xdr:cNvSpPr>
      </xdr:nvSpPr>
      <xdr:spPr bwMode="auto">
        <a:xfrm>
          <a:off x="5013960" y="6713220"/>
          <a:ext cx="2255520" cy="167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716280</xdr:colOff>
      <xdr:row>41</xdr:row>
      <xdr:rowOff>76200</xdr:rowOff>
    </xdr:from>
    <xdr:to>
      <xdr:col>5</xdr:col>
      <xdr:colOff>106680</xdr:colOff>
      <xdr:row>41</xdr:row>
      <xdr:rowOff>76200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E61EB432-37CC-704F-C888-792BA6E26B3E}"/>
            </a:ext>
          </a:extLst>
        </xdr:cNvPr>
        <xdr:cNvSpPr>
          <a:spLocks noChangeShapeType="1"/>
        </xdr:cNvSpPr>
      </xdr:nvSpPr>
      <xdr:spPr bwMode="auto">
        <a:xfrm>
          <a:off x="8442960" y="6880860"/>
          <a:ext cx="2819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708660</xdr:colOff>
      <xdr:row>42</xdr:row>
      <xdr:rowOff>76200</xdr:rowOff>
    </xdr:from>
    <xdr:to>
      <xdr:col>3</xdr:col>
      <xdr:colOff>175260</xdr:colOff>
      <xdr:row>43</xdr:row>
      <xdr:rowOff>76200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79D3B9CA-B948-F8A6-A160-C6ADDD6E1038}"/>
            </a:ext>
          </a:extLst>
        </xdr:cNvPr>
        <xdr:cNvSpPr>
          <a:spLocks noChangeShapeType="1"/>
        </xdr:cNvSpPr>
      </xdr:nvSpPr>
      <xdr:spPr bwMode="auto">
        <a:xfrm>
          <a:off x="4312920" y="7048500"/>
          <a:ext cx="3048000" cy="167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716280</xdr:colOff>
      <xdr:row>43</xdr:row>
      <xdr:rowOff>91440</xdr:rowOff>
    </xdr:from>
    <xdr:to>
      <xdr:col>5</xdr:col>
      <xdr:colOff>30480</xdr:colOff>
      <xdr:row>43</xdr:row>
      <xdr:rowOff>91440</xdr:rowOff>
    </xdr:to>
    <xdr:sp macro="" textlink="">
      <xdr:nvSpPr>
        <xdr:cNvPr id="2052" name="Line 4">
          <a:extLst>
            <a:ext uri="{FF2B5EF4-FFF2-40B4-BE49-F238E27FC236}">
              <a16:creationId xmlns:a16="http://schemas.microsoft.com/office/drawing/2014/main" id="{A06A5788-F80E-7031-CD08-ABA1662B6FB8}"/>
            </a:ext>
          </a:extLst>
        </xdr:cNvPr>
        <xdr:cNvSpPr>
          <a:spLocks noChangeShapeType="1"/>
        </xdr:cNvSpPr>
      </xdr:nvSpPr>
      <xdr:spPr bwMode="auto">
        <a:xfrm>
          <a:off x="8442960" y="7231380"/>
          <a:ext cx="2667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800100</xdr:colOff>
      <xdr:row>36</xdr:row>
      <xdr:rowOff>76200</xdr:rowOff>
    </xdr:from>
    <xdr:to>
      <xdr:col>4</xdr:col>
      <xdr:colOff>106680</xdr:colOff>
      <xdr:row>37</xdr:row>
      <xdr:rowOff>76200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CDA59A1A-2F36-322E-4CF3-D38AE920EB42}"/>
            </a:ext>
          </a:extLst>
        </xdr:cNvPr>
        <xdr:cNvSpPr>
          <a:spLocks noChangeShapeType="1"/>
        </xdr:cNvSpPr>
      </xdr:nvSpPr>
      <xdr:spPr bwMode="auto">
        <a:xfrm>
          <a:off x="6598920" y="6042660"/>
          <a:ext cx="2727960" cy="1676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723900</xdr:colOff>
      <xdr:row>37</xdr:row>
      <xdr:rowOff>91440</xdr:rowOff>
    </xdr:from>
    <xdr:to>
      <xdr:col>5</xdr:col>
      <xdr:colOff>76200</xdr:colOff>
      <xdr:row>37</xdr:row>
      <xdr:rowOff>99060</xdr:rowOff>
    </xdr:to>
    <xdr:sp macro="" textlink="">
      <xdr:nvSpPr>
        <xdr:cNvPr id="2054" name="Line 6">
          <a:extLst>
            <a:ext uri="{FF2B5EF4-FFF2-40B4-BE49-F238E27FC236}">
              <a16:creationId xmlns:a16="http://schemas.microsoft.com/office/drawing/2014/main" id="{8E776FCE-60FA-046E-77C5-BF576DF15C7E}"/>
            </a:ext>
          </a:extLst>
        </xdr:cNvPr>
        <xdr:cNvSpPr>
          <a:spLocks noChangeShapeType="1"/>
        </xdr:cNvSpPr>
      </xdr:nvSpPr>
      <xdr:spPr bwMode="auto">
        <a:xfrm flipV="1">
          <a:off x="10561320" y="6225540"/>
          <a:ext cx="640080" cy="76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975360</xdr:colOff>
      <xdr:row>29</xdr:row>
      <xdr:rowOff>121920</xdr:rowOff>
    </xdr:from>
    <xdr:to>
      <xdr:col>4</xdr:col>
      <xdr:colOff>7620</xdr:colOff>
      <xdr:row>32</xdr:row>
      <xdr:rowOff>76200</xdr:rowOff>
    </xdr:to>
    <xdr:sp macro="" textlink="">
      <xdr:nvSpPr>
        <xdr:cNvPr id="2055" name="Line 7">
          <a:extLst>
            <a:ext uri="{FF2B5EF4-FFF2-40B4-BE49-F238E27FC236}">
              <a16:creationId xmlns:a16="http://schemas.microsoft.com/office/drawing/2014/main" id="{99DA4B2E-99C9-E577-BF9E-0CE36A61CD3D}"/>
            </a:ext>
          </a:extLst>
        </xdr:cNvPr>
        <xdr:cNvSpPr>
          <a:spLocks noChangeShapeType="1"/>
        </xdr:cNvSpPr>
      </xdr:nvSpPr>
      <xdr:spPr bwMode="auto">
        <a:xfrm flipV="1">
          <a:off x="6949440" y="4892040"/>
          <a:ext cx="2179320" cy="45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zoomScale="140" workbookViewId="0">
      <selection sqref="A1:B1"/>
    </sheetView>
  </sheetViews>
  <sheetFormatPr defaultRowHeight="13.2" x14ac:dyDescent="0.25"/>
  <cols>
    <col min="1" max="1" width="36.33203125" style="8" customWidth="1"/>
    <col min="2" max="3" width="9.44140625" style="8" bestFit="1" customWidth="1"/>
    <col min="4" max="4" width="8.88671875" style="8" customWidth="1"/>
    <col min="5" max="5" width="9.44140625" style="8" bestFit="1" customWidth="1"/>
    <col min="6" max="6" width="10.6640625" bestFit="1" customWidth="1"/>
    <col min="7" max="7" width="11.33203125" bestFit="1" customWidth="1"/>
  </cols>
  <sheetData>
    <row r="1" spans="1:5" x14ac:dyDescent="0.25">
      <c r="A1" s="12" t="s">
        <v>0</v>
      </c>
      <c r="B1" s="12"/>
      <c r="C1" s="1"/>
      <c r="D1" s="1"/>
      <c r="E1" s="1"/>
    </row>
    <row r="2" spans="1:5" x14ac:dyDescent="0.25">
      <c r="A2" s="1" t="s">
        <v>1</v>
      </c>
      <c r="B2" s="1">
        <v>184000</v>
      </c>
      <c r="C2" s="1"/>
      <c r="D2" s="1"/>
      <c r="E2" s="1"/>
    </row>
    <row r="3" spans="1:5" x14ac:dyDescent="0.25">
      <c r="A3" s="1" t="s">
        <v>2</v>
      </c>
      <c r="B3" s="2">
        <v>0.02</v>
      </c>
      <c r="C3" s="1"/>
      <c r="D3" s="1"/>
      <c r="E3" s="1"/>
    </row>
    <row r="4" spans="1:5" x14ac:dyDescent="0.25">
      <c r="A4" s="1" t="s">
        <v>3</v>
      </c>
      <c r="B4" s="1">
        <v>50000</v>
      </c>
      <c r="C4" s="1"/>
      <c r="D4" s="1"/>
      <c r="E4" s="1"/>
    </row>
    <row r="5" spans="1:5" x14ac:dyDescent="0.25">
      <c r="A5" s="1" t="s">
        <v>4</v>
      </c>
      <c r="B5" s="2">
        <v>0.2</v>
      </c>
      <c r="C5" s="1"/>
      <c r="D5" s="1"/>
      <c r="E5" s="1"/>
    </row>
    <row r="6" spans="1:5" x14ac:dyDescent="0.25">
      <c r="A6" s="1" t="s">
        <v>5</v>
      </c>
      <c r="B6" s="2">
        <v>0.6</v>
      </c>
      <c r="C6" s="1"/>
      <c r="D6" s="1"/>
      <c r="E6" s="1"/>
    </row>
    <row r="7" spans="1:5" x14ac:dyDescent="0.25">
      <c r="A7" s="1" t="s">
        <v>35</v>
      </c>
      <c r="B7" s="1">
        <v>80000</v>
      </c>
      <c r="C7" s="1"/>
      <c r="D7" s="1"/>
      <c r="E7" s="1"/>
    </row>
    <row r="8" spans="1:5" x14ac:dyDescent="0.25">
      <c r="A8" s="1" t="s">
        <v>36</v>
      </c>
      <c r="B8" s="1">
        <v>198000</v>
      </c>
      <c r="C8" s="1"/>
      <c r="D8" s="1"/>
      <c r="E8" s="1"/>
    </row>
    <row r="9" spans="1:5" x14ac:dyDescent="0.25">
      <c r="A9" s="1" t="s">
        <v>37</v>
      </c>
      <c r="B9" s="1">
        <v>15000</v>
      </c>
      <c r="C9" s="1"/>
      <c r="D9" s="1"/>
      <c r="E9" s="1"/>
    </row>
    <row r="10" spans="1:5" x14ac:dyDescent="0.25">
      <c r="A10" s="1" t="s">
        <v>38</v>
      </c>
      <c r="B10" s="2">
        <v>0.06</v>
      </c>
      <c r="C10" s="1"/>
      <c r="D10" s="1"/>
      <c r="E10" s="1"/>
    </row>
    <row r="11" spans="1:5" x14ac:dyDescent="0.25">
      <c r="A11" s="1" t="s">
        <v>39</v>
      </c>
      <c r="B11" s="1">
        <v>14000</v>
      </c>
      <c r="C11" s="1"/>
      <c r="D11" s="1"/>
      <c r="E11" s="1"/>
    </row>
    <row r="12" spans="1:5" x14ac:dyDescent="0.25">
      <c r="A12" s="1" t="s">
        <v>40</v>
      </c>
      <c r="B12" s="1">
        <v>3000</v>
      </c>
      <c r="C12" s="1"/>
      <c r="D12" s="1"/>
      <c r="E12" s="1"/>
    </row>
    <row r="13" spans="1:5" x14ac:dyDescent="0.25">
      <c r="A13" s="1" t="s">
        <v>41</v>
      </c>
      <c r="B13" s="1">
        <v>1000</v>
      </c>
      <c r="C13" s="1"/>
      <c r="D13" s="1"/>
      <c r="E13" s="1"/>
    </row>
    <row r="14" spans="1:5" x14ac:dyDescent="0.25">
      <c r="A14" s="1" t="s">
        <v>42</v>
      </c>
      <c r="B14" s="2">
        <v>0.3</v>
      </c>
      <c r="C14" s="1"/>
      <c r="D14" s="1"/>
      <c r="E14" s="1"/>
    </row>
    <row r="15" spans="1:5" x14ac:dyDescent="0.25">
      <c r="A15" s="1"/>
      <c r="B15" s="2"/>
      <c r="C15" s="1"/>
      <c r="D15" s="1"/>
      <c r="E15" s="1"/>
    </row>
    <row r="16" spans="1:5" ht="13.8" thickBot="1" x14ac:dyDescent="0.3">
      <c r="A16" s="3"/>
      <c r="B16" s="14" t="s">
        <v>6</v>
      </c>
      <c r="C16" s="14"/>
      <c r="D16" s="14" t="s">
        <v>7</v>
      </c>
      <c r="E16" s="14"/>
    </row>
    <row r="17" spans="1:7" x14ac:dyDescent="0.25">
      <c r="A17" s="1" t="s">
        <v>8</v>
      </c>
      <c r="B17" s="1"/>
      <c r="C17" s="1">
        <f>ROUND(+B2*(1+B3),-3)</f>
        <v>188000</v>
      </c>
      <c r="D17" s="1"/>
      <c r="E17" s="1">
        <f>ROUND(+C17*(1+B3),-3)</f>
        <v>192000</v>
      </c>
      <c r="F17" s="4"/>
      <c r="G17" s="4"/>
    </row>
    <row r="18" spans="1:7" x14ac:dyDescent="0.25">
      <c r="A18" s="1" t="s">
        <v>9</v>
      </c>
      <c r="B18" s="1"/>
      <c r="C18" s="5">
        <f>+C34</f>
        <v>105000</v>
      </c>
      <c r="D18" s="1"/>
      <c r="E18" s="5">
        <f>+E34</f>
        <v>113000</v>
      </c>
    </row>
    <row r="19" spans="1:7" x14ac:dyDescent="0.25">
      <c r="A19" s="1" t="s">
        <v>10</v>
      </c>
      <c r="B19" s="1"/>
      <c r="C19" s="1">
        <f>+C17-C18</f>
        <v>83000</v>
      </c>
      <c r="D19" s="1"/>
      <c r="E19" s="1">
        <f>+E17-E18</f>
        <v>79000</v>
      </c>
    </row>
    <row r="20" spans="1:7" x14ac:dyDescent="0.25">
      <c r="A20" s="1" t="s">
        <v>11</v>
      </c>
      <c r="B20" s="1"/>
      <c r="C20" s="1"/>
      <c r="D20" s="1"/>
      <c r="E20" s="1"/>
    </row>
    <row r="21" spans="1:7" x14ac:dyDescent="0.25">
      <c r="A21" s="1" t="s">
        <v>12</v>
      </c>
      <c r="B21" s="1">
        <f>ROUND($B$9+($B$10*C17),-3)</f>
        <v>26000</v>
      </c>
      <c r="C21" s="1"/>
      <c r="D21" s="1">
        <f>ROUND($B$9+($B$10*E17),-3)</f>
        <v>27000</v>
      </c>
      <c r="E21" s="1"/>
    </row>
    <row r="22" spans="1:7" x14ac:dyDescent="0.25">
      <c r="A22" s="1" t="s">
        <v>13</v>
      </c>
      <c r="B22" s="1">
        <f>+$B$11</f>
        <v>14000</v>
      </c>
      <c r="C22" s="1"/>
      <c r="D22" s="1">
        <f>+$B$11</f>
        <v>14000</v>
      </c>
      <c r="E22" s="1"/>
    </row>
    <row r="23" spans="1:7" x14ac:dyDescent="0.25">
      <c r="A23" s="1" t="s">
        <v>14</v>
      </c>
      <c r="B23" s="1">
        <f>+$B$12</f>
        <v>3000</v>
      </c>
      <c r="C23" s="1"/>
      <c r="D23" s="1">
        <f>+$B$12</f>
        <v>3000</v>
      </c>
      <c r="E23" s="1"/>
    </row>
    <row r="24" spans="1:7" x14ac:dyDescent="0.25">
      <c r="A24" s="1" t="s">
        <v>15</v>
      </c>
      <c r="B24" s="5">
        <f>+$B$13</f>
        <v>1000</v>
      </c>
      <c r="C24" s="5">
        <f>SUM(B21:B24)</f>
        <v>44000</v>
      </c>
      <c r="D24" s="5">
        <f>+$B$13</f>
        <v>1000</v>
      </c>
      <c r="E24" s="5">
        <f>SUM(D21:D24)</f>
        <v>45000</v>
      </c>
    </row>
    <row r="25" spans="1:7" x14ac:dyDescent="0.25">
      <c r="A25" s="1" t="s">
        <v>16</v>
      </c>
      <c r="B25" s="1"/>
      <c r="C25" s="1">
        <f>+C19-C24</f>
        <v>39000</v>
      </c>
      <c r="D25" s="1"/>
      <c r="E25" s="1">
        <f>+E19-E24</f>
        <v>34000</v>
      </c>
    </row>
    <row r="26" spans="1:7" x14ac:dyDescent="0.25">
      <c r="A26" s="1" t="s">
        <v>17</v>
      </c>
      <c r="B26" s="1"/>
      <c r="C26" s="1">
        <f>ROUND(C25*$B$14,-3)</f>
        <v>12000</v>
      </c>
      <c r="D26" s="1"/>
      <c r="E26" s="1">
        <f>ROUND(E25*$B$14,-3)</f>
        <v>10000</v>
      </c>
    </row>
    <row r="27" spans="1:7" ht="13.8" thickBot="1" x14ac:dyDescent="0.3">
      <c r="A27" s="1" t="s">
        <v>18</v>
      </c>
      <c r="B27" s="1"/>
      <c r="C27" s="6">
        <f>+C25-C26</f>
        <v>27000</v>
      </c>
      <c r="D27" s="1"/>
      <c r="E27" s="6">
        <f>+E25-E26</f>
        <v>24000</v>
      </c>
    </row>
    <row r="28" spans="1:7" ht="5.25" customHeight="1" thickTop="1" x14ac:dyDescent="0.25">
      <c r="A28" s="1"/>
      <c r="B28" s="1"/>
      <c r="C28" s="11"/>
      <c r="D28" s="1"/>
      <c r="E28" s="11"/>
    </row>
    <row r="29" spans="1:7" x14ac:dyDescent="0.25">
      <c r="A29" s="1" t="s">
        <v>43</v>
      </c>
      <c r="B29" s="1"/>
      <c r="C29" s="1"/>
      <c r="D29" s="1"/>
      <c r="E29" s="1"/>
    </row>
    <row r="30" spans="1:7" x14ac:dyDescent="0.25">
      <c r="A30" s="1" t="s">
        <v>20</v>
      </c>
      <c r="B30" s="1"/>
      <c r="C30" s="1">
        <f>+B7</f>
        <v>80000</v>
      </c>
      <c r="D30" s="1"/>
      <c r="E30" s="1">
        <f>+C33</f>
        <v>88000</v>
      </c>
    </row>
    <row r="31" spans="1:7" x14ac:dyDescent="0.25">
      <c r="A31" s="1" t="s">
        <v>21</v>
      </c>
      <c r="B31" s="1"/>
      <c r="C31" s="5">
        <f>ROUND(+C17*$B$6,-3)</f>
        <v>113000</v>
      </c>
      <c r="D31" s="1"/>
      <c r="E31" s="5">
        <f>ROUND(+E17*$B$6,-3)</f>
        <v>115000</v>
      </c>
    </row>
    <row r="32" spans="1:7" x14ac:dyDescent="0.25">
      <c r="A32" s="1" t="s">
        <v>44</v>
      </c>
      <c r="B32" s="1"/>
      <c r="C32" s="1">
        <f>SUM(C30:C31)</f>
        <v>193000</v>
      </c>
      <c r="D32" s="1"/>
      <c r="E32" s="1">
        <f>SUM(E30:E31)</f>
        <v>203000</v>
      </c>
    </row>
    <row r="33" spans="1:6" x14ac:dyDescent="0.25">
      <c r="A33" s="7" t="s">
        <v>23</v>
      </c>
      <c r="B33" s="1"/>
      <c r="C33" s="1">
        <f>ROUND($B$4+($B$5*E17),-3)</f>
        <v>88000</v>
      </c>
      <c r="D33" s="1"/>
      <c r="E33" s="1">
        <f>ROUND($B$4+($B$5*B8),-3)</f>
        <v>90000</v>
      </c>
    </row>
    <row r="34" spans="1:6" ht="13.8" thickBot="1" x14ac:dyDescent="0.3">
      <c r="A34" s="1" t="s">
        <v>9</v>
      </c>
      <c r="B34" s="1"/>
      <c r="C34" s="6">
        <f>+C32-C33</f>
        <v>105000</v>
      </c>
      <c r="D34" s="1"/>
      <c r="E34" s="6">
        <f>+E32-E33</f>
        <v>113000</v>
      </c>
    </row>
    <row r="35" spans="1:6" ht="13.8" thickTop="1" x14ac:dyDescent="0.25"/>
    <row r="36" spans="1:6" ht="13.8" thickBot="1" x14ac:dyDescent="0.3">
      <c r="A36" s="9"/>
      <c r="B36" s="14" t="str">
        <f>+B16</f>
        <v>August</v>
      </c>
      <c r="C36" s="14"/>
      <c r="D36" s="14" t="str">
        <f>+D16</f>
        <v>September</v>
      </c>
      <c r="E36" s="14"/>
    </row>
    <row r="37" spans="1:6" x14ac:dyDescent="0.25">
      <c r="A37" s="1" t="s">
        <v>24</v>
      </c>
      <c r="B37" s="1"/>
      <c r="C37" s="1"/>
      <c r="D37" s="1"/>
      <c r="E37" s="1"/>
    </row>
    <row r="38" spans="1:6" x14ac:dyDescent="0.25">
      <c r="A38" s="1" t="s">
        <v>25</v>
      </c>
      <c r="B38" s="1"/>
      <c r="C38" s="5"/>
      <c r="D38" s="1"/>
      <c r="E38" s="5"/>
      <c r="F38" s="10">
        <f>+E38+C37</f>
        <v>0</v>
      </c>
    </row>
    <row r="39" spans="1:6" x14ac:dyDescent="0.25">
      <c r="A39" s="1"/>
      <c r="B39" s="1"/>
      <c r="C39" s="1"/>
      <c r="D39" s="1"/>
      <c r="E39" s="1"/>
    </row>
    <row r="40" spans="1:6" x14ac:dyDescent="0.25">
      <c r="A40" s="1" t="s">
        <v>26</v>
      </c>
      <c r="B40" s="1"/>
      <c r="C40" s="1"/>
      <c r="D40" s="1"/>
      <c r="E40" s="1"/>
    </row>
    <row r="41" spans="1:6" x14ac:dyDescent="0.25">
      <c r="A41" s="1" t="s">
        <v>27</v>
      </c>
      <c r="B41" s="1"/>
      <c r="C41" s="1"/>
      <c r="D41" s="1"/>
      <c r="E41" s="1"/>
    </row>
    <row r="42" spans="1:6" x14ac:dyDescent="0.25">
      <c r="A42" s="1" t="s">
        <v>28</v>
      </c>
      <c r="B42" s="1"/>
      <c r="C42" s="1"/>
      <c r="D42" s="1"/>
      <c r="E42" s="1"/>
      <c r="F42" s="10">
        <f>+D42+B41</f>
        <v>0</v>
      </c>
    </row>
    <row r="43" spans="1:6" x14ac:dyDescent="0.25">
      <c r="A43" s="1" t="s">
        <v>29</v>
      </c>
      <c r="B43" s="1"/>
      <c r="C43" s="1"/>
      <c r="D43" s="1"/>
      <c r="E43" s="1"/>
    </row>
    <row r="44" spans="1:6" x14ac:dyDescent="0.25">
      <c r="A44" s="1" t="s">
        <v>30</v>
      </c>
      <c r="B44" s="1"/>
      <c r="C44" s="1"/>
      <c r="D44" s="1"/>
      <c r="E44" s="1"/>
      <c r="F44" s="10">
        <f>+D44+B43</f>
        <v>0</v>
      </c>
    </row>
    <row r="45" spans="1:6" x14ac:dyDescent="0.25">
      <c r="A45" s="1" t="s">
        <v>31</v>
      </c>
      <c r="B45" s="1"/>
      <c r="C45" s="1"/>
      <c r="D45" s="1"/>
      <c r="E45" s="1"/>
    </row>
    <row r="46" spans="1:6" x14ac:dyDescent="0.25">
      <c r="A46" s="1" t="s">
        <v>32</v>
      </c>
      <c r="B46" s="5"/>
      <c r="C46" s="1"/>
      <c r="D46" s="5"/>
      <c r="E46" s="1"/>
    </row>
    <row r="47" spans="1:6" x14ac:dyDescent="0.25">
      <c r="A47" s="1"/>
      <c r="B47" s="1"/>
      <c r="C47" s="5"/>
      <c r="D47" s="1"/>
      <c r="E47" s="5"/>
    </row>
    <row r="48" spans="1:6" ht="13.8" thickBot="1" x14ac:dyDescent="0.3">
      <c r="A48" s="1" t="s">
        <v>33</v>
      </c>
      <c r="B48" s="1"/>
      <c r="C48" s="6"/>
      <c r="D48" s="1"/>
      <c r="E48" s="6"/>
    </row>
    <row r="49" spans="1:3" ht="13.8" thickTop="1" x14ac:dyDescent="0.25"/>
    <row r="52" spans="1:3" x14ac:dyDescent="0.25">
      <c r="A52" s="13" t="s">
        <v>34</v>
      </c>
      <c r="B52" s="13"/>
      <c r="C52" s="13"/>
    </row>
    <row r="53" spans="1:3" x14ac:dyDescent="0.25">
      <c r="A53" s="1" t="s">
        <v>19</v>
      </c>
      <c r="B53" s="1"/>
      <c r="C53" s="1"/>
    </row>
    <row r="54" spans="1:3" x14ac:dyDescent="0.25">
      <c r="A54" s="1" t="s">
        <v>20</v>
      </c>
      <c r="B54" s="1"/>
      <c r="C54" s="1"/>
    </row>
    <row r="55" spans="1:3" x14ac:dyDescent="0.25">
      <c r="A55" s="1" t="s">
        <v>21</v>
      </c>
      <c r="B55" s="1"/>
      <c r="C55" s="5"/>
    </row>
    <row r="56" spans="1:3" x14ac:dyDescent="0.25">
      <c r="A56" s="1" t="s">
        <v>22</v>
      </c>
      <c r="B56" s="1"/>
      <c r="C56" s="1"/>
    </row>
    <row r="57" spans="1:3" x14ac:dyDescent="0.25">
      <c r="A57" s="7" t="s">
        <v>23</v>
      </c>
      <c r="B57" s="1"/>
      <c r="C57" s="1"/>
    </row>
    <row r="58" spans="1:3" ht="13.8" thickBot="1" x14ac:dyDescent="0.3">
      <c r="A58" s="1" t="s">
        <v>9</v>
      </c>
      <c r="B58" s="1"/>
      <c r="C58" s="6"/>
    </row>
    <row r="59" spans="1:3" ht="13.8" thickTop="1" x14ac:dyDescent="0.25"/>
  </sheetData>
  <mergeCells count="6">
    <mergeCell ref="A1:B1"/>
    <mergeCell ref="A52:C52"/>
    <mergeCell ref="B36:C36"/>
    <mergeCell ref="D36:E36"/>
    <mergeCell ref="D16:E16"/>
    <mergeCell ref="B16:C16"/>
  </mergeCells>
  <phoneticPr fontId="0" type="noConversion"/>
  <pageMargins left="0.75" right="0.75" top="1" bottom="1.2" header="0.5" footer="0.5"/>
  <pageSetup orientation="landscape" r:id="rId1"/>
  <headerFooter alignWithMargins="0">
    <oddHeader>&amp;A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9"/>
  <sheetViews>
    <sheetView showFormulas="1" zoomScale="140" workbookViewId="0">
      <selection activeCell="E34" sqref="A1:E34"/>
    </sheetView>
  </sheetViews>
  <sheetFormatPr defaultRowHeight="13.2" x14ac:dyDescent="0.25"/>
  <cols>
    <col min="1" max="1" width="21.109375" style="8" bestFit="1" customWidth="1"/>
    <col min="2" max="2" width="15.33203125" style="8" bestFit="1" customWidth="1"/>
    <col min="3" max="3" width="14.6640625" style="8" bestFit="1" customWidth="1"/>
    <col min="4" max="4" width="15.33203125" style="8" bestFit="1" customWidth="1"/>
    <col min="5" max="5" width="14.109375" style="8" bestFit="1" customWidth="1"/>
    <col min="6" max="6" width="10.6640625" bestFit="1" customWidth="1"/>
    <col min="7" max="7" width="11.33203125" bestFit="1" customWidth="1"/>
  </cols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 s="1" t="s">
        <v>1</v>
      </c>
      <c r="B2" s="1">
        <v>184000</v>
      </c>
      <c r="C2" s="1"/>
      <c r="D2" s="1"/>
      <c r="E2" s="1"/>
    </row>
    <row r="3" spans="1:5" x14ac:dyDescent="0.25">
      <c r="A3" s="1" t="s">
        <v>2</v>
      </c>
      <c r="B3" s="2">
        <v>0.02</v>
      </c>
      <c r="C3" s="1"/>
      <c r="D3" s="1"/>
      <c r="E3" s="1"/>
    </row>
    <row r="4" spans="1:5" x14ac:dyDescent="0.25">
      <c r="A4" s="1" t="s">
        <v>3</v>
      </c>
      <c r="B4" s="1">
        <v>50000</v>
      </c>
      <c r="C4" s="1"/>
      <c r="D4" s="1"/>
      <c r="E4" s="1"/>
    </row>
    <row r="5" spans="1:5" x14ac:dyDescent="0.25">
      <c r="A5" s="1" t="s">
        <v>4</v>
      </c>
      <c r="B5" s="2">
        <v>0.2</v>
      </c>
      <c r="C5" s="1"/>
      <c r="D5" s="1"/>
      <c r="E5" s="1"/>
    </row>
    <row r="6" spans="1:5" x14ac:dyDescent="0.25">
      <c r="A6" s="1" t="s">
        <v>5</v>
      </c>
      <c r="B6" s="2">
        <v>0.6</v>
      </c>
      <c r="C6" s="1"/>
      <c r="D6" s="1"/>
      <c r="E6" s="1"/>
    </row>
    <row r="7" spans="1:5" x14ac:dyDescent="0.25">
      <c r="A7" s="1" t="s">
        <v>35</v>
      </c>
      <c r="B7" s="1">
        <v>80000</v>
      </c>
      <c r="C7" s="1"/>
      <c r="D7" s="1"/>
      <c r="E7" s="1"/>
    </row>
    <row r="8" spans="1:5" x14ac:dyDescent="0.25">
      <c r="A8" s="1" t="s">
        <v>36</v>
      </c>
      <c r="B8" s="1">
        <v>198000</v>
      </c>
      <c r="C8" s="1"/>
      <c r="D8" s="1"/>
      <c r="E8" s="1"/>
    </row>
    <row r="9" spans="1:5" x14ac:dyDescent="0.25">
      <c r="A9" s="1" t="s">
        <v>37</v>
      </c>
      <c r="B9" s="1">
        <v>15000</v>
      </c>
      <c r="C9" s="1"/>
      <c r="D9" s="1"/>
      <c r="E9" s="1"/>
    </row>
    <row r="10" spans="1:5" x14ac:dyDescent="0.25">
      <c r="A10" s="1" t="s">
        <v>38</v>
      </c>
      <c r="B10" s="2">
        <v>0.06</v>
      </c>
      <c r="C10" s="1"/>
      <c r="D10" s="1"/>
      <c r="E10" s="1"/>
    </row>
    <row r="11" spans="1:5" x14ac:dyDescent="0.25">
      <c r="A11" s="1" t="s">
        <v>39</v>
      </c>
      <c r="B11" s="1">
        <v>14000</v>
      </c>
      <c r="C11" s="1"/>
      <c r="D11" s="1"/>
      <c r="E11" s="1"/>
    </row>
    <row r="12" spans="1:5" x14ac:dyDescent="0.25">
      <c r="A12" s="1" t="s">
        <v>40</v>
      </c>
      <c r="B12" s="1">
        <v>3000</v>
      </c>
      <c r="C12" s="1"/>
      <c r="D12" s="1"/>
      <c r="E12" s="1"/>
    </row>
    <row r="13" spans="1:5" x14ac:dyDescent="0.25">
      <c r="A13" s="1" t="s">
        <v>41</v>
      </c>
      <c r="B13" s="1">
        <v>1000</v>
      </c>
      <c r="C13" s="1"/>
      <c r="D13" s="1"/>
      <c r="E13" s="1"/>
    </row>
    <row r="14" spans="1:5" x14ac:dyDescent="0.25">
      <c r="A14" s="1" t="s">
        <v>42</v>
      </c>
      <c r="B14" s="2">
        <v>0.3</v>
      </c>
      <c r="C14" s="1"/>
      <c r="D14" s="1"/>
      <c r="E14" s="1"/>
    </row>
    <row r="15" spans="1:5" x14ac:dyDescent="0.25">
      <c r="A15" s="1"/>
      <c r="B15" s="2"/>
      <c r="C15" s="1"/>
      <c r="D15" s="1"/>
      <c r="E15" s="1"/>
    </row>
    <row r="16" spans="1:5" ht="13.8" thickBot="1" x14ac:dyDescent="0.3">
      <c r="A16" s="3"/>
      <c r="B16" s="14" t="s">
        <v>6</v>
      </c>
      <c r="C16" s="14"/>
      <c r="D16" s="14" t="s">
        <v>7</v>
      </c>
      <c r="E16" s="14"/>
    </row>
    <row r="17" spans="1:7" x14ac:dyDescent="0.25">
      <c r="A17" s="1" t="s">
        <v>8</v>
      </c>
      <c r="B17" s="1"/>
      <c r="C17" s="1">
        <f>ROUND(+B2*(1+B3),-3)</f>
        <v>188000</v>
      </c>
      <c r="D17" s="1"/>
      <c r="E17" s="1">
        <f>ROUND(+C17*(1+B3),-3)</f>
        <v>192000</v>
      </c>
      <c r="F17" s="4"/>
      <c r="G17" s="4"/>
    </row>
    <row r="18" spans="1:7" x14ac:dyDescent="0.25">
      <c r="A18" s="1" t="s">
        <v>9</v>
      </c>
      <c r="B18" s="1"/>
      <c r="C18" s="5">
        <f>207</f>
        <v>207</v>
      </c>
      <c r="D18" s="1"/>
      <c r="E18" s="5">
        <f>+E34</f>
        <v>113000</v>
      </c>
    </row>
    <row r="19" spans="1:7" x14ac:dyDescent="0.25">
      <c r="A19" s="1" t="s">
        <v>10</v>
      </c>
      <c r="B19" s="1"/>
      <c r="C19" s="1">
        <f>+C17-C18</f>
        <v>187793</v>
      </c>
      <c r="D19" s="1"/>
      <c r="E19" s="1">
        <f>+E17-E18</f>
        <v>79000</v>
      </c>
    </row>
    <row r="20" spans="1:7" x14ac:dyDescent="0.25">
      <c r="A20" s="1" t="s">
        <v>11</v>
      </c>
      <c r="B20" s="1"/>
      <c r="C20" s="1"/>
      <c r="D20" s="1"/>
      <c r="E20" s="1"/>
    </row>
    <row r="21" spans="1:7" x14ac:dyDescent="0.25">
      <c r="A21" s="1" t="s">
        <v>12</v>
      </c>
      <c r="B21" s="1">
        <f>ROUND($B$9+($B$10*C17),-3)</f>
        <v>26000</v>
      </c>
      <c r="C21" s="1"/>
      <c r="D21" s="1">
        <f>ROUND($B$9+($B$10*E17),-3)</f>
        <v>27000</v>
      </c>
      <c r="E21" s="1"/>
    </row>
    <row r="22" spans="1:7" x14ac:dyDescent="0.25">
      <c r="A22" s="1" t="s">
        <v>13</v>
      </c>
      <c r="B22" s="1">
        <f>+$B$11</f>
        <v>14000</v>
      </c>
      <c r="C22" s="1"/>
      <c r="D22" s="1">
        <f>+$B$11</f>
        <v>14000</v>
      </c>
      <c r="E22" s="1"/>
    </row>
    <row r="23" spans="1:7" x14ac:dyDescent="0.25">
      <c r="A23" s="1" t="s">
        <v>14</v>
      </c>
      <c r="B23" s="1">
        <f>+$B$12</f>
        <v>3000</v>
      </c>
      <c r="C23" s="1"/>
      <c r="D23" s="1">
        <f>+$B$12</f>
        <v>3000</v>
      </c>
      <c r="E23" s="1"/>
    </row>
    <row r="24" spans="1:7" x14ac:dyDescent="0.25">
      <c r="A24" s="1" t="s">
        <v>15</v>
      </c>
      <c r="B24" s="5">
        <f>+$B$13</f>
        <v>1000</v>
      </c>
      <c r="C24" s="5">
        <f>SUM(B21:B24)</f>
        <v>44000</v>
      </c>
      <c r="D24" s="5">
        <f>+$B$13</f>
        <v>1000</v>
      </c>
      <c r="E24" s="5">
        <f>SUM(D21:D24)</f>
        <v>45000</v>
      </c>
    </row>
    <row r="25" spans="1:7" x14ac:dyDescent="0.25">
      <c r="A25" s="1" t="s">
        <v>16</v>
      </c>
      <c r="B25" s="1"/>
      <c r="C25" s="1">
        <f>+C19-C24</f>
        <v>143793</v>
      </c>
      <c r="D25" s="1"/>
      <c r="E25" s="1">
        <f>+E19-E24</f>
        <v>34000</v>
      </c>
    </row>
    <row r="26" spans="1:7" x14ac:dyDescent="0.25">
      <c r="A26" s="1" t="s">
        <v>17</v>
      </c>
      <c r="B26" s="1"/>
      <c r="C26" s="1">
        <f>ROUND(C25*$B$14,-3)</f>
        <v>43000</v>
      </c>
      <c r="D26" s="1"/>
      <c r="E26" s="1">
        <f>ROUND(E25*$B$14,-3)</f>
        <v>10000</v>
      </c>
    </row>
    <row r="27" spans="1:7" ht="13.8" thickBot="1" x14ac:dyDescent="0.3">
      <c r="A27" s="1" t="s">
        <v>18</v>
      </c>
      <c r="B27" s="1"/>
      <c r="C27" s="6">
        <f>+C25-C26</f>
        <v>100793</v>
      </c>
      <c r="D27" s="1"/>
      <c r="E27" s="6">
        <f>+E25-E26</f>
        <v>24000</v>
      </c>
    </row>
    <row r="28" spans="1:7" ht="5.25" customHeight="1" thickTop="1" x14ac:dyDescent="0.25">
      <c r="A28" s="1"/>
      <c r="B28" s="1"/>
      <c r="C28" s="11"/>
      <c r="D28" s="1"/>
      <c r="E28" s="11"/>
    </row>
    <row r="29" spans="1:7" x14ac:dyDescent="0.25">
      <c r="A29" s="1" t="s">
        <v>43</v>
      </c>
      <c r="B29" s="1"/>
      <c r="C29" s="1"/>
      <c r="D29" s="1"/>
      <c r="E29" s="1"/>
    </row>
    <row r="30" spans="1:7" x14ac:dyDescent="0.25">
      <c r="A30" s="1" t="s">
        <v>20</v>
      </c>
      <c r="B30" s="1"/>
      <c r="C30" s="1">
        <f>+B7</f>
        <v>80000</v>
      </c>
      <c r="D30" s="1"/>
      <c r="E30" s="1">
        <f>+C33</f>
        <v>88000</v>
      </c>
    </row>
    <row r="31" spans="1:7" x14ac:dyDescent="0.25">
      <c r="A31" s="1" t="s">
        <v>21</v>
      </c>
      <c r="B31" s="1"/>
      <c r="C31" s="5">
        <f>ROUND(+C17*$B$6,-3)</f>
        <v>113000</v>
      </c>
      <c r="D31" s="1"/>
      <c r="E31" s="5">
        <f>ROUND(+E17*$B$6,-3)</f>
        <v>115000</v>
      </c>
    </row>
    <row r="32" spans="1:7" x14ac:dyDescent="0.25">
      <c r="A32" s="1" t="s">
        <v>44</v>
      </c>
      <c r="B32" s="1"/>
      <c r="C32" s="1">
        <f>SUM(C30:C31)</f>
        <v>193000</v>
      </c>
      <c r="D32" s="1"/>
      <c r="E32" s="1">
        <f>SUM(E30:E31)</f>
        <v>203000</v>
      </c>
    </row>
    <row r="33" spans="1:6" x14ac:dyDescent="0.25">
      <c r="A33" s="7" t="s">
        <v>23</v>
      </c>
      <c r="B33" s="1"/>
      <c r="C33" s="1">
        <f>ROUND($B$4+($B$5*E17),-3)</f>
        <v>88000</v>
      </c>
      <c r="D33" s="1"/>
      <c r="E33" s="1">
        <f>ROUND($B$4+($B$5*B8),-3)</f>
        <v>90000</v>
      </c>
    </row>
    <row r="34" spans="1:6" ht="13.8" thickBot="1" x14ac:dyDescent="0.3">
      <c r="A34" s="1" t="s">
        <v>9</v>
      </c>
      <c r="B34" s="1"/>
      <c r="C34" s="6">
        <f>+C32-C33</f>
        <v>105000</v>
      </c>
      <c r="D34" s="1"/>
      <c r="E34" s="6">
        <f>+E32-E33</f>
        <v>113000</v>
      </c>
    </row>
    <row r="35" spans="1:6" ht="13.8" thickTop="1" x14ac:dyDescent="0.25"/>
    <row r="36" spans="1:6" ht="13.8" thickBot="1" x14ac:dyDescent="0.3">
      <c r="A36" s="9"/>
      <c r="B36" s="14" t="str">
        <f>+B16</f>
        <v>August</v>
      </c>
      <c r="C36" s="14"/>
      <c r="D36" s="14" t="str">
        <f>+D16</f>
        <v>September</v>
      </c>
      <c r="E36" s="14"/>
    </row>
    <row r="37" spans="1:6" x14ac:dyDescent="0.25">
      <c r="A37" s="1" t="s">
        <v>24</v>
      </c>
      <c r="B37" s="1"/>
      <c r="C37" s="1"/>
      <c r="D37" s="1"/>
      <c r="E37" s="1"/>
    </row>
    <row r="38" spans="1:6" x14ac:dyDescent="0.25">
      <c r="A38" s="1" t="s">
        <v>25</v>
      </c>
      <c r="B38" s="1"/>
      <c r="C38" s="5"/>
      <c r="D38" s="1"/>
      <c r="E38" s="5"/>
      <c r="F38" s="10">
        <f>+E38+C37</f>
        <v>0</v>
      </c>
    </row>
    <row r="39" spans="1:6" x14ac:dyDescent="0.25">
      <c r="A39" s="1"/>
      <c r="B39" s="1"/>
      <c r="C39" s="1"/>
      <c r="D39" s="1"/>
      <c r="E39" s="1"/>
    </row>
    <row r="40" spans="1:6" x14ac:dyDescent="0.25">
      <c r="A40" s="1" t="s">
        <v>26</v>
      </c>
      <c r="B40" s="1"/>
      <c r="C40" s="1"/>
      <c r="D40" s="1"/>
      <c r="E40" s="1"/>
    </row>
    <row r="41" spans="1:6" x14ac:dyDescent="0.25">
      <c r="A41" s="1" t="s">
        <v>27</v>
      </c>
      <c r="B41" s="1"/>
      <c r="C41" s="1"/>
      <c r="D41" s="1"/>
      <c r="E41" s="1"/>
    </row>
    <row r="42" spans="1:6" x14ac:dyDescent="0.25">
      <c r="A42" s="1" t="s">
        <v>28</v>
      </c>
      <c r="B42" s="1"/>
      <c r="C42" s="1"/>
      <c r="D42" s="1"/>
      <c r="E42" s="1"/>
      <c r="F42" s="10">
        <f>+D42+B41</f>
        <v>0</v>
      </c>
    </row>
    <row r="43" spans="1:6" x14ac:dyDescent="0.25">
      <c r="A43" s="1" t="s">
        <v>29</v>
      </c>
      <c r="B43" s="1"/>
      <c r="C43" s="1"/>
      <c r="D43" s="1"/>
      <c r="E43" s="1"/>
    </row>
    <row r="44" spans="1:6" x14ac:dyDescent="0.25">
      <c r="A44" s="1" t="s">
        <v>30</v>
      </c>
      <c r="B44" s="1"/>
      <c r="C44" s="1"/>
      <c r="D44" s="1"/>
      <c r="E44" s="1"/>
      <c r="F44" s="10">
        <f>+D44+B43</f>
        <v>0</v>
      </c>
    </row>
    <row r="45" spans="1:6" x14ac:dyDescent="0.25">
      <c r="A45" s="1" t="s">
        <v>31</v>
      </c>
      <c r="B45" s="1"/>
      <c r="C45" s="1"/>
      <c r="D45" s="1"/>
      <c r="E45" s="1"/>
    </row>
    <row r="46" spans="1:6" x14ac:dyDescent="0.25">
      <c r="A46" s="1" t="s">
        <v>32</v>
      </c>
      <c r="B46" s="5"/>
      <c r="C46" s="1"/>
      <c r="D46" s="5"/>
      <c r="E46" s="1"/>
    </row>
    <row r="47" spans="1:6" x14ac:dyDescent="0.25">
      <c r="A47" s="1"/>
      <c r="B47" s="1"/>
      <c r="C47" s="5"/>
      <c r="D47" s="1"/>
      <c r="E47" s="5"/>
    </row>
    <row r="48" spans="1:6" ht="13.8" thickBot="1" x14ac:dyDescent="0.3">
      <c r="A48" s="1" t="s">
        <v>33</v>
      </c>
      <c r="B48" s="1"/>
      <c r="C48" s="6"/>
      <c r="D48" s="1"/>
      <c r="E48" s="6"/>
    </row>
    <row r="49" spans="1:3" ht="13.8" thickTop="1" x14ac:dyDescent="0.25"/>
    <row r="52" spans="1:3" x14ac:dyDescent="0.25">
      <c r="A52" s="13" t="s">
        <v>34</v>
      </c>
      <c r="B52" s="13"/>
      <c r="C52" s="13"/>
    </row>
    <row r="53" spans="1:3" x14ac:dyDescent="0.25">
      <c r="A53" s="1" t="s">
        <v>19</v>
      </c>
      <c r="B53" s="1"/>
      <c r="C53" s="1"/>
    </row>
    <row r="54" spans="1:3" x14ac:dyDescent="0.25">
      <c r="A54" s="1" t="s">
        <v>20</v>
      </c>
      <c r="B54" s="1"/>
      <c r="C54" s="1"/>
    </row>
    <row r="55" spans="1:3" x14ac:dyDescent="0.25">
      <c r="A55" s="1" t="s">
        <v>21</v>
      </c>
      <c r="B55" s="1"/>
      <c r="C55" s="5"/>
    </row>
    <row r="56" spans="1:3" x14ac:dyDescent="0.25">
      <c r="A56" s="1" t="s">
        <v>22</v>
      </c>
      <c r="B56" s="1"/>
      <c r="C56" s="1"/>
    </row>
    <row r="57" spans="1:3" x14ac:dyDescent="0.25">
      <c r="A57" s="7" t="s">
        <v>23</v>
      </c>
      <c r="B57" s="1"/>
      <c r="C57" s="1"/>
    </row>
    <row r="58" spans="1:3" ht="13.8" thickBot="1" x14ac:dyDescent="0.3">
      <c r="A58" s="1" t="s">
        <v>9</v>
      </c>
      <c r="B58" s="1"/>
      <c r="C58" s="6"/>
    </row>
    <row r="59" spans="1:3" ht="13.8" thickTop="1" x14ac:dyDescent="0.25"/>
  </sheetData>
  <mergeCells count="5">
    <mergeCell ref="A52:C52"/>
    <mergeCell ref="B36:C36"/>
    <mergeCell ref="D36:E36"/>
    <mergeCell ref="D16:E16"/>
    <mergeCell ref="B16:C16"/>
  </mergeCells>
  <phoneticPr fontId="0" type="noConversion"/>
  <pageMargins left="0.32" right="0.32" top="0.82" bottom="0.64" header="0.5" footer="0.5"/>
  <pageSetup scale="66" orientation="landscape" r:id="rId1"/>
  <headerFooter alignWithMargins="0">
    <oddHeader>&amp;A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Formulas</vt:lpstr>
    </vt:vector>
  </TitlesOfParts>
  <Company>CNU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cstivason</dc:creator>
  <cp:lastModifiedBy>Aniket Gupta</cp:lastModifiedBy>
  <cp:lastPrinted>2003-10-27T15:38:50Z</cp:lastPrinted>
  <dcterms:created xsi:type="dcterms:W3CDTF">2003-10-27T14:16:41Z</dcterms:created>
  <dcterms:modified xsi:type="dcterms:W3CDTF">2024-02-03T22:30:54Z</dcterms:modified>
</cp:coreProperties>
</file>