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inventory\SEEDED\"/>
    </mc:Choice>
  </mc:AlternateContent>
  <xr:revisionPtr revIDLastSave="0" documentId="8_{40B35CF0-CBE2-45E6-ABFD-087900F7D073}" xr6:coauthVersionLast="47" xr6:coauthVersionMax="47" xr10:uidLastSave="{00000000-0000-0000-0000-000000000000}"/>
  <bookViews>
    <workbookView xWindow="768" yWindow="768" windowWidth="17280" windowHeight="8880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1" i="3" l="1"/>
  <c r="D13" i="3"/>
  <c r="F10" i="3" s="1"/>
  <c r="F12" i="3" s="1"/>
  <c r="G14" i="3" s="1"/>
  <c r="G15" i="3" s="1"/>
  <c r="G17" i="3" s="1"/>
  <c r="F35" i="3" s="1"/>
  <c r="G36" i="3" s="1"/>
  <c r="E31" i="3"/>
  <c r="B13" i="3"/>
  <c r="D10" i="3"/>
  <c r="D12" i="3" s="1"/>
  <c r="E14" i="3" s="1"/>
  <c r="E15" i="3" s="1"/>
  <c r="E17" i="3" s="1"/>
  <c r="D35" i="3" s="1"/>
  <c r="E36" i="3" s="1"/>
  <c r="E37" i="3" s="1"/>
  <c r="C31" i="3"/>
  <c r="B12" i="3"/>
  <c r="C14" i="3" s="1"/>
  <c r="C15" i="3" s="1"/>
  <c r="C17" i="3" s="1"/>
  <c r="B35" i="3" s="1"/>
  <c r="C36" i="3" s="1"/>
  <c r="C37" i="3" s="1"/>
  <c r="F23" i="3"/>
  <c r="G26" i="3"/>
  <c r="D23" i="3"/>
  <c r="E26" i="3" s="1"/>
  <c r="B23" i="3"/>
  <c r="C26" i="3" s="1"/>
  <c r="G29" i="2"/>
  <c r="E29" i="2"/>
  <c r="C29" i="2"/>
  <c r="F21" i="2"/>
  <c r="G24" i="2" s="1"/>
  <c r="D21" i="2"/>
  <c r="E24" i="2" s="1"/>
  <c r="B21" i="2"/>
  <c r="C24" i="2" s="1"/>
  <c r="G29" i="1"/>
  <c r="F21" i="1"/>
  <c r="G24" i="1" s="1"/>
  <c r="E29" i="1"/>
  <c r="D21" i="1"/>
  <c r="E24" i="1" s="1"/>
  <c r="C29" i="1"/>
  <c r="B21" i="1"/>
  <c r="C24" i="1" s="1"/>
  <c r="B11" i="2"/>
  <c r="D8" i="2" s="1"/>
  <c r="D10" i="2" s="1"/>
  <c r="E12" i="2" s="1"/>
  <c r="E13" i="2" s="1"/>
  <c r="E15" i="2" s="1"/>
  <c r="D33" i="2" s="1"/>
  <c r="E34" i="2" s="1"/>
  <c r="D11" i="2"/>
  <c r="F8" i="2"/>
  <c r="F10" i="2" s="1"/>
  <c r="G12" i="2" s="1"/>
  <c r="G13" i="2" s="1"/>
  <c r="G15" i="2" s="1"/>
  <c r="F33" i="2" s="1"/>
  <c r="G34" i="2" s="1"/>
  <c r="G35" i="2" s="1"/>
  <c r="B10" i="2"/>
  <c r="C12" i="2" s="1"/>
  <c r="C13" i="2" s="1"/>
  <c r="C15" i="2" s="1"/>
  <c r="B33" i="2" s="1"/>
  <c r="C34" i="2" s="1"/>
  <c r="F8" i="1"/>
  <c r="F10" i="1" s="1"/>
  <c r="G12" i="1" s="1"/>
  <c r="G13" i="1" s="1"/>
  <c r="G15" i="1" s="1"/>
  <c r="F33" i="1" s="1"/>
  <c r="G34" i="1" s="1"/>
  <c r="G35" i="1" s="1"/>
  <c r="D8" i="1"/>
  <c r="D10" i="1" s="1"/>
  <c r="E12" i="1" s="1"/>
  <c r="E13" i="1" s="1"/>
  <c r="E15" i="1" s="1"/>
  <c r="D33" i="1" s="1"/>
  <c r="E34" i="1" s="1"/>
  <c r="C12" i="1"/>
  <c r="B10" i="1"/>
  <c r="C13" i="1"/>
  <c r="C15" i="1" s="1"/>
  <c r="B33" i="1" s="1"/>
  <c r="C34" i="1" s="1"/>
  <c r="E35" i="1" l="1"/>
  <c r="C35" i="1"/>
  <c r="C35" i="2"/>
  <c r="E35" i="2"/>
  <c r="G37" i="3"/>
</calcChain>
</file>

<file path=xl/sharedStrings.xml><?xml version="1.0" encoding="utf-8"?>
<sst xmlns="http://schemas.openxmlformats.org/spreadsheetml/2006/main" count="91" uniqueCount="37">
  <si>
    <t>Inventory error example:</t>
  </si>
  <si>
    <t>Sales</t>
  </si>
  <si>
    <t>Cost of goods sold:</t>
  </si>
  <si>
    <t xml:space="preserve">  Beginning inventory</t>
  </si>
  <si>
    <t xml:space="preserve">  Add:  Purchases</t>
  </si>
  <si>
    <t xml:space="preserve">  Cost of goods available for sale</t>
  </si>
  <si>
    <t xml:space="preserve">  Less:  ending inventory</t>
  </si>
  <si>
    <t xml:space="preserve">  Cost of goods sold</t>
  </si>
  <si>
    <t>Gross profit</t>
  </si>
  <si>
    <t>Operating Expenses</t>
  </si>
  <si>
    <t>Net Income</t>
  </si>
  <si>
    <t>Balance Sheet</t>
  </si>
  <si>
    <t>Cash</t>
  </si>
  <si>
    <t>Inventory</t>
  </si>
  <si>
    <t>Assets</t>
  </si>
  <si>
    <t>Land</t>
  </si>
  <si>
    <t>Building</t>
  </si>
  <si>
    <t>Total Assets</t>
  </si>
  <si>
    <t>Labilities</t>
  </si>
  <si>
    <t>Accounts Payable</t>
  </si>
  <si>
    <t>Mortgage Payable</t>
  </si>
  <si>
    <t>Total liabilities</t>
  </si>
  <si>
    <t>Equity</t>
  </si>
  <si>
    <t>Shareholders equity</t>
  </si>
  <si>
    <t>Retained earnings</t>
  </si>
  <si>
    <t>Total liabilities and equity</t>
  </si>
  <si>
    <t>Total equity</t>
  </si>
  <si>
    <t xml:space="preserve">Print out a copy of this spreadsheet and then change the numbers for either beginning and ending inventory </t>
  </si>
  <si>
    <t>and see the effect on cost of goods sold and net income.  Notice that inventory and total equity change as</t>
  </si>
  <si>
    <t>well - but the statement doesn't balance.  Why is this?</t>
  </si>
  <si>
    <t>This example shows the inventory errors as given in 7-4B.  Notice that the balance sheet does not</t>
  </si>
  <si>
    <t>balance and is out by the difference in the error.</t>
  </si>
  <si>
    <t xml:space="preserve">This example shows the inventory errors as given in 7-4B.  Notice that the balance sheet does </t>
  </si>
  <si>
    <t>Note: the balance sheet accounts are only affected by this year's error - last year's has been</t>
  </si>
  <si>
    <t>closed out to retained earnings.</t>
  </si>
  <si>
    <t>balance because the prior year's error was taken out of the income (retained earnings).</t>
  </si>
  <si>
    <t>(check out sheet 2 and 3 at the bottom)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</si>
</sst>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name val="Arial"/>
    </font>
    <font>
      <b/>
      <sz val="10"/>
      <name val="Arial"/>
      <family val="2"/>
    </font>
    <font>
      <b/>
      <sz val="14"/>
      <name val="Arial"/>
      <family val="2"/>
    </font>
    <font>
      <sz val="8"/>
      <name val="Arial"/>
    </font>
    <font>
      <b/>
      <sz val="12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3" fontId="0" fillId="0" borderId="0" xfId="0" applyNumberFormat="1"/>
    <xf numFmtId="3" fontId="0" fillId="0" borderId="1" xfId="0" applyNumberFormat="1" applyBorder="1"/>
    <xf numFmtId="3" fontId="0" fillId="0" borderId="2" xfId="0" applyNumberFormat="1" applyBorder="1"/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tabSelected="1" workbookViewId="0">
      <selection activeCell="E4" sqref="E4"/>
    </sheetView>
  </sheetViews>
  <sheetFormatPr defaultRowHeight="13.2" x14ac:dyDescent="0.25"/>
  <cols>
    <col min="1" max="1" width="27.33203125" customWidth="1"/>
  </cols>
  <sheetData>
    <row r="1" spans="1:7" ht="17.399999999999999" x14ac:dyDescent="0.3">
      <c r="A1" s="2" t="s">
        <v>0</v>
      </c>
    </row>
    <row r="2" spans="1:7" x14ac:dyDescent="0.25">
      <c r="A2" s="7" t="s">
        <v>27</v>
      </c>
    </row>
    <row r="3" spans="1:7" x14ac:dyDescent="0.25">
      <c r="A3" s="7" t="s">
        <v>28</v>
      </c>
    </row>
    <row r="4" spans="1:7" x14ac:dyDescent="0.25">
      <c r="A4" s="7" t="s">
        <v>29</v>
      </c>
      <c r="E4" t="s">
        <v>36</v>
      </c>
    </row>
    <row r="5" spans="1:7" ht="15.6" x14ac:dyDescent="0.3">
      <c r="C5" s="6">
        <v>2001</v>
      </c>
      <c r="D5" s="6"/>
      <c r="E5" s="6">
        <v>2002</v>
      </c>
      <c r="F5" s="6"/>
      <c r="G5" s="6">
        <v>2003</v>
      </c>
    </row>
    <row r="6" spans="1:7" x14ac:dyDescent="0.25">
      <c r="A6" t="s">
        <v>1</v>
      </c>
      <c r="B6" s="3"/>
      <c r="C6" s="3">
        <v>440000</v>
      </c>
      <c r="D6" s="3"/>
      <c r="E6" s="3">
        <v>510000</v>
      </c>
      <c r="F6" s="3"/>
      <c r="G6" s="3">
        <v>460000</v>
      </c>
    </row>
    <row r="7" spans="1:7" x14ac:dyDescent="0.25">
      <c r="A7" t="s">
        <v>2</v>
      </c>
      <c r="B7" s="3"/>
      <c r="C7" s="3"/>
      <c r="D7" s="3"/>
      <c r="E7" s="3"/>
      <c r="F7" s="3"/>
      <c r="G7" s="3"/>
    </row>
    <row r="8" spans="1:7" x14ac:dyDescent="0.25">
      <c r="A8" t="s">
        <v>3</v>
      </c>
      <c r="B8" s="3">
        <v>165000</v>
      </c>
      <c r="C8" s="3"/>
      <c r="D8" s="3">
        <f>B11</f>
        <v>179800</v>
      </c>
      <c r="E8" s="3"/>
      <c r="F8" s="3">
        <f>D11</f>
        <v>147200</v>
      </c>
      <c r="G8" s="3"/>
    </row>
    <row r="9" spans="1:7" x14ac:dyDescent="0.25">
      <c r="A9" t="s">
        <v>4</v>
      </c>
      <c r="B9" s="5">
        <v>220000</v>
      </c>
      <c r="C9" s="3"/>
      <c r="D9" s="5">
        <v>180200</v>
      </c>
      <c r="E9" s="3"/>
      <c r="F9" s="5">
        <v>167200</v>
      </c>
      <c r="G9" s="3"/>
    </row>
    <row r="10" spans="1:7" x14ac:dyDescent="0.25">
      <c r="A10" t="s">
        <v>5</v>
      </c>
      <c r="B10" s="3">
        <f>B8+B9</f>
        <v>385000</v>
      </c>
      <c r="C10" s="3"/>
      <c r="D10" s="3">
        <f>D8+D9</f>
        <v>360000</v>
      </c>
      <c r="E10" s="3"/>
      <c r="F10" s="3">
        <f>F8+F9</f>
        <v>314400</v>
      </c>
      <c r="G10" s="3"/>
    </row>
    <row r="11" spans="1:7" x14ac:dyDescent="0.25">
      <c r="A11" t="s">
        <v>6</v>
      </c>
      <c r="B11" s="5">
        <v>179800</v>
      </c>
      <c r="C11" s="3"/>
      <c r="D11" s="5">
        <v>147200</v>
      </c>
      <c r="E11" s="3"/>
      <c r="F11" s="5">
        <v>203970</v>
      </c>
      <c r="G11" s="3"/>
    </row>
    <row r="12" spans="1:7" x14ac:dyDescent="0.25">
      <c r="A12" t="s">
        <v>7</v>
      </c>
      <c r="B12" s="3"/>
      <c r="C12" s="5">
        <f>B10-B11</f>
        <v>205200</v>
      </c>
      <c r="D12" s="3"/>
      <c r="E12" s="5">
        <f>D10-D11</f>
        <v>212800</v>
      </c>
      <c r="F12" s="3"/>
      <c r="G12" s="5">
        <f>F10-F11</f>
        <v>110430</v>
      </c>
    </row>
    <row r="13" spans="1:7" x14ac:dyDescent="0.25">
      <c r="A13" t="s">
        <v>8</v>
      </c>
      <c r="B13" s="3"/>
      <c r="C13" s="3">
        <f>C6-C12</f>
        <v>234800</v>
      </c>
      <c r="D13" s="3"/>
      <c r="E13" s="3">
        <f>E6-E12</f>
        <v>297200</v>
      </c>
      <c r="F13" s="3"/>
      <c r="G13" s="3">
        <f>G6-G12</f>
        <v>349570</v>
      </c>
    </row>
    <row r="14" spans="1:7" x14ac:dyDescent="0.25">
      <c r="A14" t="s">
        <v>9</v>
      </c>
      <c r="B14" s="3"/>
      <c r="C14" s="5">
        <v>60000</v>
      </c>
      <c r="D14" s="3"/>
      <c r="E14" s="5">
        <v>85930</v>
      </c>
      <c r="F14" s="3"/>
      <c r="G14" s="5">
        <v>80060</v>
      </c>
    </row>
    <row r="15" spans="1:7" ht="13.8" thickBot="1" x14ac:dyDescent="0.3">
      <c r="A15" t="s">
        <v>10</v>
      </c>
      <c r="B15" s="3"/>
      <c r="C15" s="4">
        <f>C13-C14</f>
        <v>174800</v>
      </c>
      <c r="D15" s="3"/>
      <c r="E15" s="4">
        <f>E13-E14</f>
        <v>211270</v>
      </c>
      <c r="F15" s="3"/>
      <c r="G15" s="4">
        <f>G13-G14</f>
        <v>269510</v>
      </c>
    </row>
    <row r="16" spans="1:7" ht="13.8" thickTop="1" x14ac:dyDescent="0.25"/>
    <row r="18" spans="1:7" x14ac:dyDescent="0.25">
      <c r="A18" s="1" t="s">
        <v>11</v>
      </c>
    </row>
    <row r="19" spans="1:7" x14ac:dyDescent="0.25">
      <c r="A19" s="1" t="s">
        <v>14</v>
      </c>
    </row>
    <row r="20" spans="1:7" x14ac:dyDescent="0.25">
      <c r="A20" t="s">
        <v>12</v>
      </c>
      <c r="B20" s="3">
        <v>100000</v>
      </c>
      <c r="C20" s="3"/>
      <c r="D20" s="3">
        <v>169070</v>
      </c>
      <c r="E20" s="3"/>
      <c r="F20" s="3">
        <v>170540</v>
      </c>
      <c r="G20" s="3"/>
    </row>
    <row r="21" spans="1:7" x14ac:dyDescent="0.25">
      <c r="A21" t="s">
        <v>13</v>
      </c>
      <c r="B21" s="3">
        <f>B11</f>
        <v>179800</v>
      </c>
      <c r="C21" s="3"/>
      <c r="D21" s="3">
        <f>D11</f>
        <v>147200</v>
      </c>
      <c r="E21" s="3"/>
      <c r="F21" s="3">
        <f>F11</f>
        <v>203970</v>
      </c>
      <c r="G21" s="3"/>
    </row>
    <row r="22" spans="1:7" x14ac:dyDescent="0.25">
      <c r="A22" t="s">
        <v>16</v>
      </c>
      <c r="B22" s="3">
        <v>400000</v>
      </c>
      <c r="C22" s="3"/>
      <c r="D22" s="3">
        <v>400000</v>
      </c>
      <c r="E22" s="3"/>
      <c r="F22" s="3">
        <v>336490</v>
      </c>
      <c r="G22" s="3"/>
    </row>
    <row r="23" spans="1:7" x14ac:dyDescent="0.25">
      <c r="A23" t="s">
        <v>15</v>
      </c>
      <c r="B23" s="3">
        <v>100000</v>
      </c>
      <c r="C23" s="3"/>
      <c r="D23" s="3">
        <v>74730</v>
      </c>
      <c r="E23" s="3"/>
      <c r="F23" s="3">
        <v>100000</v>
      </c>
      <c r="G23" s="3"/>
    </row>
    <row r="24" spans="1:7" ht="13.8" thickBot="1" x14ac:dyDescent="0.3">
      <c r="A24" t="s">
        <v>17</v>
      </c>
      <c r="B24" s="3"/>
      <c r="C24" s="4">
        <f>SUM(B20:B23)</f>
        <v>779800</v>
      </c>
      <c r="D24" s="3"/>
      <c r="E24" s="4">
        <f>SUM(D20:D23)</f>
        <v>791000</v>
      </c>
      <c r="F24" s="3"/>
      <c r="G24" s="4">
        <f>SUM(F20:F23)</f>
        <v>811000</v>
      </c>
    </row>
    <row r="25" spans="1:7" ht="13.8" thickTop="1" x14ac:dyDescent="0.25">
      <c r="B25" s="3"/>
      <c r="C25" s="3"/>
      <c r="D25" s="3"/>
      <c r="E25" s="3"/>
      <c r="F25" s="3"/>
      <c r="G25" s="3"/>
    </row>
    <row r="26" spans="1:7" x14ac:dyDescent="0.25">
      <c r="A26" t="s">
        <v>18</v>
      </c>
      <c r="B26" s="3"/>
      <c r="C26" s="3"/>
      <c r="D26" s="3"/>
      <c r="E26" s="3"/>
      <c r="F26" s="3"/>
      <c r="G26" s="3"/>
    </row>
    <row r="27" spans="1:7" x14ac:dyDescent="0.25">
      <c r="A27" t="s">
        <v>19</v>
      </c>
      <c r="B27" s="3">
        <v>225000</v>
      </c>
      <c r="C27" s="3"/>
      <c r="D27" s="3">
        <v>225000</v>
      </c>
      <c r="E27" s="3"/>
      <c r="F27" s="3">
        <v>225000</v>
      </c>
      <c r="G27" s="3"/>
    </row>
    <row r="28" spans="1:7" x14ac:dyDescent="0.25">
      <c r="A28" t="s">
        <v>20</v>
      </c>
      <c r="B28" s="3">
        <v>250000</v>
      </c>
      <c r="C28" s="3"/>
      <c r="D28" s="3">
        <v>250000</v>
      </c>
      <c r="E28" s="3"/>
      <c r="F28" s="3">
        <v>250000</v>
      </c>
      <c r="G28" s="3"/>
    </row>
    <row r="29" spans="1:7" x14ac:dyDescent="0.25">
      <c r="A29" t="s">
        <v>21</v>
      </c>
      <c r="B29" s="3"/>
      <c r="C29" s="3">
        <f>SUM(B27:B28)</f>
        <v>475000</v>
      </c>
      <c r="D29" s="3"/>
      <c r="E29" s="3">
        <f>SUM(D27:D28)</f>
        <v>475000</v>
      </c>
      <c r="F29" s="3"/>
      <c r="G29" s="3">
        <f>SUM(F27:F28)</f>
        <v>475000</v>
      </c>
    </row>
    <row r="30" spans="1:7" x14ac:dyDescent="0.25">
      <c r="B30" s="3"/>
      <c r="C30" s="3"/>
      <c r="D30" s="3"/>
      <c r="E30" s="3"/>
      <c r="F30" s="3"/>
      <c r="G30" s="3"/>
    </row>
    <row r="31" spans="1:7" x14ac:dyDescent="0.25">
      <c r="A31" t="s">
        <v>22</v>
      </c>
      <c r="B31" s="3"/>
      <c r="C31" s="3"/>
      <c r="D31" s="3"/>
      <c r="E31" s="3"/>
      <c r="F31" s="3"/>
      <c r="G31" s="3"/>
    </row>
    <row r="32" spans="1:7" x14ac:dyDescent="0.25">
      <c r="A32" t="s">
        <v>23</v>
      </c>
      <c r="B32" s="3">
        <v>129800</v>
      </c>
      <c r="C32" s="3"/>
      <c r="D32" s="3">
        <v>104730</v>
      </c>
      <c r="E32" s="3"/>
      <c r="F32" s="3">
        <v>66490</v>
      </c>
      <c r="G32" s="3"/>
    </row>
    <row r="33" spans="1:7" x14ac:dyDescent="0.25">
      <c r="A33" t="s">
        <v>24</v>
      </c>
      <c r="B33" s="3">
        <f>C15</f>
        <v>174800</v>
      </c>
      <c r="C33" s="3"/>
      <c r="D33" s="3">
        <f>E15</f>
        <v>211270</v>
      </c>
      <c r="E33" s="3"/>
      <c r="F33" s="3">
        <f>G15</f>
        <v>269510</v>
      </c>
      <c r="G33" s="3"/>
    </row>
    <row r="34" spans="1:7" x14ac:dyDescent="0.25">
      <c r="A34" t="s">
        <v>26</v>
      </c>
      <c r="B34" s="3"/>
      <c r="C34" s="3">
        <f>SUM(B32:B33)</f>
        <v>304600</v>
      </c>
      <c r="D34" s="3"/>
      <c r="E34" s="3">
        <f>SUM(D32:D33)</f>
        <v>316000</v>
      </c>
      <c r="F34" s="3"/>
      <c r="G34" s="3">
        <f>SUM(F32:F33)</f>
        <v>336000</v>
      </c>
    </row>
    <row r="35" spans="1:7" ht="13.8" thickBot="1" x14ac:dyDescent="0.3">
      <c r="A35" t="s">
        <v>25</v>
      </c>
      <c r="B35" s="3"/>
      <c r="C35" s="4">
        <f>SUM(C29:C34)</f>
        <v>779600</v>
      </c>
      <c r="D35" s="3"/>
      <c r="E35" s="4">
        <f>SUM(E29:E34)</f>
        <v>791000</v>
      </c>
      <c r="F35" s="3"/>
      <c r="G35" s="4">
        <f>SUM(G29:G34)</f>
        <v>811000</v>
      </c>
    </row>
    <row r="36" spans="1:7" ht="13.8" thickTop="1" x14ac:dyDescent="0.25"/>
  </sheetData>
  <phoneticPr fontId="3" type="noConversion"/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workbookViewId="0">
      <selection sqref="A1:G36"/>
    </sheetView>
  </sheetViews>
  <sheetFormatPr defaultRowHeight="13.2" x14ac:dyDescent="0.25"/>
  <cols>
    <col min="1" max="1" width="28" customWidth="1"/>
  </cols>
  <sheetData>
    <row r="1" spans="1:7" ht="17.399999999999999" x14ac:dyDescent="0.3">
      <c r="A1" s="2" t="s">
        <v>0</v>
      </c>
    </row>
    <row r="2" spans="1:7" x14ac:dyDescent="0.25">
      <c r="A2" s="7" t="s">
        <v>30</v>
      </c>
    </row>
    <row r="3" spans="1:7" x14ac:dyDescent="0.25">
      <c r="A3" s="7" t="s">
        <v>31</v>
      </c>
    </row>
    <row r="4" spans="1:7" x14ac:dyDescent="0.25">
      <c r="A4" s="7"/>
    </row>
    <row r="5" spans="1:7" ht="15.6" x14ac:dyDescent="0.3">
      <c r="C5" s="6">
        <v>2001</v>
      </c>
      <c r="D5" s="6"/>
      <c r="E5" s="6">
        <v>2002</v>
      </c>
      <c r="F5" s="6"/>
      <c r="G5" s="6">
        <v>2003</v>
      </c>
    </row>
    <row r="6" spans="1:7" x14ac:dyDescent="0.25">
      <c r="A6" t="s">
        <v>1</v>
      </c>
      <c r="B6" s="3"/>
      <c r="C6" s="3">
        <v>440000</v>
      </c>
      <c r="D6" s="3"/>
      <c r="E6" s="3">
        <v>510000</v>
      </c>
      <c r="F6" s="3"/>
      <c r="G6" s="3">
        <v>460000</v>
      </c>
    </row>
    <row r="7" spans="1:7" x14ac:dyDescent="0.25">
      <c r="A7" t="s">
        <v>2</v>
      </c>
      <c r="B7" s="3"/>
      <c r="C7" s="3"/>
      <c r="D7" s="3"/>
      <c r="E7" s="3"/>
      <c r="F7" s="3"/>
      <c r="G7" s="3"/>
    </row>
    <row r="8" spans="1:7" x14ac:dyDescent="0.25">
      <c r="A8" t="s">
        <v>3</v>
      </c>
      <c r="B8" s="3">
        <v>165000</v>
      </c>
      <c r="C8" s="3"/>
      <c r="D8" s="3">
        <f>B11</f>
        <v>196800</v>
      </c>
      <c r="E8" s="3"/>
      <c r="F8" s="3">
        <f>D11</f>
        <v>122200</v>
      </c>
      <c r="G8" s="3"/>
    </row>
    <row r="9" spans="1:7" x14ac:dyDescent="0.25">
      <c r="A9" t="s">
        <v>4</v>
      </c>
      <c r="B9" s="5">
        <v>220000</v>
      </c>
      <c r="C9" s="3"/>
      <c r="D9" s="5">
        <v>180200</v>
      </c>
      <c r="E9" s="3"/>
      <c r="F9" s="5">
        <v>167200</v>
      </c>
      <c r="G9" s="3"/>
    </row>
    <row r="10" spans="1:7" x14ac:dyDescent="0.25">
      <c r="A10" t="s">
        <v>5</v>
      </c>
      <c r="B10" s="3">
        <f>B8+B9</f>
        <v>385000</v>
      </c>
      <c r="C10" s="3"/>
      <c r="D10" s="3">
        <f>D8+D9</f>
        <v>377000</v>
      </c>
      <c r="E10" s="3"/>
      <c r="F10" s="3">
        <f>F8+F9</f>
        <v>289400</v>
      </c>
      <c r="G10" s="3"/>
    </row>
    <row r="11" spans="1:7" x14ac:dyDescent="0.25">
      <c r="A11" t="s">
        <v>6</v>
      </c>
      <c r="B11" s="5">
        <f>179800+17000</f>
        <v>196800</v>
      </c>
      <c r="C11" s="3"/>
      <c r="D11" s="5">
        <f>147200-25000</f>
        <v>122200</v>
      </c>
      <c r="E11" s="3"/>
      <c r="F11" s="5">
        <v>203970</v>
      </c>
      <c r="G11" s="3"/>
    </row>
    <row r="12" spans="1:7" x14ac:dyDescent="0.25">
      <c r="A12" t="s">
        <v>7</v>
      </c>
      <c r="B12" s="3"/>
      <c r="C12" s="5">
        <f>B10-B11</f>
        <v>188200</v>
      </c>
      <c r="D12" s="3"/>
      <c r="E12" s="5">
        <f>D10-D11</f>
        <v>254800</v>
      </c>
      <c r="F12" s="3"/>
      <c r="G12" s="5">
        <f>F10-F11</f>
        <v>85430</v>
      </c>
    </row>
    <row r="13" spans="1:7" x14ac:dyDescent="0.25">
      <c r="A13" t="s">
        <v>8</v>
      </c>
      <c r="B13" s="3"/>
      <c r="C13" s="3">
        <f>C6-C12</f>
        <v>251800</v>
      </c>
      <c r="D13" s="3"/>
      <c r="E13" s="3">
        <f>E6-E12</f>
        <v>255200</v>
      </c>
      <c r="F13" s="3"/>
      <c r="G13" s="3">
        <f>G6-G12</f>
        <v>374570</v>
      </c>
    </row>
    <row r="14" spans="1:7" x14ac:dyDescent="0.25">
      <c r="A14" t="s">
        <v>9</v>
      </c>
      <c r="B14" s="3"/>
      <c r="C14" s="5">
        <v>60000</v>
      </c>
      <c r="D14" s="3"/>
      <c r="E14" s="5">
        <v>85930</v>
      </c>
      <c r="F14" s="3"/>
      <c r="G14" s="5">
        <v>80060</v>
      </c>
    </row>
    <row r="15" spans="1:7" ht="13.8" thickBot="1" x14ac:dyDescent="0.3">
      <c r="A15" t="s">
        <v>10</v>
      </c>
      <c r="B15" s="3"/>
      <c r="C15" s="4">
        <f>C13-C14</f>
        <v>191800</v>
      </c>
      <c r="D15" s="3"/>
      <c r="E15" s="4">
        <f>E13-E14</f>
        <v>169270</v>
      </c>
      <c r="F15" s="3"/>
      <c r="G15" s="4">
        <f>G13-G14</f>
        <v>294510</v>
      </c>
    </row>
    <row r="16" spans="1:7" ht="13.8" thickTop="1" x14ac:dyDescent="0.25"/>
    <row r="18" spans="1:7" x14ac:dyDescent="0.25">
      <c r="A18" s="1" t="s">
        <v>11</v>
      </c>
    </row>
    <row r="19" spans="1:7" x14ac:dyDescent="0.25">
      <c r="A19" s="1" t="s">
        <v>14</v>
      </c>
    </row>
    <row r="20" spans="1:7" x14ac:dyDescent="0.25">
      <c r="A20" t="s">
        <v>12</v>
      </c>
      <c r="B20" s="3">
        <v>100000</v>
      </c>
      <c r="C20" s="3"/>
      <c r="D20" s="3">
        <v>169070</v>
      </c>
      <c r="E20" s="3"/>
      <c r="F20" s="3">
        <v>170540</v>
      </c>
      <c r="G20" s="3"/>
    </row>
    <row r="21" spans="1:7" x14ac:dyDescent="0.25">
      <c r="A21" t="s">
        <v>13</v>
      </c>
      <c r="B21" s="3">
        <f>B11</f>
        <v>196800</v>
      </c>
      <c r="C21" s="3"/>
      <c r="D21" s="3">
        <f>D11</f>
        <v>122200</v>
      </c>
      <c r="E21" s="3"/>
      <c r="F21" s="3">
        <f>F11</f>
        <v>203970</v>
      </c>
      <c r="G21" s="3"/>
    </row>
    <row r="22" spans="1:7" x14ac:dyDescent="0.25">
      <c r="A22" t="s">
        <v>16</v>
      </c>
      <c r="B22" s="3">
        <v>400000</v>
      </c>
      <c r="C22" s="3"/>
      <c r="D22" s="3">
        <v>400000</v>
      </c>
      <c r="E22" s="3"/>
      <c r="F22" s="3">
        <v>336490</v>
      </c>
      <c r="G22" s="3"/>
    </row>
    <row r="23" spans="1:7" x14ac:dyDescent="0.25">
      <c r="A23" t="s">
        <v>15</v>
      </c>
      <c r="B23" s="3">
        <v>100000</v>
      </c>
      <c r="C23" s="3"/>
      <c r="D23" s="3">
        <v>74730</v>
      </c>
      <c r="E23" s="3"/>
      <c r="F23" s="3">
        <v>100000</v>
      </c>
      <c r="G23" s="3"/>
    </row>
    <row r="24" spans="1:7" ht="13.8" thickBot="1" x14ac:dyDescent="0.3">
      <c r="A24" t="s">
        <v>17</v>
      </c>
      <c r="B24" s="3"/>
      <c r="C24" s="4">
        <f>SUM(B20:B23)</f>
        <v>796800</v>
      </c>
      <c r="D24" s="3"/>
      <c r="E24" s="4">
        <f>SUM(D20:D23)</f>
        <v>766000</v>
      </c>
      <c r="F24" s="3"/>
      <c r="G24" s="4">
        <f>SUM(F20:F23)</f>
        <v>811000</v>
      </c>
    </row>
    <row r="25" spans="1:7" ht="13.8" thickTop="1" x14ac:dyDescent="0.25">
      <c r="B25" s="3"/>
      <c r="C25" s="3"/>
      <c r="D25" s="3"/>
      <c r="E25" s="3"/>
      <c r="F25" s="3"/>
      <c r="G25" s="3"/>
    </row>
    <row r="26" spans="1:7" x14ac:dyDescent="0.25">
      <c r="A26" t="s">
        <v>18</v>
      </c>
      <c r="B26" s="3"/>
      <c r="C26" s="3"/>
      <c r="D26" s="3"/>
      <c r="E26" s="3"/>
      <c r="F26" s="3"/>
      <c r="G26" s="3"/>
    </row>
    <row r="27" spans="1:7" x14ac:dyDescent="0.25">
      <c r="A27" t="s">
        <v>19</v>
      </c>
      <c r="B27" s="3">
        <v>225000</v>
      </c>
      <c r="C27" s="3"/>
      <c r="D27" s="3">
        <v>225000</v>
      </c>
      <c r="E27" s="3"/>
      <c r="F27" s="3">
        <v>225000</v>
      </c>
      <c r="G27" s="3"/>
    </row>
    <row r="28" spans="1:7" x14ac:dyDescent="0.25">
      <c r="A28" t="s">
        <v>20</v>
      </c>
      <c r="B28" s="3">
        <v>250000</v>
      </c>
      <c r="C28" s="3"/>
      <c r="D28" s="3">
        <v>250000</v>
      </c>
      <c r="E28" s="3"/>
      <c r="F28" s="3">
        <v>250000</v>
      </c>
      <c r="G28" s="3"/>
    </row>
    <row r="29" spans="1:7" x14ac:dyDescent="0.25">
      <c r="A29" t="s">
        <v>21</v>
      </c>
      <c r="B29" s="3"/>
      <c r="C29" s="3">
        <f>SUM(B27:B28)</f>
        <v>475000</v>
      </c>
      <c r="D29" s="3"/>
      <c r="E29" s="3">
        <f>SUM(D27:D28)</f>
        <v>475000</v>
      </c>
      <c r="F29" s="3"/>
      <c r="G29" s="3">
        <f>SUM(F27:F28)</f>
        <v>475000</v>
      </c>
    </row>
    <row r="30" spans="1:7" x14ac:dyDescent="0.25">
      <c r="B30" s="3"/>
      <c r="C30" s="3"/>
      <c r="D30" s="3"/>
      <c r="E30" s="3"/>
      <c r="F30" s="3"/>
      <c r="G30" s="3"/>
    </row>
    <row r="31" spans="1:7" x14ac:dyDescent="0.25">
      <c r="A31" t="s">
        <v>22</v>
      </c>
      <c r="B31" s="3"/>
      <c r="C31" s="3"/>
      <c r="D31" s="3"/>
      <c r="E31" s="3"/>
      <c r="F31" s="3"/>
      <c r="G31" s="3"/>
    </row>
    <row r="32" spans="1:7" x14ac:dyDescent="0.25">
      <c r="A32" t="s">
        <v>23</v>
      </c>
      <c r="B32" s="3">
        <v>129800</v>
      </c>
      <c r="C32" s="3"/>
      <c r="D32" s="3">
        <v>104730</v>
      </c>
      <c r="E32" s="3"/>
      <c r="F32" s="3">
        <v>66490</v>
      </c>
      <c r="G32" s="3"/>
    </row>
    <row r="33" spans="1:7" x14ac:dyDescent="0.25">
      <c r="A33" t="s">
        <v>24</v>
      </c>
      <c r="B33" s="3">
        <f>C15</f>
        <v>191800</v>
      </c>
      <c r="C33" s="3"/>
      <c r="D33" s="3">
        <f>E15</f>
        <v>169270</v>
      </c>
      <c r="E33" s="3"/>
      <c r="F33" s="3">
        <f>G15</f>
        <v>294510</v>
      </c>
      <c r="G33" s="3"/>
    </row>
    <row r="34" spans="1:7" x14ac:dyDescent="0.25">
      <c r="A34" t="s">
        <v>26</v>
      </c>
      <c r="B34" s="3"/>
      <c r="C34" s="3">
        <f>SUM(B32:B33)</f>
        <v>321600</v>
      </c>
      <c r="D34" s="3"/>
      <c r="E34" s="3">
        <f>SUM(D32:D33)</f>
        <v>274000</v>
      </c>
      <c r="F34" s="3"/>
      <c r="G34" s="3">
        <f>SUM(F32:F33)</f>
        <v>361000</v>
      </c>
    </row>
    <row r="35" spans="1:7" ht="13.8" thickBot="1" x14ac:dyDescent="0.3">
      <c r="A35" t="s">
        <v>25</v>
      </c>
      <c r="B35" s="3"/>
      <c r="C35" s="4">
        <f>SUM(C29:C34)</f>
        <v>796600</v>
      </c>
      <c r="D35" s="3"/>
      <c r="E35" s="4">
        <f>SUM(E29:E34)</f>
        <v>749000</v>
      </c>
      <c r="F35" s="3"/>
      <c r="G35" s="4">
        <f>SUM(G29:G34)</f>
        <v>836000</v>
      </c>
    </row>
    <row r="36" spans="1:7" ht="13.8" thickTop="1" x14ac:dyDescent="0.25"/>
  </sheetData>
  <phoneticPr fontId="3" type="noConversion"/>
  <pageMargins left="0.75" right="0.75" top="1" bottom="1" header="0.5" footer="0.5"/>
  <pageSetup orientation="portrait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workbookViewId="0">
      <selection activeCell="A4" sqref="A4"/>
    </sheetView>
  </sheetViews>
  <sheetFormatPr defaultRowHeight="13.2" x14ac:dyDescent="0.25"/>
  <cols>
    <col min="1" max="1" width="21.5546875" customWidth="1"/>
  </cols>
  <sheetData>
    <row r="1" spans="1:7" ht="17.399999999999999" x14ac:dyDescent="0.3">
      <c r="A1" s="2" t="s">
        <v>0</v>
      </c>
    </row>
    <row r="2" spans="1:7" x14ac:dyDescent="0.25">
      <c r="A2" s="7" t="s">
        <v>32</v>
      </c>
    </row>
    <row r="3" spans="1:7" x14ac:dyDescent="0.25">
      <c r="A3" s="7" t="s">
        <v>35</v>
      </c>
    </row>
    <row r="4" spans="1:7" x14ac:dyDescent="0.25">
      <c r="A4" s="7" t="s">
        <v>33</v>
      </c>
    </row>
    <row r="5" spans="1:7" x14ac:dyDescent="0.25">
      <c r="A5" s="7" t="s">
        <v>34</v>
      </c>
    </row>
    <row r="6" spans="1:7" x14ac:dyDescent="0.25">
      <c r="A6" s="7"/>
    </row>
    <row r="7" spans="1:7" ht="15.6" x14ac:dyDescent="0.3">
      <c r="C7" s="6">
        <v>2001</v>
      </c>
      <c r="D7" s="6"/>
      <c r="E7" s="6">
        <v>2002</v>
      </c>
      <c r="F7" s="6"/>
      <c r="G7" s="6">
        <v>2003</v>
      </c>
    </row>
    <row r="8" spans="1:7" x14ac:dyDescent="0.25">
      <c r="A8" t="s">
        <v>1</v>
      </c>
      <c r="B8" s="3"/>
      <c r="C8" s="3">
        <v>440000</v>
      </c>
      <c r="D8" s="3"/>
      <c r="E8" s="3">
        <v>510000</v>
      </c>
      <c r="F8" s="3"/>
      <c r="G8" s="3">
        <v>460000</v>
      </c>
    </row>
    <row r="9" spans="1:7" x14ac:dyDescent="0.25">
      <c r="A9" t="s">
        <v>2</v>
      </c>
      <c r="B9" s="3"/>
      <c r="C9" s="3"/>
      <c r="D9" s="3"/>
      <c r="E9" s="3"/>
      <c r="F9" s="3"/>
      <c r="G9" s="3"/>
    </row>
    <row r="10" spans="1:7" x14ac:dyDescent="0.25">
      <c r="A10" t="s">
        <v>3</v>
      </c>
      <c r="B10" s="3">
        <v>165000</v>
      </c>
      <c r="C10" s="3"/>
      <c r="D10" s="3">
        <f>B13</f>
        <v>196800</v>
      </c>
      <c r="E10" s="3"/>
      <c r="F10" s="3">
        <f>D13</f>
        <v>122200</v>
      </c>
      <c r="G10" s="3"/>
    </row>
    <row r="11" spans="1:7" x14ac:dyDescent="0.25">
      <c r="A11" t="s">
        <v>4</v>
      </c>
      <c r="B11" s="5">
        <v>220000</v>
      </c>
      <c r="C11" s="3"/>
      <c r="D11" s="5">
        <v>180200</v>
      </c>
      <c r="E11" s="3"/>
      <c r="F11" s="5">
        <v>167200</v>
      </c>
      <c r="G11" s="3"/>
    </row>
    <row r="12" spans="1:7" x14ac:dyDescent="0.25">
      <c r="A12" t="s">
        <v>5</v>
      </c>
      <c r="B12" s="3">
        <f>B10-B11</f>
        <v>-55000</v>
      </c>
      <c r="C12" s="3"/>
      <c r="D12" s="3">
        <f>D10+D11</f>
        <v>377000</v>
      </c>
      <c r="E12" s="3"/>
      <c r="F12" s="3">
        <f>F10+F11</f>
        <v>289400</v>
      </c>
      <c r="G12" s="3"/>
    </row>
    <row r="13" spans="1:7" x14ac:dyDescent="0.25">
      <c r="A13" t="s">
        <v>6</v>
      </c>
      <c r="B13" s="5">
        <f>179800+17000</f>
        <v>196800</v>
      </c>
      <c r="C13" s="3"/>
      <c r="D13" s="5">
        <f>147200-25000</f>
        <v>122200</v>
      </c>
      <c r="E13" s="3"/>
      <c r="F13" s="5">
        <v>203970</v>
      </c>
      <c r="G13" s="3"/>
    </row>
    <row r="14" spans="1:7" x14ac:dyDescent="0.25">
      <c r="A14" t="s">
        <v>7</v>
      </c>
      <c r="B14" s="3"/>
      <c r="C14" s="5">
        <f>B12-B13</f>
        <v>-251800</v>
      </c>
      <c r="D14" s="3"/>
      <c r="E14" s="5">
        <f>D12-D13</f>
        <v>254800</v>
      </c>
      <c r="F14" s="3"/>
      <c r="G14" s="5">
        <f>F12-F13</f>
        <v>85430</v>
      </c>
    </row>
    <row r="15" spans="1:7" x14ac:dyDescent="0.25">
      <c r="A15" t="s">
        <v>8</v>
      </c>
      <c r="B15" s="3"/>
      <c r="C15" s="3">
        <f>C8-C14</f>
        <v>691800</v>
      </c>
      <c r="D15" s="3"/>
      <c r="E15" s="3">
        <f>E8-E14</f>
        <v>255200</v>
      </c>
      <c r="F15" s="3"/>
      <c r="G15" s="3">
        <f>G8-G14</f>
        <v>374570</v>
      </c>
    </row>
    <row r="16" spans="1:7" x14ac:dyDescent="0.25">
      <c r="A16" t="s">
        <v>9</v>
      </c>
      <c r="B16" s="3"/>
      <c r="C16" s="5">
        <v>60000</v>
      </c>
      <c r="D16" s="3"/>
      <c r="E16" s="5">
        <v>85930</v>
      </c>
      <c r="F16" s="3"/>
      <c r="G16" s="5">
        <v>80060</v>
      </c>
    </row>
    <row r="17" spans="1:7" ht="13.8" thickBot="1" x14ac:dyDescent="0.3">
      <c r="A17" t="s">
        <v>10</v>
      </c>
      <c r="B17" s="3"/>
      <c r="C17" s="4">
        <f>C15-C16</f>
        <v>631800</v>
      </c>
      <c r="D17" s="3"/>
      <c r="E17" s="4">
        <f>E15-E16</f>
        <v>169270</v>
      </c>
      <c r="F17" s="3"/>
      <c r="G17" s="4">
        <f>G15-G16</f>
        <v>294510</v>
      </c>
    </row>
    <row r="18" spans="1:7" ht="13.8" thickTop="1" x14ac:dyDescent="0.25"/>
    <row r="20" spans="1:7" x14ac:dyDescent="0.25">
      <c r="A20" s="1" t="s">
        <v>11</v>
      </c>
    </row>
    <row r="21" spans="1:7" x14ac:dyDescent="0.25">
      <c r="A21" s="1" t="s">
        <v>14</v>
      </c>
    </row>
    <row r="22" spans="1:7" x14ac:dyDescent="0.25">
      <c r="A22" t="s">
        <v>12</v>
      </c>
      <c r="B22" s="3">
        <v>100000</v>
      </c>
      <c r="C22" s="3"/>
      <c r="D22" s="3">
        <v>169070</v>
      </c>
      <c r="E22" s="3"/>
      <c r="F22" s="3">
        <v>170540</v>
      </c>
      <c r="G22" s="3"/>
    </row>
    <row r="23" spans="1:7" x14ac:dyDescent="0.25">
      <c r="A23" t="s">
        <v>13</v>
      </c>
      <c r="B23" s="3">
        <f>B13</f>
        <v>196800</v>
      </c>
      <c r="C23" s="3"/>
      <c r="D23" s="3">
        <f>D13</f>
        <v>122200</v>
      </c>
      <c r="E23" s="3"/>
      <c r="F23" s="3">
        <f>F13</f>
        <v>203970</v>
      </c>
      <c r="G23" s="3"/>
    </row>
    <row r="24" spans="1:7" x14ac:dyDescent="0.25">
      <c r="A24" t="s">
        <v>16</v>
      </c>
      <c r="B24" s="3">
        <v>400000</v>
      </c>
      <c r="C24" s="3"/>
      <c r="D24" s="3">
        <v>400000</v>
      </c>
      <c r="E24" s="3"/>
      <c r="F24" s="3">
        <v>336490</v>
      </c>
      <c r="G24" s="3"/>
    </row>
    <row r="25" spans="1:7" x14ac:dyDescent="0.25">
      <c r="A25" t="s">
        <v>15</v>
      </c>
      <c r="B25" s="3">
        <v>100000</v>
      </c>
      <c r="C25" s="3"/>
      <c r="D25" s="3">
        <v>74730</v>
      </c>
      <c r="E25" s="3"/>
      <c r="F25" s="3">
        <v>100000</v>
      </c>
      <c r="G25" s="3"/>
    </row>
    <row r="26" spans="1:7" ht="13.8" thickBot="1" x14ac:dyDescent="0.3">
      <c r="A26" t="s">
        <v>17</v>
      </c>
      <c r="B26" s="3"/>
      <c r="C26" s="4">
        <f>SUM(B22:B25)</f>
        <v>796800</v>
      </c>
      <c r="D26" s="3"/>
      <c r="E26" s="4">
        <f>SUM(D22:D25)</f>
        <v>766000</v>
      </c>
      <c r="F26" s="3"/>
      <c r="G26" s="4">
        <f>SUM(F22:F25)</f>
        <v>811000</v>
      </c>
    </row>
    <row r="27" spans="1:7" ht="13.8" thickTop="1" x14ac:dyDescent="0.25">
      <c r="B27" s="3"/>
      <c r="C27" s="3"/>
      <c r="D27" s="3"/>
      <c r="E27" s="3"/>
      <c r="F27" s="3"/>
      <c r="G27" s="3"/>
    </row>
    <row r="28" spans="1:7" x14ac:dyDescent="0.25">
      <c r="A28" t="s">
        <v>18</v>
      </c>
      <c r="B28" s="3"/>
      <c r="C28" s="3"/>
      <c r="D28" s="3"/>
      <c r="E28" s="3"/>
      <c r="F28" s="3"/>
      <c r="G28" s="3"/>
    </row>
    <row r="29" spans="1:7" x14ac:dyDescent="0.25">
      <c r="A29" t="s">
        <v>19</v>
      </c>
      <c r="B29" s="3">
        <v>225000</v>
      </c>
      <c r="C29" s="3"/>
      <c r="D29" s="3">
        <v>225000</v>
      </c>
      <c r="E29" s="3"/>
      <c r="F29" s="3">
        <v>225000</v>
      </c>
      <c r="G29" s="3"/>
    </row>
    <row r="30" spans="1:7" x14ac:dyDescent="0.25">
      <c r="A30" t="s">
        <v>20</v>
      </c>
      <c r="B30" s="3">
        <v>250000</v>
      </c>
      <c r="C30" s="3"/>
      <c r="D30" s="3">
        <v>250000</v>
      </c>
      <c r="E30" s="3"/>
      <c r="F30" s="3">
        <v>250000</v>
      </c>
      <c r="G30" s="3"/>
    </row>
    <row r="31" spans="1:7" x14ac:dyDescent="0.25">
      <c r="A31" t="s">
        <v>21</v>
      </c>
      <c r="B31" s="3"/>
      <c r="C31" s="3">
        <f>SUM(B29:B30)</f>
        <v>475000</v>
      </c>
      <c r="D31" s="3"/>
      <c r="E31" s="3">
        <f>SUM(D29:D30)</f>
        <v>475000</v>
      </c>
      <c r="F31" s="3"/>
      <c r="G31" s="3">
        <f>SUM(F29:F30)</f>
        <v>475000</v>
      </c>
    </row>
    <row r="32" spans="1:7" x14ac:dyDescent="0.25">
      <c r="B32" s="3"/>
      <c r="C32" s="3"/>
      <c r="D32" s="3"/>
      <c r="E32" s="3"/>
      <c r="F32" s="3"/>
      <c r="G32" s="3"/>
    </row>
    <row r="33" spans="1:7" x14ac:dyDescent="0.25">
      <c r="A33" t="s">
        <v>22</v>
      </c>
      <c r="B33" s="3"/>
      <c r="C33" s="3"/>
      <c r="D33" s="3"/>
      <c r="E33" s="3"/>
      <c r="F33" s="3"/>
      <c r="G33" s="3"/>
    </row>
    <row r="34" spans="1:7" x14ac:dyDescent="0.25">
      <c r="A34" t="s">
        <v>23</v>
      </c>
      <c r="B34" s="3">
        <v>129800</v>
      </c>
      <c r="C34" s="3"/>
      <c r="D34" s="3">
        <v>104730</v>
      </c>
      <c r="E34" s="3"/>
      <c r="F34" s="3">
        <v>66490</v>
      </c>
      <c r="G34" s="3"/>
    </row>
    <row r="35" spans="1:7" x14ac:dyDescent="0.25">
      <c r="A35" t="s">
        <v>24</v>
      </c>
      <c r="B35" s="3">
        <f>C17</f>
        <v>631800</v>
      </c>
      <c r="C35" s="3"/>
      <c r="D35" s="3">
        <f>E17+17000</f>
        <v>186270</v>
      </c>
      <c r="E35" s="3"/>
      <c r="F35" s="3">
        <f>G17-25000</f>
        <v>269510</v>
      </c>
      <c r="G35" s="3"/>
    </row>
    <row r="36" spans="1:7" x14ac:dyDescent="0.25">
      <c r="A36" t="s">
        <v>26</v>
      </c>
      <c r="B36" s="3"/>
      <c r="C36" s="3">
        <f>SUM(B34:B35)</f>
        <v>761600</v>
      </c>
      <c r="D36" s="3"/>
      <c r="E36" s="3">
        <f>SUM(D34:D35)</f>
        <v>291000</v>
      </c>
      <c r="F36" s="3"/>
      <c r="G36" s="3">
        <f>SUM(F34:F35)</f>
        <v>336000</v>
      </c>
    </row>
    <row r="37" spans="1:7" ht="13.8" thickBot="1" x14ac:dyDescent="0.3">
      <c r="A37" t="s">
        <v>25</v>
      </c>
      <c r="B37" s="3"/>
      <c r="C37" s="4">
        <f>SUM(C31:C36)</f>
        <v>1236600</v>
      </c>
      <c r="D37" s="3"/>
      <c r="E37" s="4">
        <f>SUM(E31:E36)</f>
        <v>766000</v>
      </c>
      <c r="F37" s="3"/>
      <c r="G37" s="4">
        <f>SUM(G31:G36)</f>
        <v>811000</v>
      </c>
    </row>
    <row r="38" spans="1:7" ht="13.8" thickTop="1" x14ac:dyDescent="0.25"/>
  </sheetData>
  <phoneticPr fontId="3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Red River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claverge</dc:creator>
  <cp:lastModifiedBy>Aniket Gupta</cp:lastModifiedBy>
  <cp:lastPrinted>2003-10-15T20:10:06Z</cp:lastPrinted>
  <dcterms:created xsi:type="dcterms:W3CDTF">2003-10-15T19:25:02Z</dcterms:created>
  <dcterms:modified xsi:type="dcterms:W3CDTF">2024-02-03T22:31:07Z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481053831</vt:i4>
  </property>
  <property fmtid="{D5CDD505-2E9C-101B-9397-08002B2CF9AE}" pid="3" name="_EmailSubject">
    <vt:lpwstr/>
  </property>
  <property fmtid="{D5CDD505-2E9C-101B-9397-08002B2CF9AE}" pid="4" name="_AuthorEmail">
    <vt:lpwstr>CLaverge@rrc.mb.ca</vt:lpwstr>
  </property>
  <property fmtid="{D5CDD505-2E9C-101B-9397-08002B2CF9AE}" pid="5" name="_AuthorEmailDisplayName">
    <vt:lpwstr>Cindee Laverge</vt:lpwstr>
  </property>
  <property fmtid="{D5CDD505-2E9C-101B-9397-08002B2CF9AE}" pid="6" name="_ReviewingToolsShownOnce">
    <vt:lpwstr/>
  </property>
</Properties>
</file>