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A682A7D6-738B-45A6-9C21-6FBE3CD4742D}" xr6:coauthVersionLast="47" xr6:coauthVersionMax="47" xr10:uidLastSave="{00000000-0000-0000-0000-000000000000}"/>
  <bookViews>
    <workbookView xWindow="3348" yWindow="3348" windowWidth="17280" windowHeight="8880"/>
  </bookViews>
  <sheets>
    <sheet name="FRA data and parameters" sheetId="4" r:id="rId1"/>
    <sheet name="auxiliary table" sheetId="1" state="hidden" r:id="rId2"/>
    <sheet name="data for graph" sheetId="6" state="hidden" r:id="rId3"/>
  </sheets>
  <definedNames>
    <definedName name="_xlnm.Print_Titles" localSheetId="0">'FRA data and parameters'!$A:$A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B4" i="1"/>
  <c r="B6" i="1" s="1"/>
  <c r="C4" i="1"/>
  <c r="C6" i="1" s="1"/>
  <c r="D4" i="1"/>
  <c r="D6" i="1" s="1"/>
  <c r="E4" i="1"/>
  <c r="E6" i="1" s="1"/>
  <c r="F4" i="1"/>
  <c r="F6" i="1" s="1"/>
  <c r="B10" i="1"/>
  <c r="C10" i="1"/>
  <c r="B14" i="1" s="1"/>
  <c r="B12" i="1"/>
  <c r="C12" i="1"/>
  <c r="D12" i="1"/>
  <c r="E12" i="1"/>
  <c r="F12" i="1"/>
  <c r="B18" i="1"/>
  <c r="C18" i="1"/>
  <c r="J16" i="6" s="1"/>
  <c r="B20" i="1"/>
  <c r="B22" i="1" s="1"/>
  <c r="C20" i="1"/>
  <c r="D20" i="1"/>
  <c r="E20" i="1"/>
  <c r="F20" i="1"/>
  <c r="B2" i="6"/>
  <c r="C2" i="6"/>
  <c r="D2" i="6"/>
  <c r="E2" i="6"/>
  <c r="E4" i="6" s="1"/>
  <c r="F2" i="6"/>
  <c r="G2" i="6"/>
  <c r="H2" i="6"/>
  <c r="I2" i="6"/>
  <c r="J2" i="6"/>
  <c r="K2" i="6"/>
  <c r="L2" i="6"/>
  <c r="M2" i="6"/>
  <c r="M4" i="6" s="1"/>
  <c r="N2" i="6"/>
  <c r="O2" i="6"/>
  <c r="P2" i="6"/>
  <c r="Q2" i="6"/>
  <c r="R2" i="6"/>
  <c r="R4" i="6" s="1"/>
  <c r="S2" i="6"/>
  <c r="T2" i="6"/>
  <c r="U2" i="6"/>
  <c r="U4" i="6" s="1"/>
  <c r="V2" i="6"/>
  <c r="W2" i="6"/>
  <c r="X2" i="6"/>
  <c r="Y2" i="6"/>
  <c r="Z2" i="6"/>
  <c r="Z4" i="6" s="1"/>
  <c r="AA2" i="6"/>
  <c r="AB2" i="6"/>
  <c r="AC2" i="6"/>
  <c r="AC4" i="6" s="1"/>
  <c r="AD2" i="6"/>
  <c r="AE2" i="6"/>
  <c r="AF2" i="6"/>
  <c r="AG2" i="6"/>
  <c r="AH2" i="6"/>
  <c r="AH4" i="6" s="1"/>
  <c r="AI2" i="6"/>
  <c r="AJ2" i="6"/>
  <c r="AK2" i="6"/>
  <c r="AK4" i="6" s="1"/>
  <c r="AL2" i="6"/>
  <c r="AM2" i="6"/>
  <c r="AN2" i="6"/>
  <c r="AO2" i="6"/>
  <c r="AP2" i="6"/>
  <c r="AP4" i="6" s="1"/>
  <c r="AQ2" i="6"/>
  <c r="AR2" i="6"/>
  <c r="AS2" i="6"/>
  <c r="AS4" i="6" s="1"/>
  <c r="AT2" i="6"/>
  <c r="AU2" i="6"/>
  <c r="AV2" i="6"/>
  <c r="AW2" i="6"/>
  <c r="AX2" i="6"/>
  <c r="B4" i="6"/>
  <c r="C4" i="6"/>
  <c r="D4" i="6"/>
  <c r="F4" i="6"/>
  <c r="G4" i="6"/>
  <c r="H4" i="6"/>
  <c r="I4" i="6"/>
  <c r="J4" i="6"/>
  <c r="K4" i="6"/>
  <c r="L4" i="6"/>
  <c r="N4" i="6"/>
  <c r="O4" i="6"/>
  <c r="P4" i="6"/>
  <c r="Q4" i="6"/>
  <c r="S4" i="6"/>
  <c r="T4" i="6"/>
  <c r="V4" i="6"/>
  <c r="W4" i="6"/>
  <c r="X4" i="6"/>
  <c r="Y4" i="6"/>
  <c r="AA4" i="6"/>
  <c r="AB4" i="6"/>
  <c r="AD4" i="6"/>
  <c r="AE4" i="6"/>
  <c r="AF4" i="6"/>
  <c r="AG4" i="6"/>
  <c r="AI4" i="6"/>
  <c r="AJ4" i="6"/>
  <c r="AL4" i="6"/>
  <c r="AM4" i="6"/>
  <c r="AN4" i="6"/>
  <c r="AO4" i="6"/>
  <c r="AQ4" i="6"/>
  <c r="AR4" i="6"/>
  <c r="AT4" i="6"/>
  <c r="AU4" i="6"/>
  <c r="AV4" i="6"/>
  <c r="AW4" i="6"/>
  <c r="AX4" i="6"/>
  <c r="B8" i="6"/>
  <c r="C8" i="6"/>
  <c r="C10" i="6" s="1"/>
  <c r="D8" i="6"/>
  <c r="E8" i="6"/>
  <c r="F8" i="6"/>
  <c r="G8" i="6"/>
  <c r="H8" i="6"/>
  <c r="H10" i="6" s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B10" i="6"/>
  <c r="D10" i="6"/>
  <c r="E10" i="6"/>
  <c r="F10" i="6"/>
  <c r="G10" i="6"/>
  <c r="I10" i="6"/>
  <c r="J10" i="6"/>
  <c r="B14" i="6"/>
  <c r="C14" i="6"/>
  <c r="D14" i="6"/>
  <c r="E14" i="6"/>
  <c r="F14" i="6"/>
  <c r="F16" i="6" s="1"/>
  <c r="G14" i="6"/>
  <c r="H14" i="6"/>
  <c r="I14" i="6"/>
  <c r="I16" i="6" s="1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B16" i="6"/>
  <c r="D16" i="6"/>
  <c r="E16" i="6"/>
  <c r="H16" i="6"/>
  <c r="I19" i="4"/>
  <c r="I20" i="4"/>
  <c r="H10" i="1" s="1"/>
  <c r="AX10" i="6" s="1"/>
  <c r="M23" i="4"/>
  <c r="I28" i="4"/>
  <c r="O28" i="4"/>
  <c r="I29" i="4"/>
  <c r="G18" i="1" s="1"/>
  <c r="O29" i="4"/>
  <c r="I32" i="4"/>
  <c r="M32" i="4"/>
  <c r="AR16" i="6" l="1"/>
  <c r="S10" i="6"/>
  <c r="AW16" i="6"/>
  <c r="N16" i="6"/>
  <c r="F18" i="1"/>
  <c r="AO16" i="6" s="1"/>
  <c r="G10" i="1"/>
  <c r="E18" i="1"/>
  <c r="F10" i="1"/>
  <c r="G16" i="6"/>
  <c r="D18" i="1"/>
  <c r="Q16" i="6" s="1"/>
  <c r="E10" i="1"/>
  <c r="D14" i="1" s="1"/>
  <c r="D10" i="1"/>
  <c r="C14" i="1" s="1"/>
  <c r="C16" i="6"/>
  <c r="K16" i="6"/>
  <c r="H18" i="1"/>
  <c r="AX16" i="6" s="1"/>
  <c r="AJ10" i="6" l="1"/>
  <c r="AL10" i="6"/>
  <c r="AH10" i="6"/>
  <c r="AM10" i="6"/>
  <c r="AK10" i="6"/>
  <c r="AP10" i="6"/>
  <c r="AF10" i="6"/>
  <c r="AO10" i="6"/>
  <c r="AG10" i="6"/>
  <c r="Z16" i="6"/>
  <c r="AA16" i="6"/>
  <c r="AB16" i="6"/>
  <c r="AC16" i="6"/>
  <c r="X16" i="6"/>
  <c r="V16" i="6"/>
  <c r="W16" i="6"/>
  <c r="AE16" i="6"/>
  <c r="AD16" i="6"/>
  <c r="AI10" i="6"/>
  <c r="E14" i="1"/>
  <c r="C22" i="1"/>
  <c r="AA10" i="6"/>
  <c r="AU16" i="6"/>
  <c r="AN10" i="6"/>
  <c r="AS10" i="6"/>
  <c r="AR10" i="6"/>
  <c r="F14" i="1"/>
  <c r="AT10" i="6"/>
  <c r="AU10" i="6"/>
  <c r="AW10" i="6"/>
  <c r="AV10" i="6"/>
  <c r="AQ10" i="6"/>
  <c r="AV16" i="6"/>
  <c r="AC10" i="6"/>
  <c r="AB10" i="6"/>
  <c r="W10" i="6"/>
  <c r="Z10" i="6"/>
  <c r="V10" i="6"/>
  <c r="AD10" i="6"/>
  <c r="AE10" i="6"/>
  <c r="Y10" i="6"/>
  <c r="AT16" i="6"/>
  <c r="F22" i="1"/>
  <c r="AP16" i="6"/>
  <c r="AI16" i="6"/>
  <c r="AK16" i="6"/>
  <c r="AF16" i="6"/>
  <c r="AH16" i="6"/>
  <c r="AJ16" i="6"/>
  <c r="E22" i="1"/>
  <c r="AQ16" i="6"/>
  <c r="AM16" i="6"/>
  <c r="AN16" i="6"/>
  <c r="L10" i="6"/>
  <c r="U10" i="6"/>
  <c r="T10" i="6"/>
  <c r="M10" i="6"/>
  <c r="O10" i="6"/>
  <c r="N10" i="6"/>
  <c r="R10" i="6"/>
  <c r="Q10" i="6"/>
  <c r="S16" i="6"/>
  <c r="L16" i="6"/>
  <c r="R16" i="6"/>
  <c r="U16" i="6"/>
  <c r="T16" i="6"/>
  <c r="P16" i="6"/>
  <c r="M16" i="6"/>
  <c r="O16" i="6"/>
  <c r="P10" i="6"/>
  <c r="Y16" i="6"/>
  <c r="AL16" i="6"/>
  <c r="D22" i="1"/>
  <c r="X10" i="6"/>
  <c r="AG16" i="6"/>
  <c r="K10" i="6"/>
  <c r="AS16" i="6"/>
</calcChain>
</file>

<file path=xl/comments1.xml><?xml version="1.0" encoding="utf-8"?>
<comments xmlns="http://schemas.openxmlformats.org/spreadsheetml/2006/main">
  <authors>
    <author>DELL-450</author>
  </authors>
  <commentList>
    <comment ref="C6" authorId="0" shapeId="0">
      <text>
        <r>
          <rPr>
            <sz val="8"/>
            <color indexed="81"/>
            <rFont val="Tahoma"/>
            <family val="2"/>
          </rPr>
          <t>no year/period of inventory indicated</t>
        </r>
        <r>
          <rPr>
            <sz val="8"/>
            <color indexed="81"/>
            <rFont val="Tahoma"/>
          </rPr>
          <t xml:space="preserve">
</t>
        </r>
      </text>
    </comment>
    <comment ref="E6" authorId="0" shapeId="0">
      <text>
        <r>
          <rPr>
            <sz val="8"/>
            <color indexed="81"/>
            <rFont val="Tahoma"/>
          </rPr>
          <t xml:space="preserve">see Table I.
</t>
        </r>
      </text>
    </comment>
    <comment ref="G6" authorId="0" shapeId="0">
      <text>
        <r>
          <rPr>
            <sz val="8"/>
            <color indexed="81"/>
            <rFont val="Tahoma"/>
            <family val="2"/>
          </rPr>
          <t>see Table I.</t>
        </r>
        <r>
          <rPr>
            <sz val="8"/>
            <color indexed="81"/>
            <rFont val="Tahoma"/>
          </rPr>
          <t xml:space="preserve">
</t>
        </r>
      </text>
    </comment>
    <comment ref="I6" authorId="0" shapeId="0">
      <text>
        <r>
          <rPr>
            <sz val="8"/>
            <color indexed="81"/>
            <rFont val="Tahoma"/>
            <family val="2"/>
          </rPr>
          <t>see Table I.</t>
        </r>
        <r>
          <rPr>
            <sz val="8"/>
            <color indexed="81"/>
            <rFont val="Tahoma"/>
          </rPr>
          <t xml:space="preserve">
</t>
        </r>
      </text>
    </comment>
    <comment ref="M6" authorId="0" shapeId="0">
      <text>
        <r>
          <rPr>
            <sz val="8"/>
            <color indexed="81"/>
            <rFont val="Tahoma"/>
            <family val="2"/>
          </rPr>
          <t>see Table 1.1 and comment on page 4</t>
        </r>
        <r>
          <rPr>
            <sz val="8"/>
            <color indexed="81"/>
            <rFont val="Tahoma"/>
          </rPr>
          <t xml:space="preserve">
</t>
        </r>
      </text>
    </comment>
    <comment ref="O6" authorId="0" shapeId="0">
      <text>
        <r>
          <rPr>
            <sz val="8"/>
            <color indexed="81"/>
            <rFont val="Tahoma"/>
            <family val="2"/>
          </rPr>
          <t>see Table 1</t>
        </r>
        <r>
          <rPr>
            <sz val="8"/>
            <color indexed="81"/>
            <rFont val="Tahoma"/>
          </rPr>
          <t xml:space="preserve">
</t>
        </r>
      </text>
    </comment>
    <comment ref="F7" authorId="0" shapeId="0">
      <text>
        <r>
          <rPr>
            <sz val="8"/>
            <color indexed="81"/>
            <rFont val="Tahoma"/>
          </rPr>
          <t xml:space="preserve">estimation of the secretariat based on the given period for the inventory
</t>
        </r>
      </text>
    </comment>
    <comment ref="H7" authorId="0" shapeId="0">
      <text>
        <r>
          <rPr>
            <sz val="8"/>
            <color indexed="81"/>
            <rFont val="Tahoma"/>
          </rPr>
          <t xml:space="preserve">estimation of the secretariat based on the given period for the inventory
</t>
        </r>
      </text>
    </comment>
    <comment ref="J7" authorId="0" shapeId="0">
      <text>
        <r>
          <rPr>
            <sz val="8"/>
            <color indexed="81"/>
            <rFont val="Tahoma"/>
          </rPr>
          <t xml:space="preserve">estimation of the secretariat based on the given period for the inventory
</t>
        </r>
      </text>
    </comment>
    <comment ref="L7" authorId="0" shapeId="0">
      <text>
        <r>
          <rPr>
            <sz val="8"/>
            <color indexed="81"/>
            <rFont val="Tahoma"/>
          </rPr>
          <t xml:space="preserve">estimation of the secretariat based on the given period for the inventory
</t>
        </r>
      </text>
    </comment>
    <comment ref="N7" authorId="0" shapeId="0">
      <text>
        <r>
          <rPr>
            <sz val="8"/>
            <color indexed="81"/>
            <rFont val="Tahoma"/>
          </rPr>
          <t xml:space="preserve">estimation of the secretariat based on the given period for the inventory
</t>
        </r>
      </text>
    </comment>
    <comment ref="P7" authorId="0" shapeId="0">
      <text>
        <r>
          <rPr>
            <sz val="8"/>
            <color indexed="81"/>
            <rFont val="Tahoma"/>
          </rPr>
          <t xml:space="preserve">estimation of the secretariat based on the given period for the inventory
</t>
        </r>
      </text>
    </comment>
    <comment ref="K9" authorId="0" shapeId="0">
      <text>
        <r>
          <rPr>
            <sz val="8"/>
            <color indexed="81"/>
            <rFont val="Tahoma"/>
            <family val="2"/>
          </rPr>
          <t>Forest  Resources in the European Region, 1970</t>
        </r>
        <r>
          <rPr>
            <sz val="8"/>
            <color indexed="81"/>
            <rFont val="Tahoma"/>
          </rPr>
          <t xml:space="preserve">
</t>
        </r>
      </text>
    </comment>
    <comment ref="C19" authorId="0" shapeId="0">
      <text>
        <r>
          <rPr>
            <sz val="8"/>
            <color indexed="81"/>
            <rFont val="Tahoma"/>
          </rPr>
          <t xml:space="preserve">same figure as World Forest Resources 1953 &gt; same inventory
</t>
        </r>
      </text>
    </comment>
    <comment ref="I19" authorId="0" shapeId="0">
      <text>
        <r>
          <rPr>
            <sz val="8"/>
            <color indexed="81"/>
            <rFont val="Tahoma"/>
          </rPr>
          <t xml:space="preserve">no year/period given: &gt;  year/period of FOREST AREA taken
</t>
        </r>
      </text>
    </comment>
    <comment ref="M19" authorId="0" shapeId="0">
      <text>
        <r>
          <rPr>
            <sz val="8"/>
            <color indexed="81"/>
            <rFont val="Tahoma"/>
            <family val="2"/>
          </rPr>
          <t>see Table 1.1 and comment on page 4</t>
        </r>
        <r>
          <rPr>
            <sz val="8"/>
            <color indexed="81"/>
            <rFont val="Tahoma"/>
          </rPr>
          <t xml:space="preserve">
</t>
        </r>
      </text>
    </comment>
    <comment ref="F20" authorId="0" shapeId="0">
      <text>
        <r>
          <rPr>
            <sz val="8"/>
            <color indexed="81"/>
            <rFont val="Tahoma"/>
          </rPr>
          <t xml:space="preserve">estimation of the secretariat based on the given period for the inventory
</t>
        </r>
      </text>
    </comment>
    <comment ref="H20" authorId="0" shapeId="0">
      <text>
        <r>
          <rPr>
            <sz val="8"/>
            <color indexed="81"/>
            <rFont val="Tahoma"/>
          </rPr>
          <t xml:space="preserve">estimation of the secretariat based on the given period for the inventory
</t>
        </r>
      </text>
    </comment>
    <comment ref="I20" authorId="0" shapeId="0">
      <text>
        <r>
          <rPr>
            <sz val="8"/>
            <color indexed="81"/>
            <rFont val="Tahoma"/>
          </rPr>
          <t xml:space="preserve">no year/period given: &gt;  year/period of FOREST AREA taken
</t>
        </r>
      </text>
    </comment>
    <comment ref="J20" authorId="0" shapeId="0">
      <text>
        <r>
          <rPr>
            <sz val="8"/>
            <color indexed="81"/>
            <rFont val="Tahoma"/>
          </rPr>
          <t xml:space="preserve">estimation of the secretariat based on the given period for the inventory
</t>
        </r>
      </text>
    </comment>
    <comment ref="L20" authorId="0" shapeId="0">
      <text>
        <r>
          <rPr>
            <sz val="8"/>
            <color indexed="81"/>
            <rFont val="Tahoma"/>
          </rPr>
          <t xml:space="preserve">estimation of the secretariat based on the given period for the inventory
</t>
        </r>
      </text>
    </comment>
    <comment ref="N20" authorId="0" shapeId="0">
      <text>
        <r>
          <rPr>
            <sz val="8"/>
            <color indexed="81"/>
            <rFont val="Tahoma"/>
          </rPr>
          <t xml:space="preserve">estimation of the secretariat based on the given period for the inventory
</t>
        </r>
      </text>
    </comment>
    <comment ref="P20" authorId="0" shapeId="0">
      <text>
        <r>
          <rPr>
            <sz val="8"/>
            <color indexed="81"/>
            <rFont val="Tahoma"/>
          </rPr>
          <t xml:space="preserve">estimation of the secretariat based on the given period for the inventory
</t>
        </r>
      </text>
    </comment>
    <comment ref="C28" authorId="0" shapeId="0">
      <text>
        <r>
          <rPr>
            <sz val="8"/>
            <color indexed="81"/>
            <rFont val="Tahoma"/>
          </rPr>
          <t xml:space="preserve">same figure as World Forest Resources 1953 &gt; same inventory
</t>
        </r>
      </text>
    </comment>
    <comment ref="I28" authorId="0" shapeId="0">
      <text>
        <r>
          <rPr>
            <sz val="8"/>
            <color indexed="81"/>
            <rFont val="Tahoma"/>
          </rPr>
          <t xml:space="preserve">no year/period given: &gt;  year/period of FOREST AREA taken
</t>
        </r>
      </text>
    </comment>
    <comment ref="M28" authorId="0" shapeId="0">
      <text>
        <r>
          <rPr>
            <sz val="8"/>
            <color indexed="81"/>
            <rFont val="Tahoma"/>
            <family val="2"/>
          </rPr>
          <t>see Table 1.1 and comment on page 4</t>
        </r>
        <r>
          <rPr>
            <sz val="8"/>
            <color indexed="81"/>
            <rFont val="Tahoma"/>
          </rPr>
          <t xml:space="preserve">
</t>
        </r>
      </text>
    </comment>
    <comment ref="O28" authorId="0" shapeId="0">
      <text>
        <r>
          <rPr>
            <sz val="8"/>
            <color indexed="81"/>
            <rFont val="Tahoma"/>
          </rPr>
          <t xml:space="preserve">no year/period given: &gt;  year/period of FOREST AREA taken
</t>
        </r>
      </text>
    </comment>
    <comment ref="Q28" authorId="0" shapeId="0">
      <text>
        <r>
          <rPr>
            <sz val="8"/>
            <color indexed="81"/>
            <rFont val="Tahoma"/>
            <family val="2"/>
          </rPr>
          <t>see Table 42</t>
        </r>
        <r>
          <rPr>
            <sz val="8"/>
            <color indexed="81"/>
            <rFont val="Tahoma"/>
          </rPr>
          <t xml:space="preserve">
</t>
        </r>
      </text>
    </comment>
    <comment ref="F29" authorId="0" shapeId="0">
      <text>
        <r>
          <rPr>
            <sz val="8"/>
            <color indexed="81"/>
            <rFont val="Tahoma"/>
          </rPr>
          <t xml:space="preserve">estimation of the secretariat based on the given period for the inventory
</t>
        </r>
      </text>
    </comment>
    <comment ref="H29" authorId="0" shapeId="0">
      <text>
        <r>
          <rPr>
            <sz val="8"/>
            <color indexed="81"/>
            <rFont val="Tahoma"/>
          </rPr>
          <t xml:space="preserve">estimation of the secretariat based on the given period for the inventory
</t>
        </r>
      </text>
    </comment>
    <comment ref="I29" authorId="0" shapeId="0">
      <text>
        <r>
          <rPr>
            <sz val="8"/>
            <color indexed="81"/>
            <rFont val="Tahoma"/>
          </rPr>
          <t xml:space="preserve">no year/period given: &gt;  year/period of FOREST AREA taken
</t>
        </r>
      </text>
    </comment>
    <comment ref="J29" authorId="0" shapeId="0">
      <text>
        <r>
          <rPr>
            <sz val="8"/>
            <color indexed="81"/>
            <rFont val="Tahoma"/>
          </rPr>
          <t xml:space="preserve">estimation of the secretariat based on the given period for the inventory
</t>
        </r>
      </text>
    </comment>
    <comment ref="L29" authorId="0" shapeId="0">
      <text>
        <r>
          <rPr>
            <sz val="8"/>
            <color indexed="81"/>
            <rFont val="Tahoma"/>
          </rPr>
          <t xml:space="preserve">estimation of the secretariat based on the given period for the inventory
</t>
        </r>
      </text>
    </comment>
    <comment ref="N29" authorId="0" shapeId="0">
      <text>
        <r>
          <rPr>
            <sz val="8"/>
            <color indexed="81"/>
            <rFont val="Tahoma"/>
          </rPr>
          <t xml:space="preserve">estimation of the secretariat based on the given period for the inventory
</t>
        </r>
      </text>
    </comment>
    <comment ref="O29" authorId="0" shapeId="0">
      <text>
        <r>
          <rPr>
            <sz val="8"/>
            <color indexed="81"/>
            <rFont val="Tahoma"/>
          </rPr>
          <t xml:space="preserve">no year/period given: &gt;  year/period of FOREST AREA taken
</t>
        </r>
      </text>
    </comment>
    <comment ref="P29" authorId="0" shapeId="0">
      <text>
        <r>
          <rPr>
            <sz val="8"/>
            <color indexed="81"/>
            <rFont val="Tahoma"/>
          </rPr>
          <t xml:space="preserve">estimation of the secretariat based on the given period for the inventory
</t>
        </r>
      </text>
    </comment>
  </commentList>
</comments>
</file>

<file path=xl/sharedStrings.xml><?xml version="1.0" encoding="utf-8"?>
<sst xmlns="http://schemas.openxmlformats.org/spreadsheetml/2006/main" count="233" uniqueCount="105">
  <si>
    <t>Unit</t>
  </si>
  <si>
    <t>Forest</t>
  </si>
  <si>
    <t>Closed forest</t>
  </si>
  <si>
    <t>Forests</t>
  </si>
  <si>
    <t>Forests in use (FIU)</t>
  </si>
  <si>
    <t>FAWS Predominantly coniferous</t>
  </si>
  <si>
    <t>EF Coniferous</t>
  </si>
  <si>
    <t>FIU, coniferous</t>
  </si>
  <si>
    <t>APF, coniferous</t>
  </si>
  <si>
    <t>FIU, non-coniferous</t>
  </si>
  <si>
    <t>APF, non-coniferous</t>
  </si>
  <si>
    <t>FAWS Mixed</t>
  </si>
  <si>
    <t>FIU, mixed woods</t>
  </si>
  <si>
    <t>APF, mixed woods</t>
  </si>
  <si>
    <t>Forest in private ownership</t>
  </si>
  <si>
    <t>Forest privately owned</t>
  </si>
  <si>
    <t>Productive forests, owned by institutions</t>
  </si>
  <si>
    <t>Total</t>
  </si>
  <si>
    <t>Total GS of forest &amp; tree resource</t>
  </si>
  <si>
    <t>GS on forest</t>
  </si>
  <si>
    <t>GS on FAWS</t>
  </si>
  <si>
    <t>GS on ECF</t>
  </si>
  <si>
    <t>GS in FIU</t>
  </si>
  <si>
    <t>GS on FAWS, coniferous</t>
  </si>
  <si>
    <t>GS on EFL, coniferous</t>
  </si>
  <si>
    <t>GS on ECF, coniferous</t>
  </si>
  <si>
    <t>GS in FIU, coniferous</t>
  </si>
  <si>
    <t>GS on ECF, non-coniferous</t>
  </si>
  <si>
    <t>GS in FIU, non-coniferous</t>
  </si>
  <si>
    <t>Total NAI of forest &amp; tree resource</t>
  </si>
  <si>
    <t>NAI on forest</t>
  </si>
  <si>
    <t>NAI on forest land</t>
  </si>
  <si>
    <t>NAI on FAWS</t>
  </si>
  <si>
    <t>NAI on ECF</t>
  </si>
  <si>
    <t>NAI in FIU</t>
  </si>
  <si>
    <t>Net growth (NG) in FIU</t>
  </si>
  <si>
    <t>NAI on FAWS, coniferous</t>
  </si>
  <si>
    <t>NAI on EFL, coniferous</t>
  </si>
  <si>
    <t>NAI on ECF, coniferous</t>
  </si>
  <si>
    <t>NAI in FIU, coniferous</t>
  </si>
  <si>
    <t>NG in FIU, coniferous</t>
  </si>
  <si>
    <t>NAI in FIU, non-coniferous</t>
  </si>
  <si>
    <t>NG in FIU, non-coniferous</t>
  </si>
  <si>
    <t>Temperate and Boreal Forest Resources Assessment, 2000</t>
  </si>
  <si>
    <t>World Forest Inventory, 1963</t>
  </si>
  <si>
    <t>Value</t>
  </si>
  <si>
    <t>Years</t>
  </si>
  <si>
    <t>reference period for the inventory</t>
  </si>
  <si>
    <t>reference year for the inventury</t>
  </si>
  <si>
    <t>Source</t>
  </si>
  <si>
    <t>1000 ha</t>
  </si>
  <si>
    <t>mill. m3 o.b.</t>
  </si>
  <si>
    <t>Total GS</t>
  </si>
  <si>
    <t>GROWING STOCK (GS)</t>
  </si>
  <si>
    <t>FOREST AREA</t>
  </si>
  <si>
    <t>Accessible Productive Forests (APF)</t>
  </si>
  <si>
    <t>Exploitable closed forest (ECF)</t>
  </si>
  <si>
    <t>Exploitable forest (EF)</t>
  </si>
  <si>
    <t>Productive forests, publicly owned</t>
  </si>
  <si>
    <t>Accessible forests, publicly owned</t>
  </si>
  <si>
    <t>Forest publicly owned</t>
  </si>
  <si>
    <t>Forest in public ownership</t>
  </si>
  <si>
    <t>Accessible forests, owned by institutions</t>
  </si>
  <si>
    <t>NET ANNUAL INCREMENT (NAI)</t>
  </si>
  <si>
    <t>World Forest Inventory, 1958</t>
  </si>
  <si>
    <t>Growing stock</t>
  </si>
  <si>
    <t>Net Annual Increment</t>
  </si>
  <si>
    <t>World Forest Resources, 1953</t>
  </si>
  <si>
    <t>Forest Inventory, 1947</t>
  </si>
  <si>
    <t>European Timber Trends and Prospects to the year 2000 and beyond Volume II</t>
  </si>
  <si>
    <t>Forest Resources of the Temperate Zones,1990</t>
  </si>
  <si>
    <t>Forest Resources of the ECE Region, 1980</t>
  </si>
  <si>
    <t>FIU,non-coniferous</t>
  </si>
  <si>
    <t>Accessible forests, privately owned</t>
  </si>
  <si>
    <t>Productive forests. privately owned</t>
  </si>
  <si>
    <t>Accessible forests. privately owned</t>
  </si>
  <si>
    <t>GS on EFL, non-coniferous</t>
  </si>
  <si>
    <t>GS on FAWS, non-coniferous</t>
  </si>
  <si>
    <t>NAI of ECF, non-coniferous</t>
  </si>
  <si>
    <t>NAI, non-coniferous</t>
  </si>
  <si>
    <t>NAI on FAWS, non-coniferous</t>
  </si>
  <si>
    <t>EF non-coniferous</t>
  </si>
  <si>
    <t>FAWS Predominantly non-coniferous</t>
  </si>
  <si>
    <t>GS on exploitable forest land (EFL)</t>
  </si>
  <si>
    <t>NAI on exploitable forest land (EFL)</t>
  </si>
  <si>
    <t>Forest available for wood supply (FAWS)</t>
  </si>
  <si>
    <t>reference year for the inventory</t>
  </si>
  <si>
    <t>Forest Area</t>
  </si>
  <si>
    <t>NAI on ECF, non-coniferous</t>
  </si>
  <si>
    <t>Forest &amp; other wooded land (FAWL)</t>
  </si>
  <si>
    <t>Forested land</t>
  </si>
  <si>
    <t>Total volume in APF</t>
  </si>
  <si>
    <t>Total volume in APF, coniferous</t>
  </si>
  <si>
    <t>Total volume in APF, non-coniferous</t>
  </si>
  <si>
    <t>Net average annual growth (NAAG) in APF</t>
  </si>
  <si>
    <t>NAAG in APF, coniferous</t>
  </si>
  <si>
    <t>NAAG in APF, non-coniferous</t>
  </si>
  <si>
    <t>1952-56</t>
  </si>
  <si>
    <t>1952-57</t>
  </si>
  <si>
    <t>1952-62</t>
  </si>
  <si>
    <t>1961-70</t>
  </si>
  <si>
    <t>1971-80</t>
  </si>
  <si>
    <t>1986-90</t>
  </si>
  <si>
    <t>1992-96</t>
  </si>
  <si>
    <r>
      <t>Annex 4:</t>
    </r>
    <r>
      <rPr>
        <sz val="12"/>
        <rFont val="Arial"/>
        <family val="2"/>
      </rPr>
      <t xml:space="preserve"> Long-term trends in forest resources of Austria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</si>
</sst>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#,##0.0"/>
    <numFmt numFmtId="173" formatCode="0.0"/>
  </numFmts>
  <fonts count="1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81"/>
      <name val="Tahoma"/>
    </font>
    <font>
      <b/>
      <sz val="10"/>
      <name val="Arial"/>
      <family val="2"/>
    </font>
    <font>
      <b/>
      <sz val="12"/>
      <name val="Arial"/>
      <family val="2"/>
    </font>
    <font>
      <sz val="8"/>
      <color indexed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5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72" fontId="2" fillId="0" borderId="0" xfId="0" applyNumberFormat="1" applyFont="1" applyFill="1" applyBorder="1" applyAlignment="1">
      <alignment horizontal="center"/>
    </xf>
    <xf numFmtId="173" fontId="2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72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3" fontId="0" fillId="0" borderId="0" xfId="0" applyNumberForma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172" fontId="2" fillId="0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0" xfId="0" applyNumberFormat="1" applyFont="1" applyFill="1" applyBorder="1" applyAlignment="1">
      <alignment horizontal="left" wrapText="1"/>
    </xf>
    <xf numFmtId="0" fontId="1" fillId="0" borderId="1" xfId="0" applyFont="1" applyBorder="1"/>
    <xf numFmtId="0" fontId="0" fillId="0" borderId="3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0" fillId="0" borderId="3" xfId="0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1" xfId="0" applyBorder="1" applyAlignment="1">
      <alignment horizontal="right"/>
    </xf>
    <xf numFmtId="172" fontId="1" fillId="2" borderId="1" xfId="0" applyNumberFormat="1" applyFont="1" applyFill="1" applyBorder="1" applyAlignment="1">
      <alignment horizontal="right"/>
    </xf>
    <xf numFmtId="172" fontId="1" fillId="0" borderId="1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 vertical="center"/>
    </xf>
    <xf numFmtId="173" fontId="1" fillId="0" borderId="1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173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left" shrinkToFit="1"/>
    </xf>
    <xf numFmtId="0" fontId="2" fillId="0" borderId="4" xfId="0" applyFont="1" applyFill="1" applyBorder="1" applyAlignment="1">
      <alignment horizontal="center"/>
    </xf>
    <xf numFmtId="3" fontId="2" fillId="0" borderId="4" xfId="0" applyNumberFormat="1" applyFont="1" applyFill="1" applyBorder="1" applyAlignment="1">
      <alignment horizontal="center"/>
    </xf>
    <xf numFmtId="0" fontId="5" fillId="0" borderId="5" xfId="0" applyNumberFormat="1" applyFont="1" applyBorder="1" applyAlignment="1">
      <alignment horizontal="left" vertical="center" wrapText="1"/>
    </xf>
    <xf numFmtId="0" fontId="5" fillId="0" borderId="6" xfId="0" applyNumberFormat="1" applyFont="1" applyBorder="1" applyAlignment="1">
      <alignment horizontal="left" vertical="center" wrapText="1" shrinkToFit="1"/>
    </xf>
    <xf numFmtId="0" fontId="5" fillId="0" borderId="6" xfId="0" applyNumberFormat="1" applyFont="1" applyBorder="1" applyAlignment="1">
      <alignment horizontal="right" vertical="center" wrapText="1" shrinkToFit="1"/>
    </xf>
    <xf numFmtId="0" fontId="5" fillId="0" borderId="7" xfId="0" applyNumberFormat="1" applyFont="1" applyBorder="1" applyAlignment="1">
      <alignment horizontal="right" vertical="center" wrapText="1" shrinkToFit="1"/>
    </xf>
    <xf numFmtId="0" fontId="1" fillId="0" borderId="8" xfId="0" applyFont="1" applyBorder="1" applyAlignment="1">
      <alignment horizontal="left"/>
    </xf>
    <xf numFmtId="0" fontId="0" fillId="0" borderId="9" xfId="0" applyBorder="1" applyAlignment="1">
      <alignment horizontal="right" vertic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0" fontId="1" fillId="2" borderId="10" xfId="0" applyFont="1" applyFill="1" applyBorder="1" applyAlignment="1">
      <alignment horizontal="left"/>
    </xf>
    <xf numFmtId="3" fontId="1" fillId="2" borderId="11" xfId="0" applyNumberFormat="1" applyFont="1" applyFill="1" applyBorder="1" applyAlignment="1">
      <alignment horizontal="right"/>
    </xf>
    <xf numFmtId="0" fontId="1" fillId="0" borderId="12" xfId="0" applyFont="1" applyBorder="1" applyAlignment="1">
      <alignment horizontal="lef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left" shrinkToFit="1"/>
    </xf>
    <xf numFmtId="0" fontId="1" fillId="2" borderId="10" xfId="0" applyFont="1" applyFill="1" applyBorder="1" applyAlignment="1">
      <alignment horizontal="left" shrinkToFit="1"/>
    </xf>
    <xf numFmtId="0" fontId="1" fillId="2" borderId="11" xfId="0" applyFont="1" applyFill="1" applyBorder="1" applyAlignment="1">
      <alignment horizontal="right"/>
    </xf>
    <xf numFmtId="0" fontId="1" fillId="0" borderId="13" xfId="0" applyFont="1" applyBorder="1" applyAlignment="1">
      <alignment horizontal="left" shrinkToFit="1"/>
    </xf>
    <xf numFmtId="0" fontId="1" fillId="0" borderId="14" xfId="0" applyFont="1" applyBorder="1" applyAlignment="1">
      <alignment horizontal="left"/>
    </xf>
    <xf numFmtId="172" fontId="1" fillId="0" borderId="14" xfId="0" applyNumberFormat="1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173" fontId="1" fillId="0" borderId="14" xfId="0" applyNumberFormat="1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6" xfId="0" applyNumberFormat="1" applyFont="1" applyBorder="1" applyAlignment="1">
      <alignment horizontal="left" vertical="center" wrapText="1" shrinkToFit="1"/>
    </xf>
    <xf numFmtId="0" fontId="3" fillId="0" borderId="17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7" xfId="0" applyFont="1" applyBorder="1"/>
    <xf numFmtId="0" fontId="1" fillId="2" borderId="17" xfId="0" applyFont="1" applyFill="1" applyBorder="1" applyAlignment="1">
      <alignment horizontal="left"/>
    </xf>
    <xf numFmtId="3" fontId="1" fillId="0" borderId="17" xfId="0" applyNumberFormat="1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0" fillId="0" borderId="19" xfId="0" applyBorder="1" applyAlignment="1">
      <alignment horizontal="right" vertical="center"/>
    </xf>
    <xf numFmtId="0" fontId="7" fillId="0" borderId="11" xfId="0" applyFont="1" applyBorder="1" applyAlignment="1">
      <alignment horizontal="right"/>
    </xf>
    <xf numFmtId="0" fontId="0" fillId="0" borderId="1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'data for graph'!$B$4:$AX$4</c:f>
              <c:numCache>
                <c:formatCode>#,##0</c:formatCode>
                <c:ptCount val="49"/>
                <c:pt idx="0">
                  <c:v>2500</c:v>
                </c:pt>
                <c:pt idx="1">
                  <c:v>2659.75</c:v>
                </c:pt>
                <c:pt idx="2">
                  <c:v>2819.5</c:v>
                </c:pt>
                <c:pt idx="3">
                  <c:v>2979.25</c:v>
                </c:pt>
                <c:pt idx="4">
                  <c:v>3139</c:v>
                </c:pt>
                <c:pt idx="5">
                  <c:v>3148.5</c:v>
                </c:pt>
                <c:pt idx="6">
                  <c:v>3158</c:v>
                </c:pt>
                <c:pt idx="7">
                  <c:v>3167.5</c:v>
                </c:pt>
                <c:pt idx="8">
                  <c:v>3177</c:v>
                </c:pt>
                <c:pt idx="9">
                  <c:v>3139.8</c:v>
                </c:pt>
                <c:pt idx="10">
                  <c:v>3102.6</c:v>
                </c:pt>
                <c:pt idx="11">
                  <c:v>3065.4</c:v>
                </c:pt>
                <c:pt idx="12">
                  <c:v>3028.2</c:v>
                </c:pt>
                <c:pt idx="13">
                  <c:v>2991</c:v>
                </c:pt>
                <c:pt idx="14">
                  <c:v>3025.1428571428573</c:v>
                </c:pt>
                <c:pt idx="15">
                  <c:v>3059.2857142857142</c:v>
                </c:pt>
                <c:pt idx="16">
                  <c:v>3093.4285714285716</c:v>
                </c:pt>
                <c:pt idx="17">
                  <c:v>3127.5714285714284</c:v>
                </c:pt>
                <c:pt idx="18">
                  <c:v>3161.7142857142858</c:v>
                </c:pt>
                <c:pt idx="19">
                  <c:v>3195.8571428571431</c:v>
                </c:pt>
                <c:pt idx="20">
                  <c:v>3230</c:v>
                </c:pt>
                <c:pt idx="21">
                  <c:v>3223.5</c:v>
                </c:pt>
                <c:pt idx="22">
                  <c:v>3217</c:v>
                </c:pt>
                <c:pt idx="23">
                  <c:v>3210.5</c:v>
                </c:pt>
                <c:pt idx="24">
                  <c:v>3204</c:v>
                </c:pt>
                <c:pt idx="25">
                  <c:v>3197.5</c:v>
                </c:pt>
                <c:pt idx="26">
                  <c:v>3191</c:v>
                </c:pt>
                <c:pt idx="27">
                  <c:v>3184.5</c:v>
                </c:pt>
                <c:pt idx="28">
                  <c:v>3178</c:v>
                </c:pt>
                <c:pt idx="29">
                  <c:v>3171.5</c:v>
                </c:pt>
                <c:pt idx="30">
                  <c:v>3165</c:v>
                </c:pt>
                <c:pt idx="31">
                  <c:v>3178.75</c:v>
                </c:pt>
                <c:pt idx="32">
                  <c:v>3192.5</c:v>
                </c:pt>
                <c:pt idx="33">
                  <c:v>3206.25</c:v>
                </c:pt>
                <c:pt idx="34">
                  <c:v>3220</c:v>
                </c:pt>
                <c:pt idx="35">
                  <c:v>3233.75</c:v>
                </c:pt>
                <c:pt idx="36">
                  <c:v>3247.5</c:v>
                </c:pt>
                <c:pt idx="37">
                  <c:v>3261.25</c:v>
                </c:pt>
                <c:pt idx="38">
                  <c:v>3275</c:v>
                </c:pt>
                <c:pt idx="39">
                  <c:v>3288.75</c:v>
                </c:pt>
                <c:pt idx="40">
                  <c:v>3302.5</c:v>
                </c:pt>
                <c:pt idx="41">
                  <c:v>3316.25</c:v>
                </c:pt>
                <c:pt idx="42">
                  <c:v>3330</c:v>
                </c:pt>
                <c:pt idx="43">
                  <c:v>3333.6666666666665</c:v>
                </c:pt>
                <c:pt idx="44">
                  <c:v>3337.3333333333335</c:v>
                </c:pt>
                <c:pt idx="45">
                  <c:v>3341</c:v>
                </c:pt>
                <c:pt idx="46">
                  <c:v>3344.6666666666665</c:v>
                </c:pt>
                <c:pt idx="47">
                  <c:v>3348.3333333333335</c:v>
                </c:pt>
                <c:pt idx="48">
                  <c:v>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D-4822-887E-D3907FECC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500720"/>
        <c:axId val="1"/>
      </c:lineChart>
      <c:catAx>
        <c:axId val="1752500720"/>
        <c:scaling>
          <c:orientation val="minMax"/>
        </c:scaling>
        <c:delete val="0"/>
        <c:axPos val="b"/>
        <c:numFmt formatCode="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500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0</xdr:row>
      <xdr:rowOff>0</xdr:rowOff>
    </xdr:from>
    <xdr:to>
      <xdr:col>10</xdr:col>
      <xdr:colOff>236220</xdr:colOff>
      <xdr:row>0</xdr:row>
      <xdr:rowOff>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728770D8-407E-865D-4C36-7E0F3894E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5"/>
  <sheetViews>
    <sheetView tabSelected="1" workbookViewId="0">
      <selection activeCell="B1" sqref="B1"/>
    </sheetView>
  </sheetViews>
  <sheetFormatPr defaultRowHeight="12" customHeight="1" x14ac:dyDescent="0.25"/>
  <cols>
    <col min="1" max="1" width="7.6640625" style="11" customWidth="1"/>
    <col min="2" max="2" width="25.6640625" style="11" customWidth="1"/>
    <col min="3" max="3" width="7.6640625" style="49" customWidth="1"/>
    <col min="4" max="4" width="25.6640625" style="11" customWidth="1"/>
    <col min="5" max="5" width="7.6640625" style="49" customWidth="1"/>
    <col min="6" max="6" width="25.6640625" style="11" customWidth="1"/>
    <col min="7" max="7" width="7.6640625" style="49" customWidth="1"/>
    <col min="8" max="8" width="25.6640625" style="11" customWidth="1"/>
    <col min="9" max="9" width="7.6640625" style="49" customWidth="1"/>
    <col min="10" max="10" width="25.6640625" style="11" customWidth="1"/>
    <col min="11" max="11" width="7.6640625" style="49" customWidth="1"/>
    <col min="12" max="12" width="25.6640625" style="11" customWidth="1"/>
    <col min="13" max="13" width="7.6640625" style="49" customWidth="1"/>
    <col min="14" max="14" width="25.6640625" style="11" customWidth="1"/>
    <col min="15" max="15" width="7.6640625" style="49" customWidth="1"/>
    <col min="16" max="16" width="25.6640625" style="11" customWidth="1"/>
    <col min="17" max="17" width="7.6640625" style="49" customWidth="1"/>
    <col min="18" max="16384" width="8.88671875" style="27"/>
  </cols>
  <sheetData>
    <row r="1" spans="1:17" ht="21" customHeight="1" x14ac:dyDescent="0.3">
      <c r="B1" s="38" t="s">
        <v>104</v>
      </c>
      <c r="C1" s="39"/>
      <c r="D1" s="24"/>
      <c r="E1" s="39"/>
      <c r="F1" s="24"/>
      <c r="G1" s="39"/>
      <c r="I1" s="39"/>
      <c r="J1" s="38"/>
      <c r="K1" s="39"/>
      <c r="L1" s="24"/>
      <c r="M1" s="39"/>
      <c r="N1" s="24"/>
      <c r="O1" s="39"/>
      <c r="P1" s="24"/>
      <c r="Q1" s="39"/>
    </row>
    <row r="2" spans="1:17" ht="10.95" customHeight="1" thickBot="1" x14ac:dyDescent="0.3">
      <c r="A2" s="24"/>
      <c r="B2" s="24"/>
      <c r="C2" s="39"/>
      <c r="D2" s="24"/>
      <c r="E2" s="39"/>
      <c r="F2" s="24"/>
      <c r="G2" s="39"/>
      <c r="H2" s="24"/>
      <c r="I2" s="39"/>
      <c r="J2" s="24"/>
      <c r="K2" s="39"/>
      <c r="L2" s="24"/>
      <c r="M2" s="39"/>
      <c r="N2" s="24"/>
      <c r="O2" s="39"/>
      <c r="P2" s="24"/>
      <c r="Q2" s="39"/>
    </row>
    <row r="3" spans="1:17" s="34" customFormat="1" ht="54" customHeight="1" thickTop="1" x14ac:dyDescent="0.25">
      <c r="A3" s="59" t="s">
        <v>49</v>
      </c>
      <c r="B3" s="60" t="s">
        <v>68</v>
      </c>
      <c r="C3" s="61"/>
      <c r="D3" s="60" t="s">
        <v>67</v>
      </c>
      <c r="E3" s="61"/>
      <c r="F3" s="60" t="s">
        <v>64</v>
      </c>
      <c r="G3" s="61"/>
      <c r="H3" s="60" t="s">
        <v>44</v>
      </c>
      <c r="I3" s="62"/>
      <c r="J3" s="81" t="s">
        <v>69</v>
      </c>
      <c r="K3" s="61"/>
      <c r="L3" s="60" t="s">
        <v>71</v>
      </c>
      <c r="M3" s="61"/>
      <c r="N3" s="60" t="s">
        <v>70</v>
      </c>
      <c r="O3" s="61"/>
      <c r="P3" s="60" t="s">
        <v>43</v>
      </c>
      <c r="Q3" s="62"/>
    </row>
    <row r="4" spans="1:17" ht="10.95" customHeight="1" x14ac:dyDescent="0.25">
      <c r="A4" s="63"/>
      <c r="B4" s="36"/>
      <c r="C4" s="40"/>
      <c r="D4" s="36"/>
      <c r="E4" s="40"/>
      <c r="F4" s="36"/>
      <c r="G4" s="40"/>
      <c r="H4" s="36"/>
      <c r="I4" s="88"/>
      <c r="J4" s="37"/>
      <c r="K4" s="52"/>
      <c r="L4" s="36"/>
      <c r="M4" s="40"/>
      <c r="N4" s="36"/>
      <c r="O4" s="40"/>
      <c r="P4" s="36"/>
      <c r="Q4" s="64"/>
    </row>
    <row r="5" spans="1:17" ht="10.95" customHeight="1" x14ac:dyDescent="0.25">
      <c r="A5" s="65" t="s">
        <v>0</v>
      </c>
      <c r="B5" s="28" t="s">
        <v>54</v>
      </c>
      <c r="C5" s="41"/>
      <c r="D5" s="28" t="s">
        <v>54</v>
      </c>
      <c r="E5" s="41"/>
      <c r="F5" s="28" t="s">
        <v>54</v>
      </c>
      <c r="G5" s="41"/>
      <c r="H5" s="28" t="s">
        <v>54</v>
      </c>
      <c r="I5" s="66"/>
      <c r="J5" s="82" t="s">
        <v>54</v>
      </c>
      <c r="K5" s="41"/>
      <c r="L5" s="28" t="s">
        <v>54</v>
      </c>
      <c r="M5" s="41"/>
      <c r="N5" s="28" t="s">
        <v>54</v>
      </c>
      <c r="O5" s="41"/>
      <c r="P5" s="28" t="s">
        <v>54</v>
      </c>
      <c r="Q5" s="66"/>
    </row>
    <row r="6" spans="1:17" ht="10.95" customHeight="1" x14ac:dyDescent="0.25">
      <c r="A6" s="65"/>
      <c r="B6" s="25" t="s">
        <v>47</v>
      </c>
      <c r="C6" s="42">
        <v>1947</v>
      </c>
      <c r="D6" s="25" t="s">
        <v>47</v>
      </c>
      <c r="E6" s="41">
        <v>1951</v>
      </c>
      <c r="F6" s="25" t="s">
        <v>47</v>
      </c>
      <c r="G6" s="51" t="s">
        <v>97</v>
      </c>
      <c r="H6" s="25" t="s">
        <v>47</v>
      </c>
      <c r="I6" s="66" t="s">
        <v>99</v>
      </c>
      <c r="J6" s="83" t="s">
        <v>47</v>
      </c>
      <c r="K6" s="41" t="s">
        <v>100</v>
      </c>
      <c r="L6" s="25" t="s">
        <v>47</v>
      </c>
      <c r="M6" s="41" t="s">
        <v>101</v>
      </c>
      <c r="N6" s="25" t="s">
        <v>47</v>
      </c>
      <c r="O6" s="41" t="s">
        <v>102</v>
      </c>
      <c r="P6" s="25" t="s">
        <v>47</v>
      </c>
      <c r="Q6" s="66" t="s">
        <v>103</v>
      </c>
    </row>
    <row r="7" spans="1:17" ht="10.95" customHeight="1" x14ac:dyDescent="0.25">
      <c r="A7" s="65"/>
      <c r="B7" s="25" t="s">
        <v>48</v>
      </c>
      <c r="C7" s="42">
        <v>1947</v>
      </c>
      <c r="D7" s="25" t="s">
        <v>86</v>
      </c>
      <c r="E7" s="41">
        <v>1951</v>
      </c>
      <c r="F7" s="25" t="s">
        <v>86</v>
      </c>
      <c r="G7" s="51">
        <v>1955</v>
      </c>
      <c r="H7" s="25" t="s">
        <v>86</v>
      </c>
      <c r="I7" s="66">
        <v>1960</v>
      </c>
      <c r="J7" s="83" t="s">
        <v>86</v>
      </c>
      <c r="K7" s="41">
        <v>1967</v>
      </c>
      <c r="L7" s="25" t="s">
        <v>86</v>
      </c>
      <c r="M7" s="41">
        <v>1977</v>
      </c>
      <c r="N7" s="25" t="s">
        <v>86</v>
      </c>
      <c r="O7" s="41">
        <v>1989</v>
      </c>
      <c r="P7" s="25" t="s">
        <v>86</v>
      </c>
      <c r="Q7" s="66">
        <v>1995</v>
      </c>
    </row>
    <row r="8" spans="1:17" ht="10.95" customHeight="1" x14ac:dyDescent="0.25">
      <c r="A8" s="65" t="s">
        <v>50</v>
      </c>
      <c r="B8" s="25"/>
      <c r="C8" s="42"/>
      <c r="D8" s="25"/>
      <c r="E8" s="41"/>
      <c r="F8" s="25"/>
      <c r="G8" s="51"/>
      <c r="H8" s="25"/>
      <c r="I8" s="66"/>
      <c r="J8" s="84" t="s">
        <v>89</v>
      </c>
      <c r="K8" s="43">
        <v>3691</v>
      </c>
      <c r="L8" s="35" t="s">
        <v>89</v>
      </c>
      <c r="M8" s="43">
        <v>3754</v>
      </c>
      <c r="N8" s="35" t="s">
        <v>89</v>
      </c>
      <c r="O8" s="43">
        <v>3877</v>
      </c>
      <c r="P8" s="35" t="s">
        <v>89</v>
      </c>
      <c r="Q8" s="67">
        <v>3924</v>
      </c>
    </row>
    <row r="9" spans="1:17" ht="10.95" customHeight="1" x14ac:dyDescent="0.25">
      <c r="A9" s="65" t="s">
        <v>50</v>
      </c>
      <c r="B9" s="26" t="s">
        <v>90</v>
      </c>
      <c r="C9" s="43">
        <v>3139</v>
      </c>
      <c r="D9" s="26" t="s">
        <v>3</v>
      </c>
      <c r="E9" s="43">
        <v>3156</v>
      </c>
      <c r="F9" s="26" t="s">
        <v>3</v>
      </c>
      <c r="G9" s="43">
        <v>3352</v>
      </c>
      <c r="H9" s="26" t="s">
        <v>3</v>
      </c>
      <c r="I9" s="67">
        <v>3166</v>
      </c>
      <c r="J9" s="83" t="s">
        <v>2</v>
      </c>
      <c r="K9" s="43">
        <v>3700</v>
      </c>
      <c r="L9" s="25"/>
      <c r="M9" s="43"/>
      <c r="N9" s="25" t="s">
        <v>1</v>
      </c>
      <c r="O9" s="43">
        <v>3877</v>
      </c>
      <c r="P9" s="25" t="s">
        <v>1</v>
      </c>
      <c r="Q9" s="67">
        <v>3840</v>
      </c>
    </row>
    <row r="10" spans="1:17" ht="10.95" customHeight="1" x14ac:dyDescent="0.25">
      <c r="A10" s="68" t="s">
        <v>50</v>
      </c>
      <c r="B10" s="29" t="s">
        <v>55</v>
      </c>
      <c r="C10" s="44">
        <v>2500</v>
      </c>
      <c r="D10" s="29" t="s">
        <v>4</v>
      </c>
      <c r="E10" s="44">
        <v>3139</v>
      </c>
      <c r="F10" s="29" t="s">
        <v>4</v>
      </c>
      <c r="G10" s="44">
        <v>3177</v>
      </c>
      <c r="H10" s="29" t="s">
        <v>4</v>
      </c>
      <c r="I10" s="69">
        <v>2991</v>
      </c>
      <c r="J10" s="85" t="s">
        <v>56</v>
      </c>
      <c r="K10" s="44">
        <v>3230</v>
      </c>
      <c r="L10" s="29" t="s">
        <v>56</v>
      </c>
      <c r="M10" s="44">
        <v>3165</v>
      </c>
      <c r="N10" s="29" t="s">
        <v>57</v>
      </c>
      <c r="O10" s="44">
        <v>3330</v>
      </c>
      <c r="P10" s="29" t="s">
        <v>85</v>
      </c>
      <c r="Q10" s="69">
        <v>3352</v>
      </c>
    </row>
    <row r="11" spans="1:17" ht="10.95" customHeight="1" x14ac:dyDescent="0.25">
      <c r="A11" s="65" t="s">
        <v>50</v>
      </c>
      <c r="B11" s="25" t="s">
        <v>8</v>
      </c>
      <c r="C11" s="43">
        <v>1600</v>
      </c>
      <c r="D11" s="25" t="s">
        <v>7</v>
      </c>
      <c r="E11" s="43">
        <v>2476</v>
      </c>
      <c r="F11" s="25" t="s">
        <v>7</v>
      </c>
      <c r="G11" s="43">
        <v>2472</v>
      </c>
      <c r="H11" s="25" t="s">
        <v>7</v>
      </c>
      <c r="I11" s="67">
        <v>2512</v>
      </c>
      <c r="J11" s="83"/>
      <c r="K11" s="41"/>
      <c r="L11" s="25"/>
      <c r="M11" s="43"/>
      <c r="N11" s="25" t="s">
        <v>6</v>
      </c>
      <c r="O11" s="43">
        <v>2530</v>
      </c>
      <c r="P11" s="25" t="s">
        <v>5</v>
      </c>
      <c r="Q11" s="67">
        <v>2125</v>
      </c>
    </row>
    <row r="12" spans="1:17" ht="10.95" customHeight="1" x14ac:dyDescent="0.25">
      <c r="A12" s="65" t="s">
        <v>50</v>
      </c>
      <c r="B12" s="25" t="s">
        <v>10</v>
      </c>
      <c r="C12" s="43">
        <v>300</v>
      </c>
      <c r="D12" s="25" t="s">
        <v>72</v>
      </c>
      <c r="E12" s="43">
        <v>473</v>
      </c>
      <c r="F12" s="25" t="s">
        <v>9</v>
      </c>
      <c r="G12" s="43">
        <v>484</v>
      </c>
      <c r="H12" s="25" t="s">
        <v>72</v>
      </c>
      <c r="I12" s="67">
        <v>479</v>
      </c>
      <c r="J12" s="83"/>
      <c r="K12" s="41"/>
      <c r="L12" s="25"/>
      <c r="M12" s="43"/>
      <c r="N12" s="25" t="s">
        <v>81</v>
      </c>
      <c r="O12" s="43">
        <v>800</v>
      </c>
      <c r="P12" s="25" t="s">
        <v>82</v>
      </c>
      <c r="Q12" s="67">
        <v>470</v>
      </c>
    </row>
    <row r="13" spans="1:17" ht="10.95" customHeight="1" x14ac:dyDescent="0.25">
      <c r="A13" s="65" t="s">
        <v>50</v>
      </c>
      <c r="B13" s="25" t="s">
        <v>13</v>
      </c>
      <c r="C13" s="43">
        <v>600</v>
      </c>
      <c r="D13" s="25" t="s">
        <v>12</v>
      </c>
      <c r="E13" s="43"/>
      <c r="F13" s="25" t="s">
        <v>12</v>
      </c>
      <c r="G13" s="43">
        <v>0</v>
      </c>
      <c r="H13" s="25" t="s">
        <v>12</v>
      </c>
      <c r="I13" s="67"/>
      <c r="J13" s="83"/>
      <c r="K13" s="41"/>
      <c r="L13" s="25"/>
      <c r="M13" s="43"/>
      <c r="N13" s="25"/>
      <c r="O13" s="41"/>
      <c r="P13" s="25" t="s">
        <v>11</v>
      </c>
      <c r="Q13" s="67">
        <v>757</v>
      </c>
    </row>
    <row r="14" spans="1:17" ht="10.95" customHeight="1" x14ac:dyDescent="0.25">
      <c r="A14" s="65" t="s">
        <v>50</v>
      </c>
      <c r="B14" s="25" t="s">
        <v>58</v>
      </c>
      <c r="C14" s="43">
        <v>700</v>
      </c>
      <c r="D14" s="25" t="s">
        <v>59</v>
      </c>
      <c r="E14" s="43">
        <v>763</v>
      </c>
      <c r="F14" s="25" t="s">
        <v>59</v>
      </c>
      <c r="G14" s="43">
        <v>872</v>
      </c>
      <c r="H14" s="25"/>
      <c r="I14" s="67"/>
      <c r="J14" s="84"/>
      <c r="K14" s="43"/>
      <c r="L14" s="25"/>
      <c r="M14" s="43"/>
      <c r="N14" s="25" t="s">
        <v>60</v>
      </c>
      <c r="O14" s="43">
        <v>703</v>
      </c>
      <c r="P14" s="25" t="s">
        <v>61</v>
      </c>
      <c r="Q14" s="67">
        <v>672</v>
      </c>
    </row>
    <row r="15" spans="1:17" ht="10.95" customHeight="1" x14ac:dyDescent="0.25">
      <c r="A15" s="65" t="s">
        <v>50</v>
      </c>
      <c r="B15" s="25" t="s">
        <v>74</v>
      </c>
      <c r="C15" s="43">
        <v>2070</v>
      </c>
      <c r="D15" s="25" t="s">
        <v>73</v>
      </c>
      <c r="E15" s="43">
        <v>1930</v>
      </c>
      <c r="F15" s="25" t="s">
        <v>75</v>
      </c>
      <c r="G15" s="43">
        <v>2480</v>
      </c>
      <c r="H15" s="25"/>
      <c r="I15" s="67"/>
      <c r="J15" s="84"/>
      <c r="K15" s="43"/>
      <c r="L15" s="25"/>
      <c r="M15" s="43"/>
      <c r="N15" s="25" t="s">
        <v>15</v>
      </c>
      <c r="O15" s="43">
        <v>3174</v>
      </c>
      <c r="P15" s="25" t="s">
        <v>14</v>
      </c>
      <c r="Q15" s="67">
        <v>3168</v>
      </c>
    </row>
    <row r="16" spans="1:17" ht="10.95" customHeight="1" x14ac:dyDescent="0.25">
      <c r="A16" s="65" t="s">
        <v>50</v>
      </c>
      <c r="B16" s="25" t="s">
        <v>16</v>
      </c>
      <c r="C16" s="41">
        <v>30</v>
      </c>
      <c r="D16" s="25" t="s">
        <v>62</v>
      </c>
      <c r="E16" s="41">
        <v>446</v>
      </c>
      <c r="F16" s="25"/>
      <c r="G16" s="41"/>
      <c r="H16" s="25"/>
      <c r="I16" s="66"/>
      <c r="J16" s="83"/>
      <c r="K16" s="41"/>
      <c r="L16" s="25"/>
      <c r="M16" s="43"/>
      <c r="N16" s="25"/>
      <c r="O16" s="41"/>
      <c r="P16" s="25"/>
      <c r="Q16" s="66"/>
    </row>
    <row r="17" spans="1:17" ht="10.95" customHeight="1" x14ac:dyDescent="0.25">
      <c r="A17" s="70"/>
      <c r="B17" s="30"/>
      <c r="C17" s="45"/>
      <c r="D17" s="30"/>
      <c r="E17" s="45"/>
      <c r="F17" s="30"/>
      <c r="G17" s="45"/>
      <c r="H17" s="30"/>
      <c r="I17" s="71"/>
      <c r="J17" s="30"/>
      <c r="K17" s="45"/>
      <c r="L17" s="30"/>
      <c r="M17" s="54"/>
      <c r="N17" s="30"/>
      <c r="O17" s="45"/>
      <c r="P17" s="30"/>
      <c r="Q17" s="71"/>
    </row>
    <row r="18" spans="1:17" ht="10.95" customHeight="1" x14ac:dyDescent="0.25">
      <c r="A18" s="65"/>
      <c r="B18" s="28" t="s">
        <v>53</v>
      </c>
      <c r="C18" s="41"/>
      <c r="D18" s="28" t="s">
        <v>53</v>
      </c>
      <c r="E18" s="41"/>
      <c r="F18" s="28" t="s">
        <v>53</v>
      </c>
      <c r="G18" s="41"/>
      <c r="H18" s="28" t="s">
        <v>53</v>
      </c>
      <c r="I18" s="66"/>
      <c r="J18" s="82" t="s">
        <v>53</v>
      </c>
      <c r="K18" s="41"/>
      <c r="L18" s="28" t="s">
        <v>53</v>
      </c>
      <c r="M18" s="43"/>
      <c r="N18" s="28" t="s">
        <v>53</v>
      </c>
      <c r="O18" s="41"/>
      <c r="P18" s="28" t="s">
        <v>53</v>
      </c>
      <c r="Q18" s="66"/>
    </row>
    <row r="19" spans="1:17" ht="10.95" customHeight="1" x14ac:dyDescent="0.25">
      <c r="A19" s="65"/>
      <c r="B19" s="25" t="s">
        <v>47</v>
      </c>
      <c r="C19" s="42">
        <v>1947</v>
      </c>
      <c r="D19" s="25" t="s">
        <v>47</v>
      </c>
      <c r="E19" s="41">
        <v>1947</v>
      </c>
      <c r="F19" s="25" t="s">
        <v>47</v>
      </c>
      <c r="G19" s="43" t="s">
        <v>97</v>
      </c>
      <c r="H19" s="25" t="s">
        <v>47</v>
      </c>
      <c r="I19" s="89" t="str">
        <f>$I$6</f>
        <v>1952-62</v>
      </c>
      <c r="J19" s="83" t="s">
        <v>47</v>
      </c>
      <c r="K19" s="41" t="s">
        <v>100</v>
      </c>
      <c r="L19" s="25" t="s">
        <v>47</v>
      </c>
      <c r="M19" s="41" t="s">
        <v>101</v>
      </c>
      <c r="N19" s="25" t="s">
        <v>47</v>
      </c>
      <c r="O19" s="41" t="s">
        <v>102</v>
      </c>
      <c r="P19" s="25" t="s">
        <v>47</v>
      </c>
      <c r="Q19" s="66" t="s">
        <v>103</v>
      </c>
    </row>
    <row r="20" spans="1:17" ht="10.95" customHeight="1" x14ac:dyDescent="0.25">
      <c r="A20" s="65"/>
      <c r="B20" s="25" t="s">
        <v>86</v>
      </c>
      <c r="C20" s="42">
        <v>1947</v>
      </c>
      <c r="D20" s="25" t="s">
        <v>86</v>
      </c>
      <c r="E20" s="41">
        <v>1947</v>
      </c>
      <c r="F20" s="25" t="s">
        <v>86</v>
      </c>
      <c r="G20" s="41">
        <v>1955</v>
      </c>
      <c r="H20" s="25" t="s">
        <v>86</v>
      </c>
      <c r="I20" s="89">
        <f>$I$7</f>
        <v>1960</v>
      </c>
      <c r="J20" s="83" t="s">
        <v>86</v>
      </c>
      <c r="K20" s="41">
        <v>1967</v>
      </c>
      <c r="L20" s="25" t="s">
        <v>86</v>
      </c>
      <c r="M20" s="41">
        <v>1977</v>
      </c>
      <c r="N20" s="25" t="s">
        <v>86</v>
      </c>
      <c r="O20" s="41">
        <v>1989</v>
      </c>
      <c r="P20" s="25" t="s">
        <v>86</v>
      </c>
      <c r="Q20" s="66">
        <v>1995</v>
      </c>
    </row>
    <row r="21" spans="1:17" ht="10.95" customHeight="1" x14ac:dyDescent="0.25">
      <c r="A21" s="72" t="s">
        <v>51</v>
      </c>
      <c r="B21" s="25"/>
      <c r="C21" s="46"/>
      <c r="D21" s="25"/>
      <c r="E21" s="46"/>
      <c r="F21" s="25"/>
      <c r="G21" s="46"/>
      <c r="H21" s="25"/>
      <c r="I21" s="90"/>
      <c r="J21" s="83"/>
      <c r="K21" s="46"/>
      <c r="L21" s="25"/>
      <c r="M21" s="46"/>
      <c r="N21" s="25" t="s">
        <v>18</v>
      </c>
      <c r="O21" s="43">
        <v>998</v>
      </c>
      <c r="P21" s="25" t="s">
        <v>52</v>
      </c>
      <c r="Q21" s="67">
        <v>1107</v>
      </c>
    </row>
    <row r="22" spans="1:17" ht="10.95" customHeight="1" x14ac:dyDescent="0.25">
      <c r="A22" s="72" t="s">
        <v>51</v>
      </c>
      <c r="B22" s="25"/>
      <c r="C22" s="41"/>
      <c r="D22" s="25"/>
      <c r="E22" s="41"/>
      <c r="F22" s="25"/>
      <c r="G22" s="43"/>
      <c r="H22" s="25"/>
      <c r="I22" s="66"/>
      <c r="J22" s="83"/>
      <c r="K22" s="41"/>
      <c r="L22" s="25"/>
      <c r="M22" s="43"/>
      <c r="N22" s="25" t="s">
        <v>19</v>
      </c>
      <c r="O22" s="43">
        <v>998</v>
      </c>
      <c r="P22" s="25" t="s">
        <v>19</v>
      </c>
      <c r="Q22" s="67">
        <v>1097</v>
      </c>
    </row>
    <row r="23" spans="1:17" ht="10.95" customHeight="1" x14ac:dyDescent="0.25">
      <c r="A23" s="73" t="s">
        <v>51</v>
      </c>
      <c r="B23" s="29" t="s">
        <v>91</v>
      </c>
      <c r="C23" s="44">
        <v>348</v>
      </c>
      <c r="D23" s="29" t="s">
        <v>22</v>
      </c>
      <c r="E23" s="44">
        <v>348</v>
      </c>
      <c r="F23" s="29" t="s">
        <v>22</v>
      </c>
      <c r="G23" s="44">
        <v>479</v>
      </c>
      <c r="H23" s="29" t="s">
        <v>22</v>
      </c>
      <c r="I23" s="69">
        <v>479</v>
      </c>
      <c r="J23" s="85" t="s">
        <v>21</v>
      </c>
      <c r="K23" s="44">
        <v>752</v>
      </c>
      <c r="L23" s="29" t="s">
        <v>21</v>
      </c>
      <c r="M23" s="44">
        <f>M24+M25</f>
        <v>797</v>
      </c>
      <c r="N23" s="29" t="s">
        <v>83</v>
      </c>
      <c r="O23" s="44">
        <v>953</v>
      </c>
      <c r="P23" s="29" t="s">
        <v>20</v>
      </c>
      <c r="Q23" s="69">
        <v>1037</v>
      </c>
    </row>
    <row r="24" spans="1:17" ht="10.95" customHeight="1" x14ac:dyDescent="0.25">
      <c r="A24" s="72" t="s">
        <v>51</v>
      </c>
      <c r="B24" s="25" t="s">
        <v>92</v>
      </c>
      <c r="C24" s="43">
        <v>310</v>
      </c>
      <c r="D24" s="25" t="s">
        <v>26</v>
      </c>
      <c r="E24" s="43">
        <v>310</v>
      </c>
      <c r="F24" s="25" t="s">
        <v>26</v>
      </c>
      <c r="G24" s="43">
        <v>432</v>
      </c>
      <c r="H24" s="25" t="s">
        <v>26</v>
      </c>
      <c r="I24" s="67">
        <v>432</v>
      </c>
      <c r="J24" s="86" t="s">
        <v>25</v>
      </c>
      <c r="K24" s="43">
        <v>642</v>
      </c>
      <c r="L24" s="25" t="s">
        <v>25</v>
      </c>
      <c r="M24" s="43">
        <v>674</v>
      </c>
      <c r="N24" s="25" t="s">
        <v>24</v>
      </c>
      <c r="O24" s="43">
        <v>788</v>
      </c>
      <c r="P24" s="25" t="s">
        <v>23</v>
      </c>
      <c r="Q24" s="67">
        <v>849</v>
      </c>
    </row>
    <row r="25" spans="1:17" ht="10.95" customHeight="1" x14ac:dyDescent="0.25">
      <c r="A25" s="72" t="s">
        <v>51</v>
      </c>
      <c r="B25" s="25" t="s">
        <v>93</v>
      </c>
      <c r="C25" s="41">
        <v>38</v>
      </c>
      <c r="D25" s="25" t="s">
        <v>28</v>
      </c>
      <c r="E25" s="41">
        <v>38</v>
      </c>
      <c r="F25" s="25" t="s">
        <v>28</v>
      </c>
      <c r="G25" s="41">
        <v>47</v>
      </c>
      <c r="H25" s="25" t="s">
        <v>28</v>
      </c>
      <c r="I25" s="66">
        <v>47</v>
      </c>
      <c r="J25" s="83" t="s">
        <v>27</v>
      </c>
      <c r="K25" s="41">
        <v>110</v>
      </c>
      <c r="L25" s="25" t="s">
        <v>27</v>
      </c>
      <c r="M25" s="43">
        <v>123</v>
      </c>
      <c r="N25" s="25" t="s">
        <v>76</v>
      </c>
      <c r="O25" s="43">
        <v>165</v>
      </c>
      <c r="P25" s="25" t="s">
        <v>77</v>
      </c>
      <c r="Q25" s="67">
        <v>188</v>
      </c>
    </row>
    <row r="26" spans="1:17" ht="10.95" customHeight="1" x14ac:dyDescent="0.25">
      <c r="A26" s="70"/>
      <c r="B26" s="30"/>
      <c r="C26" s="45"/>
      <c r="D26" s="30"/>
      <c r="E26" s="45"/>
      <c r="F26" s="30"/>
      <c r="G26" s="45"/>
      <c r="H26" s="30"/>
      <c r="I26" s="71"/>
      <c r="J26" s="30"/>
      <c r="K26" s="45"/>
      <c r="L26" s="30"/>
      <c r="M26" s="54"/>
      <c r="N26" s="30"/>
      <c r="O26" s="45"/>
      <c r="P26" s="30"/>
      <c r="Q26" s="71"/>
    </row>
    <row r="27" spans="1:17" ht="10.95" customHeight="1" x14ac:dyDescent="0.25">
      <c r="A27" s="65"/>
      <c r="B27" s="28" t="s">
        <v>63</v>
      </c>
      <c r="C27" s="41"/>
      <c r="D27" s="28" t="s">
        <v>63</v>
      </c>
      <c r="E27" s="41"/>
      <c r="F27" s="28" t="s">
        <v>63</v>
      </c>
      <c r="G27" s="41"/>
      <c r="H27" s="28" t="s">
        <v>63</v>
      </c>
      <c r="I27" s="66"/>
      <c r="J27" s="82" t="s">
        <v>63</v>
      </c>
      <c r="K27" s="41"/>
      <c r="L27" s="28" t="s">
        <v>63</v>
      </c>
      <c r="M27" s="43"/>
      <c r="N27" s="28" t="s">
        <v>63</v>
      </c>
      <c r="O27" s="41"/>
      <c r="P27" s="28" t="s">
        <v>63</v>
      </c>
      <c r="Q27" s="66"/>
    </row>
    <row r="28" spans="1:17" ht="10.95" customHeight="1" x14ac:dyDescent="0.25">
      <c r="A28" s="65"/>
      <c r="B28" s="25" t="s">
        <v>47</v>
      </c>
      <c r="C28" s="42">
        <v>1947</v>
      </c>
      <c r="D28" s="25" t="s">
        <v>47</v>
      </c>
      <c r="E28" s="41">
        <v>1947</v>
      </c>
      <c r="F28" s="25" t="s">
        <v>47</v>
      </c>
      <c r="G28" s="41" t="s">
        <v>98</v>
      </c>
      <c r="H28" s="25" t="s">
        <v>47</v>
      </c>
      <c r="I28" s="89" t="str">
        <f>$I$6</f>
        <v>1952-62</v>
      </c>
      <c r="J28" s="83" t="s">
        <v>47</v>
      </c>
      <c r="K28" s="41" t="s">
        <v>100</v>
      </c>
      <c r="L28" s="25" t="s">
        <v>47</v>
      </c>
      <c r="M28" s="41" t="s">
        <v>101</v>
      </c>
      <c r="N28" s="25" t="s">
        <v>47</v>
      </c>
      <c r="O28" s="42" t="str">
        <f>$O$6</f>
        <v>1986-90</v>
      </c>
      <c r="P28" s="25" t="s">
        <v>47</v>
      </c>
      <c r="Q28" s="66" t="s">
        <v>103</v>
      </c>
    </row>
    <row r="29" spans="1:17" ht="10.95" customHeight="1" x14ac:dyDescent="0.25">
      <c r="A29" s="65"/>
      <c r="B29" s="25" t="s">
        <v>48</v>
      </c>
      <c r="C29" s="42">
        <v>1947</v>
      </c>
      <c r="D29" s="25" t="s">
        <v>48</v>
      </c>
      <c r="E29" s="41">
        <v>1947</v>
      </c>
      <c r="F29" s="25" t="s">
        <v>48</v>
      </c>
      <c r="G29" s="41">
        <v>1956</v>
      </c>
      <c r="H29" s="25" t="s">
        <v>86</v>
      </c>
      <c r="I29" s="89">
        <f>$I$7</f>
        <v>1960</v>
      </c>
      <c r="J29" s="83" t="s">
        <v>48</v>
      </c>
      <c r="K29" s="41">
        <v>1967</v>
      </c>
      <c r="L29" s="25" t="s">
        <v>48</v>
      </c>
      <c r="M29" s="41">
        <v>1977</v>
      </c>
      <c r="N29" s="25" t="s">
        <v>48</v>
      </c>
      <c r="O29" s="42">
        <f>$O$7</f>
        <v>1989</v>
      </c>
      <c r="P29" s="25" t="s">
        <v>48</v>
      </c>
      <c r="Q29" s="66">
        <v>1995</v>
      </c>
    </row>
    <row r="30" spans="1:17" ht="10.95" customHeight="1" x14ac:dyDescent="0.25">
      <c r="A30" s="72" t="s">
        <v>51</v>
      </c>
      <c r="B30" s="25"/>
      <c r="C30" s="41"/>
      <c r="D30" s="25"/>
      <c r="E30" s="41"/>
      <c r="F30" s="25"/>
      <c r="G30" s="41"/>
      <c r="H30" s="25"/>
      <c r="I30" s="66"/>
      <c r="J30" s="83"/>
      <c r="K30" s="41"/>
      <c r="L30" s="25"/>
      <c r="M30" s="43"/>
      <c r="N30" s="25" t="s">
        <v>29</v>
      </c>
      <c r="O30" s="53">
        <v>24</v>
      </c>
      <c r="P30" s="25" t="s">
        <v>17</v>
      </c>
      <c r="Q30" s="66">
        <v>28.1</v>
      </c>
    </row>
    <row r="31" spans="1:17" ht="10.95" customHeight="1" x14ac:dyDescent="0.25">
      <c r="A31" s="72" t="s">
        <v>51</v>
      </c>
      <c r="B31" s="25"/>
      <c r="C31" s="41"/>
      <c r="D31" s="25"/>
      <c r="E31" s="46"/>
      <c r="F31" s="25"/>
      <c r="G31" s="46"/>
      <c r="H31" s="25"/>
      <c r="I31" s="66"/>
      <c r="J31" s="83"/>
      <c r="K31" s="41"/>
      <c r="L31" s="25"/>
      <c r="M31" s="43"/>
      <c r="N31" s="25" t="s">
        <v>31</v>
      </c>
      <c r="O31" s="53">
        <v>24</v>
      </c>
      <c r="P31" s="25" t="s">
        <v>30</v>
      </c>
      <c r="Q31" s="66">
        <v>27.8</v>
      </c>
    </row>
    <row r="32" spans="1:17" ht="10.95" customHeight="1" x14ac:dyDescent="0.25">
      <c r="A32" s="73" t="s">
        <v>51</v>
      </c>
      <c r="B32" s="56" t="s">
        <v>94</v>
      </c>
      <c r="C32" s="47">
        <v>8.1999999999999993</v>
      </c>
      <c r="D32" s="29" t="s">
        <v>35</v>
      </c>
      <c r="E32" s="47">
        <v>8.1999999999999993</v>
      </c>
      <c r="F32" s="29" t="s">
        <v>35</v>
      </c>
      <c r="G32" s="47">
        <v>8.1999999999999993</v>
      </c>
      <c r="H32" s="29" t="s">
        <v>34</v>
      </c>
      <c r="I32" s="74">
        <f>I33+I34</f>
        <v>9.6999999999999993</v>
      </c>
      <c r="J32" s="85" t="s">
        <v>33</v>
      </c>
      <c r="K32" s="50">
        <v>18.5</v>
      </c>
      <c r="L32" s="29" t="s">
        <v>33</v>
      </c>
      <c r="M32" s="47">
        <f>M33+M34</f>
        <v>19.599999999999998</v>
      </c>
      <c r="N32" s="29" t="s">
        <v>84</v>
      </c>
      <c r="O32" s="55">
        <v>22</v>
      </c>
      <c r="P32" s="29" t="s">
        <v>32</v>
      </c>
      <c r="Q32" s="74">
        <v>27.3</v>
      </c>
    </row>
    <row r="33" spans="1:17" ht="10.95" customHeight="1" x14ac:dyDescent="0.25">
      <c r="A33" s="72" t="s">
        <v>51</v>
      </c>
      <c r="B33" s="25" t="s">
        <v>95</v>
      </c>
      <c r="C33" s="48">
        <v>7</v>
      </c>
      <c r="D33" s="25" t="s">
        <v>40</v>
      </c>
      <c r="E33" s="48">
        <v>7</v>
      </c>
      <c r="F33" s="25" t="s">
        <v>40</v>
      </c>
      <c r="G33" s="48">
        <v>7.1</v>
      </c>
      <c r="H33" s="25" t="s">
        <v>39</v>
      </c>
      <c r="I33" s="66">
        <v>8.5</v>
      </c>
      <c r="J33" s="83" t="s">
        <v>38</v>
      </c>
      <c r="K33" s="53">
        <v>15.7</v>
      </c>
      <c r="L33" s="25" t="s">
        <v>38</v>
      </c>
      <c r="M33" s="48">
        <v>16.7</v>
      </c>
      <c r="N33" s="25" t="s">
        <v>37</v>
      </c>
      <c r="O33" s="53">
        <v>16.5</v>
      </c>
      <c r="P33" s="25" t="s">
        <v>36</v>
      </c>
      <c r="Q33" s="66">
        <v>21.9</v>
      </c>
    </row>
    <row r="34" spans="1:17" ht="10.95" customHeight="1" thickBot="1" x14ac:dyDescent="0.3">
      <c r="A34" s="75" t="s">
        <v>51</v>
      </c>
      <c r="B34" s="76" t="s">
        <v>96</v>
      </c>
      <c r="C34" s="77">
        <v>1.2</v>
      </c>
      <c r="D34" s="76" t="s">
        <v>42</v>
      </c>
      <c r="E34" s="77">
        <v>1.2</v>
      </c>
      <c r="F34" s="76" t="s">
        <v>42</v>
      </c>
      <c r="G34" s="77">
        <v>1.1000000000000001</v>
      </c>
      <c r="H34" s="76" t="s">
        <v>41</v>
      </c>
      <c r="I34" s="80">
        <v>1.2</v>
      </c>
      <c r="J34" s="87" t="s">
        <v>78</v>
      </c>
      <c r="K34" s="78">
        <v>2.8</v>
      </c>
      <c r="L34" s="76" t="s">
        <v>88</v>
      </c>
      <c r="M34" s="77">
        <v>2.9</v>
      </c>
      <c r="N34" s="76" t="s">
        <v>79</v>
      </c>
      <c r="O34" s="79">
        <v>5.5</v>
      </c>
      <c r="P34" s="76" t="s">
        <v>80</v>
      </c>
      <c r="Q34" s="80">
        <v>5.4</v>
      </c>
    </row>
    <row r="35" spans="1:17" ht="12" customHeight="1" thickTop="1" x14ac:dyDescent="0.25">
      <c r="A35" s="24"/>
      <c r="B35" s="24"/>
      <c r="C35" s="39"/>
      <c r="D35" s="24"/>
      <c r="E35" s="39"/>
      <c r="F35" s="24"/>
      <c r="G35" s="39"/>
      <c r="H35" s="24"/>
      <c r="I35" s="39"/>
      <c r="J35" s="24"/>
      <c r="K35" s="39"/>
      <c r="L35" s="24"/>
      <c r="M35" s="39"/>
      <c r="N35" s="24"/>
      <c r="O35" s="39"/>
      <c r="P35" s="24"/>
      <c r="Q35" s="39"/>
    </row>
    <row r="36" spans="1:17" ht="12" customHeight="1" x14ac:dyDescent="0.25">
      <c r="A36" s="24"/>
      <c r="B36" s="24"/>
      <c r="C36" s="39"/>
      <c r="D36" s="24"/>
      <c r="E36" s="39"/>
      <c r="F36" s="24"/>
      <c r="G36" s="39"/>
      <c r="H36" s="24"/>
      <c r="I36" s="39"/>
      <c r="J36" s="24"/>
      <c r="K36" s="39"/>
      <c r="L36" s="24"/>
      <c r="M36" s="39"/>
      <c r="N36" s="24"/>
      <c r="O36" s="39"/>
      <c r="P36" s="24"/>
      <c r="Q36" s="39"/>
    </row>
    <row r="37" spans="1:17" ht="12" customHeight="1" x14ac:dyDescent="0.25">
      <c r="A37" s="24"/>
      <c r="B37" s="24"/>
      <c r="C37" s="39"/>
      <c r="D37" s="24"/>
      <c r="E37" s="39"/>
      <c r="F37" s="24"/>
      <c r="G37" s="39"/>
      <c r="H37" s="24"/>
      <c r="I37" s="39"/>
      <c r="J37" s="24"/>
      <c r="K37" s="39"/>
      <c r="L37" s="24"/>
      <c r="M37" s="39"/>
      <c r="N37" s="24"/>
      <c r="O37" s="39"/>
      <c r="P37" s="24"/>
      <c r="Q37" s="39"/>
    </row>
    <row r="38" spans="1:17" ht="12" customHeight="1" x14ac:dyDescent="0.25">
      <c r="A38" s="24"/>
      <c r="B38" s="24"/>
      <c r="C38" s="39"/>
      <c r="D38" s="24"/>
      <c r="E38" s="39"/>
      <c r="F38" s="24"/>
      <c r="G38" s="39"/>
      <c r="H38" s="24"/>
      <c r="I38" s="39"/>
      <c r="J38" s="24"/>
      <c r="K38" s="39"/>
      <c r="L38" s="24"/>
      <c r="M38" s="39"/>
      <c r="N38" s="24"/>
      <c r="O38" s="39"/>
      <c r="P38" s="24"/>
      <c r="Q38" s="39"/>
    </row>
    <row r="39" spans="1:17" ht="12" customHeight="1" x14ac:dyDescent="0.25">
      <c r="A39" s="24"/>
      <c r="B39" s="24"/>
      <c r="C39" s="39"/>
      <c r="D39" s="24"/>
      <c r="E39" s="39"/>
      <c r="F39" s="24"/>
      <c r="G39" s="39"/>
      <c r="H39" s="24"/>
      <c r="I39" s="39"/>
      <c r="J39" s="24"/>
      <c r="K39" s="39"/>
      <c r="L39" s="24"/>
      <c r="M39" s="39"/>
      <c r="N39" s="24"/>
      <c r="O39" s="39"/>
      <c r="P39" s="24"/>
      <c r="Q39" s="39"/>
    </row>
    <row r="40" spans="1:17" ht="12" customHeight="1" x14ac:dyDescent="0.25">
      <c r="A40" s="24"/>
      <c r="B40" s="24"/>
      <c r="C40" s="39"/>
      <c r="D40" s="24"/>
      <c r="E40" s="39"/>
      <c r="F40" s="24"/>
      <c r="G40" s="39"/>
      <c r="H40" s="24"/>
      <c r="I40" s="39"/>
      <c r="J40" s="24"/>
      <c r="K40" s="39"/>
      <c r="L40" s="24"/>
      <c r="M40" s="39"/>
      <c r="N40" s="24"/>
      <c r="O40" s="39"/>
      <c r="P40" s="24"/>
      <c r="Q40" s="39"/>
    </row>
    <row r="41" spans="1:17" ht="12" customHeight="1" x14ac:dyDescent="0.25">
      <c r="A41" s="24"/>
      <c r="B41" s="24"/>
      <c r="C41" s="39"/>
      <c r="D41" s="24"/>
      <c r="E41" s="39"/>
      <c r="F41" s="24"/>
      <c r="G41" s="39"/>
      <c r="H41" s="24"/>
      <c r="I41" s="39"/>
      <c r="J41" s="24"/>
      <c r="K41" s="39"/>
      <c r="L41" s="24"/>
      <c r="M41" s="39"/>
      <c r="N41" s="24"/>
      <c r="O41" s="39"/>
      <c r="P41" s="24"/>
      <c r="Q41" s="39"/>
    </row>
    <row r="42" spans="1:17" ht="12" customHeight="1" x14ac:dyDescent="0.25">
      <c r="A42" s="24"/>
      <c r="B42" s="24"/>
      <c r="C42" s="39"/>
      <c r="D42" s="24"/>
      <c r="E42" s="39"/>
      <c r="F42" s="24"/>
      <c r="G42" s="39"/>
      <c r="H42" s="24"/>
      <c r="I42" s="39"/>
      <c r="J42" s="24"/>
      <c r="K42" s="39"/>
      <c r="L42" s="24"/>
      <c r="M42" s="39"/>
      <c r="N42" s="24"/>
      <c r="O42" s="39"/>
      <c r="P42" s="24"/>
      <c r="Q42" s="39"/>
    </row>
    <row r="43" spans="1:17" ht="12" customHeight="1" x14ac:dyDescent="0.25">
      <c r="A43" s="24"/>
      <c r="B43" s="24"/>
      <c r="C43" s="39"/>
      <c r="D43" s="24"/>
      <c r="E43" s="39"/>
      <c r="F43" s="24"/>
      <c r="G43" s="39"/>
      <c r="H43" s="24"/>
      <c r="I43" s="39"/>
      <c r="J43" s="24"/>
      <c r="K43" s="39"/>
      <c r="L43" s="24"/>
      <c r="M43" s="39"/>
      <c r="N43" s="24"/>
      <c r="O43" s="39"/>
      <c r="P43" s="24"/>
      <c r="Q43" s="39"/>
    </row>
    <row r="44" spans="1:17" ht="12" customHeight="1" x14ac:dyDescent="0.25">
      <c r="A44" s="24"/>
      <c r="B44" s="24"/>
      <c r="C44" s="39"/>
      <c r="D44" s="24"/>
      <c r="E44" s="39"/>
      <c r="F44" s="24"/>
      <c r="G44" s="39"/>
      <c r="H44" s="24"/>
      <c r="I44" s="39"/>
      <c r="J44" s="24"/>
      <c r="K44" s="39"/>
      <c r="L44" s="24"/>
      <c r="M44" s="39"/>
      <c r="N44" s="24"/>
      <c r="O44" s="39"/>
      <c r="P44" s="24"/>
      <c r="Q44" s="39"/>
    </row>
    <row r="45" spans="1:17" ht="12" customHeight="1" x14ac:dyDescent="0.25">
      <c r="A45" s="24"/>
      <c r="B45" s="24"/>
      <c r="C45" s="39"/>
      <c r="D45" s="24"/>
      <c r="E45" s="39"/>
      <c r="F45" s="24"/>
      <c r="G45" s="39"/>
      <c r="H45" s="24"/>
      <c r="I45" s="39"/>
      <c r="J45" s="24"/>
      <c r="K45" s="39"/>
      <c r="L45" s="24"/>
      <c r="M45" s="39"/>
      <c r="N45" s="24"/>
      <c r="O45" s="39"/>
      <c r="P45" s="24"/>
      <c r="Q45" s="39"/>
    </row>
    <row r="46" spans="1:17" ht="12" customHeight="1" x14ac:dyDescent="0.25">
      <c r="A46" s="24"/>
      <c r="B46" s="24"/>
      <c r="C46" s="39"/>
      <c r="D46" s="24"/>
      <c r="E46" s="39"/>
      <c r="F46" s="24"/>
      <c r="G46" s="39"/>
      <c r="H46" s="24"/>
      <c r="I46" s="39"/>
      <c r="J46" s="24"/>
      <c r="K46" s="39"/>
      <c r="L46" s="24"/>
      <c r="M46" s="39"/>
      <c r="N46" s="24"/>
      <c r="O46" s="39"/>
      <c r="P46" s="24"/>
      <c r="Q46" s="39"/>
    </row>
    <row r="47" spans="1:17" ht="12" customHeight="1" x14ac:dyDescent="0.25">
      <c r="A47" s="24"/>
      <c r="B47" s="24"/>
      <c r="C47" s="39"/>
      <c r="D47" s="24"/>
      <c r="E47" s="39"/>
      <c r="F47" s="24"/>
      <c r="G47" s="39"/>
      <c r="H47" s="24"/>
      <c r="I47" s="39"/>
      <c r="J47" s="24"/>
      <c r="K47" s="39"/>
      <c r="L47" s="24"/>
      <c r="M47" s="39"/>
      <c r="N47" s="24"/>
      <c r="O47" s="39"/>
      <c r="P47" s="24"/>
      <c r="Q47" s="39"/>
    </row>
    <row r="48" spans="1:17" ht="12" customHeight="1" x14ac:dyDescent="0.25">
      <c r="A48" s="24"/>
      <c r="B48" s="24"/>
      <c r="C48" s="39"/>
      <c r="D48" s="24"/>
      <c r="E48" s="39"/>
      <c r="F48" s="24"/>
      <c r="G48" s="39"/>
      <c r="H48" s="24"/>
      <c r="I48" s="39"/>
      <c r="J48" s="24"/>
      <c r="K48" s="39"/>
      <c r="L48" s="24"/>
      <c r="M48" s="39"/>
      <c r="N48" s="24"/>
      <c r="O48" s="39"/>
      <c r="P48" s="24"/>
      <c r="Q48" s="39"/>
    </row>
    <row r="49" spans="1:17" ht="12" customHeight="1" x14ac:dyDescent="0.25">
      <c r="A49" s="24"/>
      <c r="B49" s="24"/>
      <c r="C49" s="39"/>
      <c r="D49" s="24"/>
      <c r="E49" s="39"/>
      <c r="F49" s="24"/>
      <c r="G49" s="39"/>
      <c r="H49" s="24"/>
      <c r="I49" s="39"/>
      <c r="J49" s="24"/>
      <c r="K49" s="39"/>
      <c r="L49" s="24"/>
      <c r="M49" s="39"/>
      <c r="N49" s="24"/>
      <c r="O49" s="39"/>
      <c r="P49" s="24"/>
      <c r="Q49" s="39"/>
    </row>
    <row r="50" spans="1:17" ht="12" customHeight="1" x14ac:dyDescent="0.25">
      <c r="A50" s="24"/>
      <c r="B50" s="24"/>
      <c r="C50" s="39"/>
      <c r="D50" s="24"/>
      <c r="E50" s="39"/>
      <c r="F50" s="24"/>
      <c r="G50" s="39"/>
      <c r="H50" s="24"/>
      <c r="I50" s="39"/>
      <c r="J50" s="24"/>
      <c r="K50" s="39"/>
      <c r="L50" s="24"/>
      <c r="M50" s="39"/>
      <c r="N50" s="24"/>
      <c r="O50" s="39"/>
      <c r="P50" s="24"/>
      <c r="Q50" s="39"/>
    </row>
    <row r="51" spans="1:17" ht="12" customHeight="1" x14ac:dyDescent="0.25">
      <c r="A51" s="24"/>
      <c r="B51" s="24"/>
      <c r="C51" s="39"/>
      <c r="D51" s="24"/>
      <c r="E51" s="39"/>
      <c r="F51" s="24"/>
      <c r="G51" s="39"/>
      <c r="H51" s="24"/>
      <c r="I51" s="39"/>
      <c r="J51" s="24"/>
      <c r="K51" s="39"/>
      <c r="L51" s="24"/>
      <c r="M51" s="39"/>
      <c r="N51" s="24"/>
      <c r="O51" s="39"/>
      <c r="P51" s="24"/>
      <c r="Q51" s="39"/>
    </row>
    <row r="52" spans="1:17" ht="12" customHeight="1" x14ac:dyDescent="0.25">
      <c r="A52" s="24"/>
      <c r="B52" s="24"/>
      <c r="C52" s="39"/>
      <c r="D52" s="24"/>
      <c r="E52" s="39"/>
      <c r="F52" s="24"/>
      <c r="G52" s="39"/>
      <c r="H52" s="24"/>
      <c r="I52" s="39"/>
      <c r="J52" s="24"/>
      <c r="K52" s="39"/>
      <c r="L52" s="24"/>
      <c r="M52" s="39"/>
      <c r="N52" s="24"/>
      <c r="O52" s="39"/>
      <c r="P52" s="24"/>
      <c r="Q52" s="39"/>
    </row>
    <row r="53" spans="1:17" ht="12" customHeight="1" x14ac:dyDescent="0.25">
      <c r="A53" s="24"/>
      <c r="B53" s="24"/>
      <c r="C53" s="39"/>
      <c r="D53" s="24"/>
      <c r="E53" s="39"/>
      <c r="F53" s="24"/>
      <c r="G53" s="39"/>
      <c r="H53" s="24"/>
      <c r="I53" s="39"/>
      <c r="J53" s="24"/>
      <c r="K53" s="39"/>
      <c r="L53" s="24"/>
      <c r="M53" s="39"/>
      <c r="N53" s="24"/>
      <c r="O53" s="39"/>
      <c r="P53" s="24"/>
      <c r="Q53" s="39"/>
    </row>
    <row r="54" spans="1:17" ht="12" customHeight="1" x14ac:dyDescent="0.25">
      <c r="A54" s="24"/>
      <c r="B54" s="24"/>
      <c r="C54" s="39"/>
      <c r="D54" s="24"/>
      <c r="E54" s="39"/>
      <c r="F54" s="24"/>
      <c r="G54" s="39"/>
      <c r="H54" s="24"/>
      <c r="I54" s="39"/>
      <c r="J54" s="24"/>
      <c r="K54" s="39"/>
      <c r="L54" s="24"/>
      <c r="M54" s="39"/>
      <c r="N54" s="24"/>
      <c r="O54" s="39"/>
      <c r="P54" s="24"/>
      <c r="Q54" s="39"/>
    </row>
    <row r="55" spans="1:17" ht="12" customHeight="1" x14ac:dyDescent="0.25">
      <c r="A55" s="24"/>
      <c r="B55" s="24"/>
      <c r="C55" s="39"/>
      <c r="D55" s="24"/>
      <c r="E55" s="39"/>
      <c r="F55" s="24"/>
      <c r="G55" s="39"/>
      <c r="H55" s="24"/>
      <c r="I55" s="39"/>
      <c r="J55" s="24"/>
      <c r="K55" s="39"/>
      <c r="L55" s="24"/>
      <c r="M55" s="39"/>
      <c r="N55" s="24"/>
      <c r="O55" s="39"/>
      <c r="P55" s="24"/>
      <c r="Q55" s="39"/>
    </row>
    <row r="56" spans="1:17" ht="12" customHeight="1" x14ac:dyDescent="0.25">
      <c r="A56" s="24"/>
      <c r="B56" s="24"/>
      <c r="C56" s="39"/>
      <c r="D56" s="24"/>
      <c r="E56" s="39"/>
      <c r="F56" s="24"/>
      <c r="G56" s="39"/>
      <c r="H56" s="24"/>
      <c r="I56" s="39"/>
      <c r="J56" s="24"/>
      <c r="K56" s="39"/>
      <c r="L56" s="24"/>
      <c r="M56" s="39"/>
      <c r="N56" s="24"/>
      <c r="O56" s="39"/>
      <c r="P56" s="24"/>
      <c r="Q56" s="39"/>
    </row>
    <row r="57" spans="1:17" ht="12" customHeight="1" x14ac:dyDescent="0.25">
      <c r="A57" s="24"/>
      <c r="B57" s="24"/>
      <c r="C57" s="39"/>
      <c r="D57" s="24"/>
      <c r="E57" s="39"/>
      <c r="F57" s="24"/>
      <c r="G57" s="39"/>
      <c r="H57" s="24"/>
      <c r="I57" s="39"/>
      <c r="J57" s="24"/>
      <c r="K57" s="39"/>
      <c r="L57" s="24"/>
      <c r="M57" s="39"/>
      <c r="N57" s="24"/>
      <c r="O57" s="39"/>
      <c r="P57" s="24"/>
      <c r="Q57" s="39"/>
    </row>
    <row r="58" spans="1:17" ht="12" customHeight="1" x14ac:dyDescent="0.25">
      <c r="A58" s="24"/>
      <c r="B58" s="24"/>
      <c r="C58" s="39"/>
      <c r="D58" s="24"/>
      <c r="E58" s="39"/>
      <c r="F58" s="24"/>
      <c r="G58" s="39"/>
      <c r="H58" s="24"/>
      <c r="I58" s="39"/>
      <c r="J58" s="24"/>
      <c r="K58" s="39"/>
      <c r="L58" s="24"/>
      <c r="M58" s="39"/>
      <c r="N58" s="24"/>
      <c r="O58" s="39"/>
      <c r="P58" s="24"/>
      <c r="Q58" s="39"/>
    </row>
    <row r="59" spans="1:17" ht="12" customHeight="1" x14ac:dyDescent="0.25">
      <c r="A59" s="24"/>
      <c r="B59" s="24"/>
      <c r="C59" s="39"/>
      <c r="D59" s="24"/>
      <c r="E59" s="39"/>
      <c r="F59" s="24"/>
      <c r="G59" s="39"/>
      <c r="H59" s="24"/>
      <c r="I59" s="39"/>
      <c r="J59" s="24"/>
      <c r="K59" s="39"/>
      <c r="L59" s="24"/>
      <c r="M59" s="39"/>
      <c r="N59" s="24"/>
      <c r="O59" s="39"/>
      <c r="P59" s="24"/>
      <c r="Q59" s="39"/>
    </row>
    <row r="60" spans="1:17" ht="12" customHeight="1" x14ac:dyDescent="0.25">
      <c r="A60" s="24"/>
      <c r="B60" s="24"/>
      <c r="C60" s="39"/>
      <c r="D60" s="24"/>
      <c r="E60" s="39"/>
      <c r="F60" s="24"/>
      <c r="G60" s="39"/>
      <c r="H60" s="24"/>
      <c r="I60" s="39"/>
      <c r="J60" s="24"/>
      <c r="K60" s="39"/>
      <c r="L60" s="24"/>
      <c r="M60" s="39"/>
      <c r="N60" s="24"/>
      <c r="O60" s="39"/>
      <c r="P60" s="24"/>
      <c r="Q60" s="39"/>
    </row>
    <row r="61" spans="1:17" ht="12" customHeight="1" x14ac:dyDescent="0.25">
      <c r="A61" s="24"/>
      <c r="B61" s="24"/>
      <c r="C61" s="39"/>
      <c r="D61" s="24"/>
      <c r="E61" s="39"/>
      <c r="F61" s="24"/>
      <c r="G61" s="39"/>
      <c r="H61" s="24"/>
      <c r="I61" s="39"/>
      <c r="J61" s="24"/>
      <c r="K61" s="39"/>
      <c r="L61" s="24"/>
      <c r="M61" s="39"/>
      <c r="N61" s="24"/>
      <c r="O61" s="39"/>
      <c r="P61" s="24"/>
      <c r="Q61" s="39"/>
    </row>
    <row r="62" spans="1:17" ht="12" customHeight="1" x14ac:dyDescent="0.25">
      <c r="A62" s="24"/>
      <c r="B62" s="24"/>
      <c r="C62" s="39"/>
      <c r="D62" s="24"/>
      <c r="E62" s="39"/>
      <c r="F62" s="24"/>
      <c r="G62" s="39"/>
      <c r="H62" s="24"/>
      <c r="I62" s="39"/>
      <c r="J62" s="24"/>
      <c r="K62" s="39"/>
      <c r="L62" s="24"/>
      <c r="M62" s="39"/>
      <c r="N62" s="24"/>
      <c r="O62" s="39"/>
      <c r="P62" s="24"/>
      <c r="Q62" s="39"/>
    </row>
    <row r="63" spans="1:17" ht="12" customHeight="1" x14ac:dyDescent="0.25">
      <c r="A63" s="24"/>
      <c r="B63" s="24"/>
      <c r="C63" s="39"/>
      <c r="D63" s="24"/>
      <c r="E63" s="39"/>
      <c r="F63" s="24"/>
      <c r="G63" s="39"/>
      <c r="H63" s="24"/>
      <c r="I63" s="39"/>
      <c r="J63" s="24"/>
      <c r="K63" s="39"/>
      <c r="L63" s="24"/>
      <c r="M63" s="39"/>
      <c r="N63" s="24"/>
      <c r="O63" s="39"/>
      <c r="P63" s="24"/>
      <c r="Q63" s="39"/>
    </row>
    <row r="64" spans="1:17" ht="12" customHeight="1" x14ac:dyDescent="0.25">
      <c r="A64" s="24"/>
      <c r="B64" s="24"/>
      <c r="C64" s="39"/>
      <c r="D64" s="24"/>
      <c r="E64" s="39"/>
      <c r="F64" s="24"/>
      <c r="G64" s="39"/>
      <c r="H64" s="24"/>
      <c r="I64" s="39"/>
      <c r="J64" s="24"/>
      <c r="K64" s="39"/>
      <c r="L64" s="24"/>
      <c r="M64" s="39"/>
      <c r="N64" s="24"/>
      <c r="O64" s="39"/>
      <c r="P64" s="24"/>
      <c r="Q64" s="39"/>
    </row>
    <row r="65" spans="1:17" ht="12" customHeight="1" x14ac:dyDescent="0.25">
      <c r="A65" s="24"/>
      <c r="B65" s="24"/>
      <c r="C65" s="39"/>
      <c r="D65" s="24"/>
      <c r="E65" s="39"/>
      <c r="F65" s="24"/>
      <c r="G65" s="39"/>
      <c r="H65" s="24"/>
      <c r="I65" s="39"/>
      <c r="J65" s="24"/>
      <c r="K65" s="39"/>
      <c r="L65" s="24"/>
      <c r="M65" s="39"/>
      <c r="N65" s="24"/>
      <c r="O65" s="39"/>
      <c r="P65" s="24"/>
      <c r="Q65" s="39"/>
    </row>
    <row r="66" spans="1:17" ht="12" customHeight="1" x14ac:dyDescent="0.25">
      <c r="A66" s="24"/>
      <c r="B66" s="24"/>
      <c r="C66" s="39"/>
      <c r="D66" s="24"/>
      <c r="E66" s="39"/>
      <c r="F66" s="24"/>
      <c r="G66" s="39"/>
      <c r="H66" s="24"/>
      <c r="I66" s="39"/>
      <c r="J66" s="24"/>
      <c r="K66" s="39"/>
      <c r="L66" s="24"/>
      <c r="M66" s="39"/>
      <c r="N66" s="24"/>
      <c r="O66" s="39"/>
      <c r="P66" s="24"/>
      <c r="Q66" s="39"/>
    </row>
    <row r="67" spans="1:17" ht="12" customHeight="1" x14ac:dyDescent="0.25">
      <c r="A67" s="24"/>
      <c r="B67" s="24"/>
      <c r="C67" s="39"/>
      <c r="D67" s="24"/>
      <c r="E67" s="39"/>
      <c r="F67" s="24"/>
      <c r="G67" s="39"/>
      <c r="H67" s="24"/>
      <c r="I67" s="39"/>
      <c r="J67" s="24"/>
      <c r="K67" s="39"/>
      <c r="L67" s="24"/>
      <c r="M67" s="39"/>
      <c r="N67" s="24"/>
      <c r="O67" s="39"/>
      <c r="P67" s="24"/>
      <c r="Q67" s="39"/>
    </row>
    <row r="68" spans="1:17" ht="12" customHeight="1" x14ac:dyDescent="0.25">
      <c r="A68" s="24"/>
      <c r="B68" s="24"/>
      <c r="C68" s="39"/>
      <c r="D68" s="24"/>
      <c r="E68" s="39"/>
      <c r="F68" s="24"/>
      <c r="G68" s="39"/>
      <c r="H68" s="24"/>
      <c r="I68" s="39"/>
      <c r="J68" s="24"/>
      <c r="K68" s="39"/>
      <c r="L68" s="24"/>
      <c r="M68" s="39"/>
      <c r="N68" s="24"/>
      <c r="O68" s="39"/>
      <c r="P68" s="24"/>
      <c r="Q68" s="39"/>
    </row>
    <row r="69" spans="1:17" ht="12" customHeight="1" x14ac:dyDescent="0.25">
      <c r="A69" s="24"/>
      <c r="B69" s="24"/>
      <c r="C69" s="39"/>
      <c r="D69" s="24"/>
      <c r="E69" s="39"/>
      <c r="F69" s="24"/>
      <c r="G69" s="39"/>
      <c r="H69" s="24"/>
      <c r="I69" s="39"/>
      <c r="J69" s="24"/>
      <c r="K69" s="39"/>
      <c r="L69" s="24"/>
      <c r="M69" s="39"/>
      <c r="N69" s="24"/>
      <c r="O69" s="39"/>
      <c r="P69" s="24"/>
      <c r="Q69" s="39"/>
    </row>
    <row r="70" spans="1:17" ht="12" customHeight="1" x14ac:dyDescent="0.25">
      <c r="A70" s="24"/>
      <c r="B70" s="24"/>
      <c r="C70" s="39"/>
      <c r="D70" s="24"/>
      <c r="E70" s="39"/>
      <c r="F70" s="24"/>
      <c r="G70" s="39"/>
      <c r="H70" s="24"/>
      <c r="I70" s="39"/>
      <c r="J70" s="24"/>
      <c r="K70" s="39"/>
      <c r="L70" s="24"/>
      <c r="M70" s="39"/>
      <c r="N70" s="24"/>
      <c r="O70" s="39"/>
      <c r="P70" s="24"/>
      <c r="Q70" s="39"/>
    </row>
    <row r="71" spans="1:17" ht="12" customHeight="1" x14ac:dyDescent="0.25">
      <c r="A71" s="24"/>
      <c r="B71" s="24"/>
      <c r="C71" s="39"/>
      <c r="D71" s="24"/>
      <c r="E71" s="39"/>
      <c r="F71" s="24"/>
      <c r="G71" s="39"/>
      <c r="H71" s="24"/>
      <c r="I71" s="39"/>
      <c r="J71" s="24"/>
      <c r="K71" s="39"/>
      <c r="L71" s="24"/>
      <c r="M71" s="39"/>
      <c r="N71" s="24"/>
      <c r="O71" s="39"/>
      <c r="P71" s="24"/>
      <c r="Q71" s="39"/>
    </row>
    <row r="72" spans="1:17" ht="12" customHeight="1" x14ac:dyDescent="0.25">
      <c r="A72" s="24"/>
      <c r="B72" s="24"/>
      <c r="C72" s="39"/>
      <c r="D72" s="24"/>
      <c r="E72" s="39"/>
      <c r="F72" s="24"/>
      <c r="G72" s="39"/>
      <c r="H72" s="24"/>
      <c r="I72" s="39"/>
      <c r="J72" s="24"/>
      <c r="K72" s="39"/>
      <c r="L72" s="24"/>
      <c r="M72" s="39"/>
      <c r="N72" s="24"/>
      <c r="O72" s="39"/>
      <c r="P72" s="24"/>
      <c r="Q72" s="39"/>
    </row>
    <row r="73" spans="1:17" ht="12" customHeight="1" x14ac:dyDescent="0.25">
      <c r="A73" s="24"/>
      <c r="B73" s="24"/>
      <c r="C73" s="39"/>
      <c r="D73" s="24"/>
      <c r="E73" s="39"/>
      <c r="F73" s="24"/>
      <c r="G73" s="39"/>
      <c r="H73" s="24"/>
      <c r="I73" s="39"/>
      <c r="J73" s="24"/>
      <c r="K73" s="39"/>
      <c r="L73" s="24"/>
      <c r="M73" s="39"/>
      <c r="N73" s="24"/>
      <c r="O73" s="39"/>
      <c r="P73" s="24"/>
      <c r="Q73" s="39"/>
    </row>
    <row r="74" spans="1:17" ht="12" customHeight="1" x14ac:dyDescent="0.25">
      <c r="A74" s="24"/>
      <c r="B74" s="24"/>
      <c r="C74" s="39"/>
      <c r="D74" s="24"/>
      <c r="E74" s="39"/>
      <c r="F74" s="24"/>
      <c r="G74" s="39"/>
      <c r="H74" s="24"/>
      <c r="I74" s="39"/>
      <c r="J74" s="24"/>
      <c r="K74" s="39"/>
      <c r="L74" s="24"/>
      <c r="M74" s="39"/>
      <c r="N74" s="24"/>
      <c r="O74" s="39"/>
      <c r="P74" s="24"/>
      <c r="Q74" s="39"/>
    </row>
    <row r="75" spans="1:17" ht="12" customHeight="1" x14ac:dyDescent="0.25">
      <c r="A75" s="24"/>
      <c r="B75" s="24"/>
      <c r="C75" s="39"/>
      <c r="D75" s="24"/>
      <c r="E75" s="39"/>
      <c r="F75" s="24"/>
      <c r="G75" s="39"/>
      <c r="H75" s="24"/>
      <c r="I75" s="39"/>
      <c r="J75" s="24"/>
      <c r="K75" s="39"/>
      <c r="L75" s="24"/>
      <c r="M75" s="39"/>
      <c r="N75" s="24"/>
      <c r="O75" s="39"/>
      <c r="P75" s="24"/>
      <c r="Q75" s="39"/>
    </row>
  </sheetData>
  <phoneticPr fontId="0" type="noConversion"/>
  <pageMargins left="0.51181102362204722" right="0.19685039370078741" top="1.06" bottom="0.97" header="0.15748031496062992" footer="0.61"/>
  <pageSetup paperSize="9" orientation="landscape" verticalDpi="300" r:id="rId1"/>
  <headerFooter alignWithMargins="0">
    <oddFooter>&amp;CPage &amp;P of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I22" sqref="I22"/>
    </sheetView>
  </sheetViews>
  <sheetFormatPr defaultRowHeight="13.2" x14ac:dyDescent="0.25"/>
  <cols>
    <col min="1" max="1" width="30.88671875" style="11" customWidth="1"/>
    <col min="2" max="2" width="8.88671875" style="13" customWidth="1"/>
    <col min="3" max="3" width="9.109375" style="13" bestFit="1" customWidth="1"/>
    <col min="4" max="8" width="8.88671875" style="13" customWidth="1"/>
    <col min="9" max="16384" width="8.88671875" style="9"/>
  </cols>
  <sheetData>
    <row r="1" spans="1:11" s="4" customFormat="1" x14ac:dyDescent="0.25">
      <c r="A1" s="21" t="s">
        <v>54</v>
      </c>
      <c r="B1" s="2">
        <v>1947</v>
      </c>
      <c r="C1" s="2">
        <v>1951</v>
      </c>
      <c r="D1" s="2">
        <v>1955</v>
      </c>
      <c r="E1" s="2">
        <v>1960</v>
      </c>
      <c r="F1" s="2">
        <v>1967</v>
      </c>
      <c r="G1" s="2">
        <v>1977</v>
      </c>
      <c r="H1" s="2">
        <v>1989</v>
      </c>
      <c r="I1" s="2">
        <v>1995</v>
      </c>
    </row>
    <row r="2" spans="1:11" s="4" customFormat="1" x14ac:dyDescent="0.25">
      <c r="A2" s="22"/>
      <c r="B2" s="3">
        <f>INDEX('FRA data and parameters'!$A$1:$Q$34,
MATCH('auxiliary table'!$A1,'FRA data and parameters'!$B1:$B34,0)+5,
MATCH(B1,'FRA data and parameters'!$A$7:$Q$7,0))</f>
        <v>2500</v>
      </c>
      <c r="C2" s="3">
        <f>INDEX('FRA data and parameters'!$A$1:$Q$34,
MATCH('auxiliary table'!$A1,'FRA data and parameters'!$B1:$B34,0)+5,
MATCH(C1,'FRA data and parameters'!$A$7:$Q$7,0))</f>
        <v>3139</v>
      </c>
      <c r="D2" s="3">
        <f>INDEX('FRA data and parameters'!$A$1:$Q$34,
MATCH('auxiliary table'!$A1,'FRA data and parameters'!$B1:$B34,0)+5,
MATCH(D1,'FRA data and parameters'!$A$7:$Q$7,0))</f>
        <v>3177</v>
      </c>
      <c r="E2" s="3">
        <f>INDEX('FRA data and parameters'!$A$1:$Q$34,
MATCH('auxiliary table'!$A1,'FRA data and parameters'!$B1:$B34,0)+5,
MATCH(E1,'FRA data and parameters'!$A$7:$Q$7,0))</f>
        <v>2991</v>
      </c>
      <c r="F2" s="3">
        <f>INDEX('FRA data and parameters'!$A$1:$Q$34,
MATCH('auxiliary table'!$A1,'FRA data and parameters'!$B1:$B34,0)+5,
MATCH(F1,'FRA data and parameters'!$A$7:$Q$7,0))</f>
        <v>3230</v>
      </c>
      <c r="G2" s="3">
        <f>INDEX('FRA data and parameters'!$A$1:$Q$34,
MATCH('auxiliary table'!$A1,'FRA data and parameters'!$B1:$B34,0)+5,
MATCH(G1,'FRA data and parameters'!$A$7:$Q$7,0))</f>
        <v>3165</v>
      </c>
      <c r="H2" s="3">
        <f>INDEX('FRA data and parameters'!$A$1:$Q$34,
MATCH('auxiliary table'!$A1,'FRA data and parameters'!$B1:$B34,0)+5,
MATCH(H1,'FRA data and parameters'!$A$7:$Q$7,0))</f>
        <v>3330</v>
      </c>
      <c r="I2" s="3">
        <f>INDEX('FRA data and parameters'!$A$1:$Q$34,
MATCH('auxiliary table'!$A1,'FRA data and parameters'!$B1:$B34,0)+5,
MATCH(I1,'FRA data and parameters'!$A$7:$Q$7,0))</f>
        <v>3352</v>
      </c>
    </row>
    <row r="3" spans="1:11" s="4" customFormat="1" x14ac:dyDescent="0.25">
      <c r="A3" s="10"/>
      <c r="B3" s="5"/>
      <c r="C3" s="5"/>
      <c r="D3" s="5"/>
      <c r="E3" s="5"/>
      <c r="F3" s="5"/>
      <c r="G3" s="5"/>
      <c r="H3" s="5"/>
      <c r="I3" s="5"/>
      <c r="J3" s="6"/>
      <c r="K3" s="6"/>
    </row>
    <row r="4" spans="1:11" s="4" customFormat="1" x14ac:dyDescent="0.25">
      <c r="A4" s="10"/>
      <c r="B4" s="6">
        <f>MATCH(B5,$B1:$I1,1)</f>
        <v>1</v>
      </c>
      <c r="C4" s="6">
        <f>MATCH(C5,$B$1:$I$1,1)</f>
        <v>4</v>
      </c>
      <c r="D4" s="6">
        <f>MATCH(D5,$B$1:$I$1,1)</f>
        <v>5</v>
      </c>
      <c r="E4" s="6">
        <f>MATCH(E5,$B$1:$I$1,1)</f>
        <v>6</v>
      </c>
      <c r="F4" s="6">
        <f>MATCH(F5,$B$1:$I$1,1)</f>
        <v>7</v>
      </c>
      <c r="G4" s="5"/>
      <c r="H4" s="6"/>
      <c r="I4" s="5"/>
      <c r="J4" s="6"/>
      <c r="K4" s="6"/>
    </row>
    <row r="5" spans="1:11" s="4" customFormat="1" x14ac:dyDescent="0.25">
      <c r="A5" s="10"/>
      <c r="B5" s="1">
        <v>1950</v>
      </c>
      <c r="C5" s="1">
        <v>1960</v>
      </c>
      <c r="D5" s="1">
        <v>1970</v>
      </c>
      <c r="E5" s="1">
        <v>1980</v>
      </c>
      <c r="F5" s="1">
        <v>1990</v>
      </c>
      <c r="G5" s="5"/>
      <c r="H5" s="6"/>
      <c r="I5" s="6"/>
    </row>
    <row r="6" spans="1:11" s="4" customFormat="1" x14ac:dyDescent="0.25">
      <c r="A6" s="10"/>
      <c r="B6" s="3">
        <f>INDEX($B$2:$I$2,1,B4)+
(INDEX($B$2:$I$2,1,B4+1)-INDEX($B$2:$I$2,1,B4))/
(INDEX($B$1:$I$1,1,B4+1)-INDEX($B$1:$I$1,1,B4))*(B5-INDEX($B$1:$I$1,1,B4))</f>
        <v>2979.25</v>
      </c>
      <c r="C6" s="3">
        <f>INDEX($B$2:$I$2,1,C4)+
(INDEX($B$2:$I$2,1,C4+1)-INDEX($B$2:$I$2,1,C4))/
(INDEX($B$1:$I$1,1,C4+1)-INDEX($B$1:$I$1,1,C4))*(C5-INDEX($B$1:$I$1,1,C4))</f>
        <v>2991</v>
      </c>
      <c r="D6" s="3">
        <f>INDEX($B$2:$I$2,1,D4)+
(INDEX($B$2:$I$2,1,D4+1)-INDEX($B$2:$I$2,1,D4))/
(INDEX($B$1:$I$1,1,D4+1)-INDEX($B$1:$I$1,1,D4))*(D5-INDEX($B$1:$I$1,1,D4))</f>
        <v>3210.5</v>
      </c>
      <c r="E6" s="3">
        <f>INDEX($B$2:$I$2,1,E4)+
(INDEX($B$2:$I$2,1,E4+1)-INDEX($B$2:$I$2,1,E4))/
(INDEX($B$1:$I$1,1,E4+1)-INDEX($B$1:$I$1,1,E4))*(E5-INDEX($B$1:$I$1,1,E4))</f>
        <v>3206.25</v>
      </c>
      <c r="F6" s="3">
        <f>INDEX($B$2:$I$2,1,F4)+
(INDEX($B$2:$I$2,1,F4+1)-INDEX($B$2:$I$2,1,F4))/
(INDEX($B$1:$I$1,1,F4+1)-INDEX($B$1:$I$1,1,F4))*(F5-INDEX($B$1:$I$1,1,F4))</f>
        <v>3333.6666666666665</v>
      </c>
      <c r="G6" s="5"/>
      <c r="H6" s="6"/>
      <c r="I6" s="6"/>
    </row>
    <row r="7" spans="1:11" s="4" customFormat="1" x14ac:dyDescent="0.25">
      <c r="A7" s="10"/>
      <c r="B7" s="6"/>
      <c r="C7" s="6"/>
      <c r="D7" s="6"/>
      <c r="E7" s="6"/>
      <c r="F7" s="6"/>
      <c r="G7" s="5"/>
      <c r="H7" s="6"/>
      <c r="I7" s="6"/>
    </row>
    <row r="8" spans="1:11" s="4" customFormat="1" x14ac:dyDescent="0.25">
      <c r="A8" s="10"/>
      <c r="B8" s="6"/>
      <c r="C8" s="6"/>
      <c r="D8" s="6"/>
      <c r="E8" s="6"/>
      <c r="F8" s="6"/>
      <c r="G8" s="5"/>
      <c r="H8" s="6"/>
      <c r="I8" s="6"/>
    </row>
    <row r="9" spans="1:11" s="4" customFormat="1" x14ac:dyDescent="0.25">
      <c r="A9" s="21" t="s">
        <v>53</v>
      </c>
      <c r="B9" s="2">
        <v>1947</v>
      </c>
      <c r="C9" s="2">
        <v>1955</v>
      </c>
      <c r="D9" s="2">
        <v>1960</v>
      </c>
      <c r="E9" s="2">
        <v>1967</v>
      </c>
      <c r="F9" s="2">
        <v>1977</v>
      </c>
      <c r="G9" s="2">
        <v>1989</v>
      </c>
      <c r="H9" s="2">
        <v>1995</v>
      </c>
      <c r="I9" s="57"/>
    </row>
    <row r="10" spans="1:11" s="4" customFormat="1" x14ac:dyDescent="0.25">
      <c r="A10" s="22"/>
      <c r="B10" s="3">
        <f>INDEX('FRA data and parameters'!$A$1:$Q$34,MATCH('auxiliary table'!$A9,'FRA data and parameters'!$B1:$B34,0)+5,MATCH(B9,'FRA data and parameters'!$A$20:$Q$20,0))</f>
        <v>348</v>
      </c>
      <c r="C10" s="3">
        <f>INDEX('FRA data and parameters'!$A$1:$Q$34,MATCH('auxiliary table'!$A9,'FRA data and parameters'!$B1:$B34,0)+5,MATCH(C9,'FRA data and parameters'!$A$20:$Q$20,0))</f>
        <v>479</v>
      </c>
      <c r="D10" s="3">
        <f>INDEX('FRA data and parameters'!$A$1:$Q$34,MATCH('auxiliary table'!$A9,'FRA data and parameters'!$B1:$B34,0)+5,MATCH(D9,'FRA data and parameters'!$A$20:$Q$20,0))</f>
        <v>479</v>
      </c>
      <c r="E10" s="3">
        <f>INDEX('FRA data and parameters'!$A$1:$Q$34,MATCH('auxiliary table'!$A9,'FRA data and parameters'!$B1:$B34,0)+5,MATCH(E9,'FRA data and parameters'!$A$20:$Q$20,0))</f>
        <v>752</v>
      </c>
      <c r="F10" s="3">
        <f>INDEX('FRA data and parameters'!$A$1:$Q$34,MATCH('auxiliary table'!$A9,'FRA data and parameters'!$B1:$B34,0)+5,MATCH(F9,'FRA data and parameters'!$A$20:$Q$20,0))</f>
        <v>797</v>
      </c>
      <c r="G10" s="3">
        <f>INDEX('FRA data and parameters'!$A$1:$Q$34,MATCH('auxiliary table'!$A9,'FRA data and parameters'!$B1:$B34,0)+5,MATCH(G9,'FRA data and parameters'!$A$20:$Q$20,0))</f>
        <v>953</v>
      </c>
      <c r="H10" s="3">
        <f>INDEX('FRA data and parameters'!$A$1:$Q$34,MATCH('auxiliary table'!$A9,'FRA data and parameters'!$B1:$B34,0)+5,MATCH(H9,'FRA data and parameters'!$A$20:$Q$20,0))</f>
        <v>1037</v>
      </c>
      <c r="I10" s="58"/>
    </row>
    <row r="11" spans="1:11" s="4" customFormat="1" x14ac:dyDescent="0.25">
      <c r="A11" s="10"/>
      <c r="B11" s="5"/>
      <c r="C11" s="5"/>
      <c r="D11" s="5"/>
      <c r="E11" s="5"/>
      <c r="F11" s="5"/>
      <c r="G11" s="5"/>
      <c r="H11" s="5"/>
      <c r="I11" s="6"/>
      <c r="J11" s="6"/>
      <c r="K11" s="6"/>
    </row>
    <row r="12" spans="1:11" s="4" customFormat="1" x14ac:dyDescent="0.25">
      <c r="A12" s="10"/>
      <c r="B12" s="6">
        <f>MATCH(B13,$B9:$I9,1)</f>
        <v>1</v>
      </c>
      <c r="C12" s="6">
        <f>MATCH(C13,$B9:$I9,1)</f>
        <v>3</v>
      </c>
      <c r="D12" s="6">
        <f>MATCH(D13,$B9:$I9,1)</f>
        <v>4</v>
      </c>
      <c r="E12" s="6">
        <f>MATCH(E13,$B9:$I9,1)</f>
        <v>5</v>
      </c>
      <c r="F12" s="6">
        <f>MATCH(F13,$B9:$I9,1)</f>
        <v>6</v>
      </c>
      <c r="G12" s="6"/>
      <c r="H12" s="6"/>
      <c r="I12" s="6"/>
      <c r="J12" s="6"/>
      <c r="K12" s="6"/>
    </row>
    <row r="13" spans="1:11" s="4" customFormat="1" x14ac:dyDescent="0.25">
      <c r="A13" s="10"/>
      <c r="B13" s="1">
        <v>1950</v>
      </c>
      <c r="C13" s="1">
        <v>1960</v>
      </c>
      <c r="D13" s="1">
        <v>1970</v>
      </c>
      <c r="E13" s="1">
        <v>1980</v>
      </c>
      <c r="F13" s="1">
        <v>1990</v>
      </c>
      <c r="G13" s="6"/>
      <c r="H13" s="6"/>
      <c r="I13" s="6"/>
    </row>
    <row r="14" spans="1:11" s="4" customFormat="1" x14ac:dyDescent="0.25">
      <c r="A14" s="10"/>
      <c r="B14" s="3">
        <f>INDEX($B$10:$I$10,1,B12)+
(INDEX($B$10:$I$10,1,B12+1)-INDEX($B$10:$I$10,1,B12))/
(INDEX($B$9:$I$9,1,B12+1)-INDEX($B$9:$I$9,1,B12))*(B13-INDEX($B$9:$I$9,1,B12))</f>
        <v>397.125</v>
      </c>
      <c r="C14" s="3">
        <f>INDEX($B$10:$I$10,1,C12)+
(INDEX($B$10:$I$10,1,C12+1)-INDEX($B$10:$I$10,1,C12))/
(INDEX($B$9:$I$9,1,C12+1)-INDEX($B$9:$I$9,1,C12))*(C13-INDEX($B$9:$I$9,1,C12))</f>
        <v>479</v>
      </c>
      <c r="D14" s="3">
        <f>INDEX($B$10:$I$10,1,D12)+
(INDEX($B$10:$I$10,1,D12+1)-INDEX($B$10:$I$10,1,D12))/
(INDEX($B$9:$I$9,1,D12+1)-INDEX($B$9:$I$9,1,D12))*(D13-INDEX($B$9:$I$9,1,D12))</f>
        <v>765.5</v>
      </c>
      <c r="E14" s="3">
        <f>INDEX($B$10:$I$10,1,E12)+
(INDEX($B$10:$I$10,1,E12+1)-INDEX($B$10:$I$10,1,E12))/
(INDEX($B$9:$I$9,1,E12+1)-INDEX($B$9:$I$9,1,E12))*(E13-INDEX($B$9:$I$9,1,E12))</f>
        <v>836</v>
      </c>
      <c r="F14" s="3">
        <f>INDEX($B$10:$I$10,1,F12)+
(INDEX($B$10:$I$10,1,F12+1)-INDEX($B$10:$I$10,1,F12))/
(INDEX($B$9:$I$9,1,F12+1)-INDEX($B$9:$I$9,1,F12))*(F13-INDEX($B$9:$I$9,1,F12))</f>
        <v>967</v>
      </c>
      <c r="G14" s="6"/>
      <c r="H14" s="6"/>
      <c r="I14" s="6"/>
      <c r="J14" s="6"/>
      <c r="K14" s="6"/>
    </row>
    <row r="15" spans="1:11" s="4" customFormat="1" x14ac:dyDescent="0.25">
      <c r="A15" s="10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s="4" customFormat="1" x14ac:dyDescent="0.25">
      <c r="A16" s="10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s="4" customFormat="1" x14ac:dyDescent="0.25">
      <c r="A17" s="21" t="s">
        <v>63</v>
      </c>
      <c r="B17" s="2">
        <v>1947</v>
      </c>
      <c r="C17" s="2">
        <v>1956</v>
      </c>
      <c r="D17" s="2">
        <v>1960</v>
      </c>
      <c r="E17" s="2">
        <v>1967</v>
      </c>
      <c r="F17" s="2">
        <v>1977</v>
      </c>
      <c r="G17" s="2">
        <v>1989</v>
      </c>
      <c r="H17" s="2">
        <v>1995</v>
      </c>
    </row>
    <row r="18" spans="1:11" s="4" customFormat="1" x14ac:dyDescent="0.25">
      <c r="A18" s="22"/>
      <c r="B18" s="31">
        <f>INDEX('FRA data and parameters'!$A$1:$Q$34,MATCH('auxiliary table'!$A17,'FRA data and parameters'!$B1:$B34,0)+5,MATCH(B17,'FRA data and parameters'!$A$29:$Q$29,0))</f>
        <v>8.1999999999999993</v>
      </c>
      <c r="C18" s="31">
        <f>INDEX('FRA data and parameters'!$A$1:$Q$34,MATCH('auxiliary table'!$A17,'FRA data and parameters'!$B1:$B34,0)+5,MATCH(C17,'FRA data and parameters'!$A$29:$Q$29,0))</f>
        <v>8.1999999999999993</v>
      </c>
      <c r="D18" s="31">
        <f>INDEX('FRA data and parameters'!$A$1:$Q$34,MATCH('auxiliary table'!$A17,'FRA data and parameters'!$B1:$B34,0)+5,MATCH(D17,'FRA data and parameters'!$A$29:$Q$29,0))</f>
        <v>9.6999999999999993</v>
      </c>
      <c r="E18" s="31">
        <f>INDEX('FRA data and parameters'!$A$1:$Q$34,MATCH('auxiliary table'!$A17,'FRA data and parameters'!$B1:$B34,0)+5,MATCH(E17,'FRA data and parameters'!$A$29:$Q$29,0))</f>
        <v>18.5</v>
      </c>
      <c r="F18" s="31">
        <f>INDEX('FRA data and parameters'!$A$1:$Q$34,MATCH('auxiliary table'!$A17,'FRA data and parameters'!$B1:$B34,0)+5,MATCH(F17,'FRA data and parameters'!$A$29:$Q$29,0))</f>
        <v>19.599999999999998</v>
      </c>
      <c r="G18" s="31">
        <f>INDEX('FRA data and parameters'!$A$1:$Q$34,MATCH('auxiliary table'!$A17,'FRA data and parameters'!$B1:$B34,0)+5,MATCH(G17,'FRA data and parameters'!$A$29:$Q$29,0))</f>
        <v>22</v>
      </c>
      <c r="H18" s="31">
        <f>INDEX('FRA data and parameters'!$A$1:$Q$34,MATCH('auxiliary table'!$A17,'FRA data and parameters'!$B1:$B34,0)+5,MATCH(H17,'FRA data and parameters'!$A$29:$Q$29,0))</f>
        <v>27.3</v>
      </c>
    </row>
    <row r="19" spans="1:11" s="4" customFormat="1" x14ac:dyDescent="0.25">
      <c r="A19" s="10"/>
      <c r="B19" s="5"/>
      <c r="C19" s="5"/>
      <c r="D19" s="5"/>
      <c r="E19" s="5"/>
      <c r="F19" s="5"/>
      <c r="G19" s="5"/>
      <c r="H19" s="5"/>
      <c r="I19" s="7"/>
      <c r="J19" s="8"/>
      <c r="K19" s="5"/>
    </row>
    <row r="20" spans="1:11" s="4" customFormat="1" x14ac:dyDescent="0.25">
      <c r="A20" s="10"/>
      <c r="B20" s="6">
        <f>MATCH(B21,$B17:$H17,1)</f>
        <v>1</v>
      </c>
      <c r="C20" s="6">
        <f>MATCH(C21,$B17:$H17,1)</f>
        <v>3</v>
      </c>
      <c r="D20" s="6">
        <f>MATCH(D21,$B17:$H17,1)</f>
        <v>4</v>
      </c>
      <c r="E20" s="6">
        <f>MATCH(E21,$B17:$H17,1)</f>
        <v>5</v>
      </c>
      <c r="F20" s="6">
        <f>MATCH(F21,$B17:$H17,1)</f>
        <v>6</v>
      </c>
      <c r="G20" s="7"/>
      <c r="H20" s="5"/>
      <c r="I20" s="7"/>
      <c r="J20" s="8"/>
      <c r="K20" s="5"/>
    </row>
    <row r="21" spans="1:11" s="4" customFormat="1" x14ac:dyDescent="0.25">
      <c r="A21" s="10"/>
      <c r="B21" s="1">
        <v>1950</v>
      </c>
      <c r="C21" s="1">
        <v>1960</v>
      </c>
      <c r="D21" s="1">
        <v>1970</v>
      </c>
      <c r="E21" s="1">
        <v>1980</v>
      </c>
      <c r="F21" s="1">
        <v>1990</v>
      </c>
      <c r="G21" s="23"/>
      <c r="H21" s="23"/>
      <c r="I21" s="7"/>
      <c r="J21" s="8"/>
      <c r="K21" s="5"/>
    </row>
    <row r="22" spans="1:11" s="4" customFormat="1" x14ac:dyDescent="0.25">
      <c r="A22" s="10"/>
      <c r="B22" s="31">
        <f>INDEX($B$18:$H$18,1,B20)+
(INDEX($B$18:$H$18,1,B20+1)-INDEX($B$18:$H$18,1,B20))/
(INDEX($B$17:$H$17,1,B20+1)-INDEX($B$17:$H$17,1,B20))*(B21-INDEX($B$17:$H$17,1,B20))</f>
        <v>8.1999999999999993</v>
      </c>
      <c r="C22" s="31">
        <f>INDEX($B$18:$H$18,1,C20)+
(INDEX($B$18:$H$18,1,C20+1)-INDEX($B$18:$H$18,1,C20))/
(INDEX($B$17:$H$17,1,C20+1)-INDEX($B$17:$H$17,1,C20))*(C21-INDEX($B$17:$H$17,1,C20))</f>
        <v>9.6999999999999993</v>
      </c>
      <c r="D22" s="31">
        <f>INDEX($B$18:$H$18,1,D20)+
(INDEX($B$18:$H$18,1,D20+1)-INDEX($B$18:$H$18,1,D20))/
(INDEX($B$17:$H$17,1,D20+1)-INDEX($B$17:$H$17,1,D20))*(D21-INDEX($B$17:$H$17,1,D20))</f>
        <v>18.829999999999998</v>
      </c>
      <c r="E22" s="31">
        <f>INDEX($B$18:$H$18,1,E20)+
(INDEX($B$18:$H$18,1,E20+1)-INDEX($B$18:$H$18,1,E20))/
(INDEX($B$17:$H$17,1,E20+1)-INDEX($B$17:$H$17,1,E20))*(E21-INDEX($B$17:$H$17,1,E20))</f>
        <v>20.2</v>
      </c>
      <c r="F22" s="31">
        <f>INDEX($B$18:$H$18,1,F20)+
(INDEX($B$18:$H$18,1,F20+1)-INDEX($B$18:$H$18,1,F20))/
(INDEX($B$17:$H$17,1,F20+1)-INDEX($B$17:$H$17,1,F20))*(F21-INDEX($B$17:$H$17,1,F20))</f>
        <v>22.883333333333333</v>
      </c>
      <c r="G22" s="7"/>
      <c r="H22" s="7"/>
      <c r="I22" s="7"/>
      <c r="J22" s="8"/>
      <c r="K22" s="5"/>
    </row>
    <row r="23" spans="1:11" s="4" customFormat="1" x14ac:dyDescent="0.25">
      <c r="A23" s="10"/>
      <c r="B23" s="7"/>
      <c r="C23" s="7"/>
      <c r="D23" s="7"/>
      <c r="E23" s="7"/>
      <c r="F23" s="7"/>
      <c r="G23" s="7"/>
      <c r="H23" s="7"/>
      <c r="I23" s="7"/>
      <c r="J23" s="8"/>
      <c r="K23" s="5"/>
    </row>
    <row r="24" spans="1:11" s="4" customFormat="1" x14ac:dyDescent="0.25">
      <c r="A24" s="10"/>
      <c r="B24" s="5"/>
      <c r="C24" s="5"/>
      <c r="D24" s="5"/>
      <c r="E24" s="5"/>
      <c r="F24" s="5"/>
      <c r="G24" s="5"/>
      <c r="H24" s="5"/>
    </row>
    <row r="25" spans="1:11" s="4" customFormat="1" x14ac:dyDescent="0.25">
      <c r="A25" s="10"/>
      <c r="B25" s="7"/>
      <c r="C25" s="7"/>
      <c r="D25" s="7"/>
      <c r="E25" s="7"/>
      <c r="F25" s="7"/>
      <c r="G25" s="7"/>
      <c r="H25" s="5"/>
    </row>
    <row r="26" spans="1:11" s="4" customFormat="1" x14ac:dyDescent="0.25">
      <c r="A26" s="10"/>
      <c r="B26" s="5"/>
      <c r="C26" s="5"/>
      <c r="D26" s="5"/>
      <c r="E26" s="5"/>
      <c r="F26" s="5"/>
      <c r="G26" s="5"/>
      <c r="H26" s="5"/>
    </row>
    <row r="27" spans="1:11" s="4" customFormat="1" x14ac:dyDescent="0.25">
      <c r="A27" s="10"/>
      <c r="B27" s="7"/>
      <c r="C27" s="7"/>
      <c r="D27" s="7"/>
      <c r="E27" s="7"/>
      <c r="F27" s="7"/>
      <c r="G27" s="7"/>
      <c r="H27" s="5"/>
    </row>
    <row r="28" spans="1:11" s="4" customFormat="1" x14ac:dyDescent="0.25">
      <c r="A28" s="10"/>
      <c r="B28" s="5"/>
      <c r="C28" s="5"/>
      <c r="D28" s="5"/>
      <c r="E28" s="5"/>
      <c r="F28" s="5"/>
      <c r="G28" s="5"/>
      <c r="H28" s="5"/>
    </row>
    <row r="29" spans="1:11" s="4" customFormat="1" x14ac:dyDescent="0.25">
      <c r="A29" s="10"/>
      <c r="B29" s="5"/>
      <c r="C29" s="5"/>
      <c r="D29" s="5"/>
      <c r="E29" s="5"/>
      <c r="F29" s="5"/>
      <c r="G29" s="5"/>
      <c r="H29" s="5"/>
    </row>
    <row r="30" spans="1:11" s="4" customFormat="1" x14ac:dyDescent="0.25">
      <c r="A30" s="10"/>
      <c r="B30" s="5"/>
      <c r="C30" s="5"/>
      <c r="D30" s="5"/>
      <c r="E30" s="5"/>
      <c r="F30" s="5"/>
      <c r="G30" s="5"/>
      <c r="H30" s="5"/>
    </row>
    <row r="31" spans="1:11" s="4" customFormat="1" x14ac:dyDescent="0.25">
      <c r="A31" s="10"/>
      <c r="B31" s="7"/>
      <c r="C31" s="7"/>
      <c r="D31" s="7"/>
      <c r="E31" s="7"/>
      <c r="F31" s="7"/>
      <c r="G31" s="7"/>
      <c r="H31" s="5"/>
    </row>
    <row r="32" spans="1:11" s="4" customFormat="1" x14ac:dyDescent="0.25">
      <c r="A32" s="10"/>
      <c r="B32" s="5"/>
      <c r="C32" s="5"/>
      <c r="D32" s="5"/>
      <c r="E32" s="5"/>
      <c r="F32" s="5"/>
      <c r="G32" s="5"/>
      <c r="H32" s="5"/>
    </row>
    <row r="33" spans="1:8" s="4" customFormat="1" x14ac:dyDescent="0.25">
      <c r="A33" s="10"/>
      <c r="B33" s="7"/>
      <c r="C33" s="7"/>
      <c r="D33" s="7"/>
      <c r="E33" s="7"/>
      <c r="F33" s="5"/>
      <c r="G33" s="5"/>
      <c r="H33" s="5"/>
    </row>
    <row r="34" spans="1:8" s="4" customFormat="1" x14ac:dyDescent="0.25">
      <c r="A34" s="10"/>
      <c r="B34" s="5"/>
      <c r="C34" s="5"/>
      <c r="D34" s="5"/>
      <c r="E34" s="5"/>
      <c r="F34" s="5"/>
      <c r="G34" s="5"/>
      <c r="H34" s="5"/>
    </row>
    <row r="35" spans="1:8" s="4" customFormat="1" x14ac:dyDescent="0.25">
      <c r="A35" s="10"/>
      <c r="B35" s="12"/>
      <c r="C35" s="5"/>
      <c r="D35" s="5"/>
      <c r="E35" s="12"/>
      <c r="F35" s="5"/>
      <c r="G35" s="5"/>
      <c r="H35" s="5"/>
    </row>
  </sheetData>
  <phoneticPr fontId="0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workbookViewId="0">
      <selection activeCell="F23" sqref="F23"/>
    </sheetView>
  </sheetViews>
  <sheetFormatPr defaultRowHeight="13.2" x14ac:dyDescent="0.25"/>
  <cols>
    <col min="1" max="1" width="21.88671875" style="14" customWidth="1"/>
    <col min="2" max="16384" width="8.88671875" style="14"/>
  </cols>
  <sheetData>
    <row r="1" spans="1:52" s="13" customFormat="1" x14ac:dyDescent="0.25">
      <c r="A1" s="18" t="s">
        <v>87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</row>
    <row r="2" spans="1:52" s="13" customFormat="1" x14ac:dyDescent="0.25">
      <c r="A2" s="32"/>
      <c r="B2" s="20">
        <f>MATCH(B3,'auxiliary table'!$B$1:$I$1,1)</f>
        <v>1</v>
      </c>
      <c r="C2" s="20">
        <f>MATCH(C3,'auxiliary table'!$B$1:$I$1,1)</f>
        <v>1</v>
      </c>
      <c r="D2" s="20">
        <f>MATCH(D3,'auxiliary table'!$B$1:$I$1,1)</f>
        <v>1</v>
      </c>
      <c r="E2" s="20">
        <f>MATCH(E3,'auxiliary table'!$B$1:$I$1,1)</f>
        <v>1</v>
      </c>
      <c r="F2" s="20">
        <f>MATCH(F3,'auxiliary table'!$B$1:$I$1,1)</f>
        <v>2</v>
      </c>
      <c r="G2" s="20">
        <f>MATCH(G3,'auxiliary table'!$B$1:$I$1,1)</f>
        <v>2</v>
      </c>
      <c r="H2" s="20">
        <f>MATCH(H3,'auxiliary table'!$B$1:$I$1,1)</f>
        <v>2</v>
      </c>
      <c r="I2" s="20">
        <f>MATCH(I3,'auxiliary table'!$B$1:$I$1,1)</f>
        <v>2</v>
      </c>
      <c r="J2" s="20">
        <f>MATCH(J3,'auxiliary table'!$B$1:$I$1,1)</f>
        <v>3</v>
      </c>
      <c r="K2" s="20">
        <f>MATCH(K3,'auxiliary table'!$B$1:$I$1,1)</f>
        <v>3</v>
      </c>
      <c r="L2" s="20">
        <f>MATCH(L3,'auxiliary table'!$B$1:$I$1,1)</f>
        <v>3</v>
      </c>
      <c r="M2" s="20">
        <f>MATCH(M3,'auxiliary table'!$B$1:$I$1,1)</f>
        <v>3</v>
      </c>
      <c r="N2" s="20">
        <f>MATCH(N3,'auxiliary table'!$B$1:$I$1,1)</f>
        <v>3</v>
      </c>
      <c r="O2" s="20">
        <f>MATCH(O3,'auxiliary table'!$B$1:$I$1,1)</f>
        <v>4</v>
      </c>
      <c r="P2" s="20">
        <f>MATCH(P3,'auxiliary table'!$B$1:$I$1,1)</f>
        <v>4</v>
      </c>
      <c r="Q2" s="20">
        <f>MATCH(Q3,'auxiliary table'!$B$1:$I$1,1)</f>
        <v>4</v>
      </c>
      <c r="R2" s="20">
        <f>MATCH(R3,'auxiliary table'!$B$1:$I$1,1)</f>
        <v>4</v>
      </c>
      <c r="S2" s="20">
        <f>MATCH(S3,'auxiliary table'!$B$1:$I$1,1)</f>
        <v>4</v>
      </c>
      <c r="T2" s="20">
        <f>MATCH(T3,'auxiliary table'!$B$1:$I$1,1)</f>
        <v>4</v>
      </c>
      <c r="U2" s="20">
        <f>MATCH(U3,'auxiliary table'!$B$1:$I$1,1)</f>
        <v>4</v>
      </c>
      <c r="V2" s="20">
        <f>MATCH(V3,'auxiliary table'!$B$1:$I$1,1)</f>
        <v>5</v>
      </c>
      <c r="W2" s="20">
        <f>MATCH(W3,'auxiliary table'!$B$1:$I$1,1)</f>
        <v>5</v>
      </c>
      <c r="X2" s="20">
        <f>MATCH(X3,'auxiliary table'!$B$1:$I$1,1)</f>
        <v>5</v>
      </c>
      <c r="Y2" s="20">
        <f>MATCH(Y3,'auxiliary table'!$B$1:$I$1,1)</f>
        <v>5</v>
      </c>
      <c r="Z2" s="20">
        <f>MATCH(Z3,'auxiliary table'!$B$1:$I$1,1)</f>
        <v>5</v>
      </c>
      <c r="AA2" s="20">
        <f>MATCH(AA3,'auxiliary table'!$B$1:$I$1,1)</f>
        <v>5</v>
      </c>
      <c r="AB2" s="20">
        <f>MATCH(AB3,'auxiliary table'!$B$1:$I$1,1)</f>
        <v>5</v>
      </c>
      <c r="AC2" s="20">
        <f>MATCH(AC3,'auxiliary table'!$B$1:$I$1,1)</f>
        <v>5</v>
      </c>
      <c r="AD2" s="20">
        <f>MATCH(AD3,'auxiliary table'!$B$1:$I$1,1)</f>
        <v>5</v>
      </c>
      <c r="AE2" s="20">
        <f>MATCH(AE3,'auxiliary table'!$B$1:$I$1,1)</f>
        <v>5</v>
      </c>
      <c r="AF2" s="20">
        <f>MATCH(AF3,'auxiliary table'!$B$1:$I$1,1)</f>
        <v>6</v>
      </c>
      <c r="AG2" s="20">
        <f>MATCH(AG3,'auxiliary table'!$B$1:$I$1,1)</f>
        <v>6</v>
      </c>
      <c r="AH2" s="20">
        <f>MATCH(AH3,'auxiliary table'!$B$1:$I$1,1)</f>
        <v>6</v>
      </c>
      <c r="AI2" s="20">
        <f>MATCH(AI3,'auxiliary table'!$B$1:$I$1,1)</f>
        <v>6</v>
      </c>
      <c r="AJ2" s="20">
        <f>MATCH(AJ3,'auxiliary table'!$B$1:$I$1,1)</f>
        <v>6</v>
      </c>
      <c r="AK2" s="20">
        <f>MATCH(AK3,'auxiliary table'!$B$1:$I$1,1)</f>
        <v>6</v>
      </c>
      <c r="AL2" s="20">
        <f>MATCH(AL3,'auxiliary table'!$B$1:$I$1,1)</f>
        <v>6</v>
      </c>
      <c r="AM2" s="20">
        <f>MATCH(AM3,'auxiliary table'!$B$1:$I$1,1)</f>
        <v>6</v>
      </c>
      <c r="AN2" s="20">
        <f>MATCH(AN3,'auxiliary table'!$B$1:$I$1,1)</f>
        <v>6</v>
      </c>
      <c r="AO2" s="20">
        <f>MATCH(AO3,'auxiliary table'!$B$1:$I$1,1)</f>
        <v>6</v>
      </c>
      <c r="AP2" s="20">
        <f>MATCH(AP3,'auxiliary table'!$B$1:$I$1,1)</f>
        <v>6</v>
      </c>
      <c r="AQ2" s="20">
        <f>MATCH(AQ3,'auxiliary table'!$B$1:$I$1,1)</f>
        <v>6</v>
      </c>
      <c r="AR2" s="20">
        <f>MATCH(AR3,'auxiliary table'!$B$1:$I$1,1)</f>
        <v>7</v>
      </c>
      <c r="AS2" s="20">
        <f>MATCH(AS3,'auxiliary table'!$B$1:$I$1,1)</f>
        <v>7</v>
      </c>
      <c r="AT2" s="20">
        <f>MATCH(AT3,'auxiliary table'!$B$1:$I$1,1)</f>
        <v>7</v>
      </c>
      <c r="AU2" s="20">
        <f>MATCH(AU3,'auxiliary table'!$B$1:$I$1,1)</f>
        <v>7</v>
      </c>
      <c r="AV2" s="20">
        <f>MATCH(AV3,'auxiliary table'!$B$1:$I$1,1)</f>
        <v>7</v>
      </c>
      <c r="AW2" s="20">
        <f>MATCH(AW3,'auxiliary table'!$B$1:$I$1,1)</f>
        <v>7</v>
      </c>
      <c r="AX2" s="20">
        <f>MATCH(AX3,'auxiliary table'!$B$1:$I$1,1)</f>
        <v>8</v>
      </c>
    </row>
    <row r="3" spans="1:52" s="13" customFormat="1" x14ac:dyDescent="0.25">
      <c r="A3" s="15" t="s">
        <v>46</v>
      </c>
      <c r="B3" s="15">
        <v>1947</v>
      </c>
      <c r="C3" s="15">
        <v>1948</v>
      </c>
      <c r="D3" s="15">
        <v>1949</v>
      </c>
      <c r="E3" s="15">
        <v>1950</v>
      </c>
      <c r="F3" s="15">
        <v>1951</v>
      </c>
      <c r="G3" s="15">
        <v>1952</v>
      </c>
      <c r="H3" s="15">
        <v>1953</v>
      </c>
      <c r="I3" s="15">
        <v>1954</v>
      </c>
      <c r="J3" s="15">
        <v>1955</v>
      </c>
      <c r="K3" s="15">
        <v>1956</v>
      </c>
      <c r="L3" s="15">
        <v>1957</v>
      </c>
      <c r="M3" s="15">
        <v>1958</v>
      </c>
      <c r="N3" s="15">
        <v>1959</v>
      </c>
      <c r="O3" s="15">
        <v>1960</v>
      </c>
      <c r="P3" s="15">
        <v>1961</v>
      </c>
      <c r="Q3" s="15">
        <v>1962</v>
      </c>
      <c r="R3" s="15">
        <v>1963</v>
      </c>
      <c r="S3" s="15">
        <v>1964</v>
      </c>
      <c r="T3" s="15">
        <v>1965</v>
      </c>
      <c r="U3" s="15">
        <v>1966</v>
      </c>
      <c r="V3" s="15">
        <v>1967</v>
      </c>
      <c r="W3" s="15">
        <v>1968</v>
      </c>
      <c r="X3" s="15">
        <v>1969</v>
      </c>
      <c r="Y3" s="15">
        <v>1970</v>
      </c>
      <c r="Z3" s="15">
        <v>1971</v>
      </c>
      <c r="AA3" s="15">
        <v>1972</v>
      </c>
      <c r="AB3" s="15">
        <v>1973</v>
      </c>
      <c r="AC3" s="15">
        <v>1974</v>
      </c>
      <c r="AD3" s="15">
        <v>1975</v>
      </c>
      <c r="AE3" s="15">
        <v>1976</v>
      </c>
      <c r="AF3" s="15">
        <v>1977</v>
      </c>
      <c r="AG3" s="15">
        <v>1978</v>
      </c>
      <c r="AH3" s="15">
        <v>1979</v>
      </c>
      <c r="AI3" s="15">
        <v>1980</v>
      </c>
      <c r="AJ3" s="15">
        <v>1981</v>
      </c>
      <c r="AK3" s="15">
        <v>1982</v>
      </c>
      <c r="AL3" s="15">
        <v>1983</v>
      </c>
      <c r="AM3" s="15">
        <v>1984</v>
      </c>
      <c r="AN3" s="15">
        <v>1985</v>
      </c>
      <c r="AO3" s="15">
        <v>1986</v>
      </c>
      <c r="AP3" s="15">
        <v>1987</v>
      </c>
      <c r="AQ3" s="15">
        <v>1988</v>
      </c>
      <c r="AR3" s="15">
        <v>1989</v>
      </c>
      <c r="AS3" s="15">
        <v>1990</v>
      </c>
      <c r="AT3" s="15">
        <v>1991</v>
      </c>
      <c r="AU3" s="15">
        <v>1992</v>
      </c>
      <c r="AV3" s="15">
        <v>1993</v>
      </c>
      <c r="AW3" s="15">
        <v>1994</v>
      </c>
      <c r="AX3" s="15">
        <v>1995</v>
      </c>
    </row>
    <row r="4" spans="1:52" s="13" customFormat="1" x14ac:dyDescent="0.25">
      <c r="A4" s="15" t="s">
        <v>45</v>
      </c>
      <c r="B4" s="16">
        <f>IF(ISNUMBER(MATCH(B3,'auxiliary table'!$B$1:$I$1,0)),
INDEX('auxiliary table'!$B$2:$I$2,1,MATCH('data for graph'!B3,'auxiliary table'!$B$1:$I$1,0)),
INDEX('auxiliary table'!$B$2:$I$2,1,B2)+
(INDEX('auxiliary table'!$B$2:$I$2,1,B2+1)-INDEX('auxiliary table'!$B$2:$I$2,1,B2))/
(INDEX('auxiliary table'!$B$1:$I$1,1,B2+1)-INDEX('auxiliary table'!$B$1:$I$1,1,B2))*(B3-INDEX('auxiliary table'!$B$1:$I$1,1,B2))
)</f>
        <v>2500</v>
      </c>
      <c r="C4" s="16">
        <f>IF(ISNUMBER(MATCH(C3,'auxiliary table'!$B$1:$I$1,0)),
INDEX('auxiliary table'!$B$2:$I$2,1,MATCH('data for graph'!C3,'auxiliary table'!$B$1:$I$1,0)),
INDEX('auxiliary table'!$B$2:$I$2,1,C2)+
(INDEX('auxiliary table'!$B$2:$I$2,1,C2+1)-INDEX('auxiliary table'!$B$2:$I$2,1,C2))/
(INDEX('auxiliary table'!$B$1:$I$1,1,C2+1)-INDEX('auxiliary table'!$B$1:$I$1,1,C2))*(C3-INDEX('auxiliary table'!$B$1:$I$1,1,C2))
)</f>
        <v>2659.75</v>
      </c>
      <c r="D4" s="16">
        <f>IF(ISNUMBER(MATCH(D3,'auxiliary table'!$B$1:$I$1,0)),
INDEX('auxiliary table'!$B$2:$I$2,1,MATCH('data for graph'!D3,'auxiliary table'!$B$1:$I$1,0)),
INDEX('auxiliary table'!$B$2:$I$2,1,D2)+
(INDEX('auxiliary table'!$B$2:$I$2,1,D2+1)-INDEX('auxiliary table'!$B$2:$I$2,1,D2))/
(INDEX('auxiliary table'!$B$1:$I$1,1,D2+1)-INDEX('auxiliary table'!$B$1:$I$1,1,D2))*(D3-INDEX('auxiliary table'!$B$1:$I$1,1,D2))
)</f>
        <v>2819.5</v>
      </c>
      <c r="E4" s="16">
        <f>IF(ISNUMBER(MATCH(E3,'auxiliary table'!$B$1:$I$1,0)),
INDEX('auxiliary table'!$B$2:$I$2,1,MATCH('data for graph'!E3,'auxiliary table'!$B$1:$I$1,0)),
INDEX('auxiliary table'!$B$2:$I$2,1,E2)+
(INDEX('auxiliary table'!$B$2:$I$2,1,E2+1)-INDEX('auxiliary table'!$B$2:$I$2,1,E2))/
(INDEX('auxiliary table'!$B$1:$I$1,1,E2+1)-INDEX('auxiliary table'!$B$1:$I$1,1,E2))*(E3-INDEX('auxiliary table'!$B$1:$I$1,1,E2))
)</f>
        <v>2979.25</v>
      </c>
      <c r="F4" s="16">
        <f>IF(ISNUMBER(MATCH(F3,'auxiliary table'!$B$1:$I$1,0)),
INDEX('auxiliary table'!$B$2:$I$2,1,MATCH('data for graph'!F3,'auxiliary table'!$B$1:$I$1,0)),
INDEX('auxiliary table'!$B$2:$I$2,1,F2)+
(INDEX('auxiliary table'!$B$2:$I$2,1,F2+1)-INDEX('auxiliary table'!$B$2:$I$2,1,F2))/
(INDEX('auxiliary table'!$B$1:$I$1,1,F2+1)-INDEX('auxiliary table'!$B$1:$I$1,1,F2))*(F3-INDEX('auxiliary table'!$B$1:$I$1,1,F2))
)</f>
        <v>3139</v>
      </c>
      <c r="G4" s="16">
        <f>IF(ISNUMBER(MATCH(G3,'auxiliary table'!$B$1:$I$1,0)),
INDEX('auxiliary table'!$B$2:$I$2,1,MATCH('data for graph'!G3,'auxiliary table'!$B$1:$I$1,0)),
INDEX('auxiliary table'!$B$2:$I$2,1,G2)+
(INDEX('auxiliary table'!$B$2:$I$2,1,G2+1)-INDEX('auxiliary table'!$B$2:$I$2,1,G2))/
(INDEX('auxiliary table'!$B$1:$I$1,1,G2+1)-INDEX('auxiliary table'!$B$1:$I$1,1,G2))*(G3-INDEX('auxiliary table'!$B$1:$I$1,1,G2))
)</f>
        <v>3148.5</v>
      </c>
      <c r="H4" s="16">
        <f>IF(ISNUMBER(MATCH(H3,'auxiliary table'!$B$1:$I$1,0)),
INDEX('auxiliary table'!$B$2:$I$2,1,MATCH('data for graph'!H3,'auxiliary table'!$B$1:$I$1,0)),
INDEX('auxiliary table'!$B$2:$I$2,1,H2)+
(INDEX('auxiliary table'!$B$2:$I$2,1,H2+1)-INDEX('auxiliary table'!$B$2:$I$2,1,H2))/
(INDEX('auxiliary table'!$B$1:$I$1,1,H2+1)-INDEX('auxiliary table'!$B$1:$I$1,1,H2))*(H3-INDEX('auxiliary table'!$B$1:$I$1,1,H2))
)</f>
        <v>3158</v>
      </c>
      <c r="I4" s="16">
        <f>IF(ISNUMBER(MATCH(I3,'auxiliary table'!$B$1:$I$1,0)),
INDEX('auxiliary table'!$B$2:$I$2,1,MATCH('data for graph'!I3,'auxiliary table'!$B$1:$I$1,0)),
INDEX('auxiliary table'!$B$2:$I$2,1,I2)+
(INDEX('auxiliary table'!$B$2:$I$2,1,I2+1)-INDEX('auxiliary table'!$B$2:$I$2,1,I2))/
(INDEX('auxiliary table'!$B$1:$I$1,1,I2+1)-INDEX('auxiliary table'!$B$1:$I$1,1,I2))*(I3-INDEX('auxiliary table'!$B$1:$I$1,1,I2))
)</f>
        <v>3167.5</v>
      </c>
      <c r="J4" s="16">
        <f>IF(ISNUMBER(MATCH(J3,'auxiliary table'!$B$1:$I$1,0)),
INDEX('auxiliary table'!$B$2:$I$2,1,MATCH('data for graph'!J3,'auxiliary table'!$B$1:$I$1,0)),
INDEX('auxiliary table'!$B$2:$I$2,1,J2)+
(INDEX('auxiliary table'!$B$2:$I$2,1,J2+1)-INDEX('auxiliary table'!$B$2:$I$2,1,J2))/
(INDEX('auxiliary table'!$B$1:$I$1,1,J2+1)-INDEX('auxiliary table'!$B$1:$I$1,1,J2))*(J3-INDEX('auxiliary table'!$B$1:$I$1,1,J2))
)</f>
        <v>3177</v>
      </c>
      <c r="K4" s="16">
        <f>IF(ISNUMBER(MATCH(K3,'auxiliary table'!$B$1:$I$1,0)),
INDEX('auxiliary table'!$B$2:$I$2,1,MATCH('data for graph'!K3,'auxiliary table'!$B$1:$I$1,0)),
INDEX('auxiliary table'!$B$2:$I$2,1,K2)+
(INDEX('auxiliary table'!$B$2:$I$2,1,K2+1)-INDEX('auxiliary table'!$B$2:$I$2,1,K2))/
(INDEX('auxiliary table'!$B$1:$I$1,1,K2+1)-INDEX('auxiliary table'!$B$1:$I$1,1,K2))*(K3-INDEX('auxiliary table'!$B$1:$I$1,1,K2))
)</f>
        <v>3139.8</v>
      </c>
      <c r="L4" s="16">
        <f>IF(ISNUMBER(MATCH(L3,'auxiliary table'!$B$1:$I$1,0)),
INDEX('auxiliary table'!$B$2:$I$2,1,MATCH('data for graph'!L3,'auxiliary table'!$B$1:$I$1,0)),
INDEX('auxiliary table'!$B$2:$I$2,1,L2)+
(INDEX('auxiliary table'!$B$2:$I$2,1,L2+1)-INDEX('auxiliary table'!$B$2:$I$2,1,L2))/
(INDEX('auxiliary table'!$B$1:$I$1,1,L2+1)-INDEX('auxiliary table'!$B$1:$I$1,1,L2))*(L3-INDEX('auxiliary table'!$B$1:$I$1,1,L2))
)</f>
        <v>3102.6</v>
      </c>
      <c r="M4" s="16">
        <f>IF(ISNUMBER(MATCH(M3,'auxiliary table'!$B$1:$I$1,0)),
INDEX('auxiliary table'!$B$2:$I$2,1,MATCH('data for graph'!M3,'auxiliary table'!$B$1:$I$1,0)),
INDEX('auxiliary table'!$B$2:$I$2,1,M2)+
(INDEX('auxiliary table'!$B$2:$I$2,1,M2+1)-INDEX('auxiliary table'!$B$2:$I$2,1,M2))/
(INDEX('auxiliary table'!$B$1:$I$1,1,M2+1)-INDEX('auxiliary table'!$B$1:$I$1,1,M2))*(M3-INDEX('auxiliary table'!$B$1:$I$1,1,M2))
)</f>
        <v>3065.4</v>
      </c>
      <c r="N4" s="16">
        <f>IF(ISNUMBER(MATCH(N3,'auxiliary table'!$B$1:$I$1,0)),
INDEX('auxiliary table'!$B$2:$I$2,1,MATCH('data for graph'!N3,'auxiliary table'!$B$1:$I$1,0)),
INDEX('auxiliary table'!$B$2:$I$2,1,N2)+
(INDEX('auxiliary table'!$B$2:$I$2,1,N2+1)-INDEX('auxiliary table'!$B$2:$I$2,1,N2))/
(INDEX('auxiliary table'!$B$1:$I$1,1,N2+1)-INDEX('auxiliary table'!$B$1:$I$1,1,N2))*(N3-INDEX('auxiliary table'!$B$1:$I$1,1,N2))
)</f>
        <v>3028.2</v>
      </c>
      <c r="O4" s="16">
        <f>IF(ISNUMBER(MATCH(O3,'auxiliary table'!$B$1:$I$1,0)),
INDEX('auxiliary table'!$B$2:$I$2,1,MATCH('data for graph'!O3,'auxiliary table'!$B$1:$I$1,0)),
INDEX('auxiliary table'!$B$2:$I$2,1,O2)+
(INDEX('auxiliary table'!$B$2:$I$2,1,O2+1)-INDEX('auxiliary table'!$B$2:$I$2,1,O2))/
(INDEX('auxiliary table'!$B$1:$I$1,1,O2+1)-INDEX('auxiliary table'!$B$1:$I$1,1,O2))*(O3-INDEX('auxiliary table'!$B$1:$I$1,1,O2))
)</f>
        <v>2991</v>
      </c>
      <c r="P4" s="16">
        <f>IF(ISNUMBER(MATCH(P3,'auxiliary table'!$B$1:$I$1,0)),
INDEX('auxiliary table'!$B$2:$I$2,1,MATCH('data for graph'!P3,'auxiliary table'!$B$1:$I$1,0)),
INDEX('auxiliary table'!$B$2:$I$2,1,P2)+
(INDEX('auxiliary table'!$B$2:$I$2,1,P2+1)-INDEX('auxiliary table'!$B$2:$I$2,1,P2))/
(INDEX('auxiliary table'!$B$1:$I$1,1,P2+1)-INDEX('auxiliary table'!$B$1:$I$1,1,P2))*(P3-INDEX('auxiliary table'!$B$1:$I$1,1,P2))
)</f>
        <v>3025.1428571428573</v>
      </c>
      <c r="Q4" s="16">
        <f>IF(ISNUMBER(MATCH(Q3,'auxiliary table'!$B$1:$I$1,0)),
INDEX('auxiliary table'!$B$2:$I$2,1,MATCH('data for graph'!Q3,'auxiliary table'!$B$1:$I$1,0)),
INDEX('auxiliary table'!$B$2:$I$2,1,Q2)+
(INDEX('auxiliary table'!$B$2:$I$2,1,Q2+1)-INDEX('auxiliary table'!$B$2:$I$2,1,Q2))/
(INDEX('auxiliary table'!$B$1:$I$1,1,Q2+1)-INDEX('auxiliary table'!$B$1:$I$1,1,Q2))*(Q3-INDEX('auxiliary table'!$B$1:$I$1,1,Q2))
)</f>
        <v>3059.2857142857142</v>
      </c>
      <c r="R4" s="16">
        <f>IF(ISNUMBER(MATCH(R3,'auxiliary table'!$B$1:$I$1,0)),
INDEX('auxiliary table'!$B$2:$I$2,1,MATCH('data for graph'!R3,'auxiliary table'!$B$1:$I$1,0)),
INDEX('auxiliary table'!$B$2:$I$2,1,R2)+
(INDEX('auxiliary table'!$B$2:$I$2,1,R2+1)-INDEX('auxiliary table'!$B$2:$I$2,1,R2))/
(INDEX('auxiliary table'!$B$1:$I$1,1,R2+1)-INDEX('auxiliary table'!$B$1:$I$1,1,R2))*(R3-INDEX('auxiliary table'!$B$1:$I$1,1,R2))
)</f>
        <v>3093.4285714285716</v>
      </c>
      <c r="S4" s="16">
        <f>IF(ISNUMBER(MATCH(S3,'auxiliary table'!$B$1:$I$1,0)),
INDEX('auxiliary table'!$B$2:$I$2,1,MATCH('data for graph'!S3,'auxiliary table'!$B$1:$I$1,0)),
INDEX('auxiliary table'!$B$2:$I$2,1,S2)+
(INDEX('auxiliary table'!$B$2:$I$2,1,S2+1)-INDEX('auxiliary table'!$B$2:$I$2,1,S2))/
(INDEX('auxiliary table'!$B$1:$I$1,1,S2+1)-INDEX('auxiliary table'!$B$1:$I$1,1,S2))*(S3-INDEX('auxiliary table'!$B$1:$I$1,1,S2))
)</f>
        <v>3127.5714285714284</v>
      </c>
      <c r="T4" s="16">
        <f>IF(ISNUMBER(MATCH(T3,'auxiliary table'!$B$1:$I$1,0)),
INDEX('auxiliary table'!$B$2:$I$2,1,MATCH('data for graph'!T3,'auxiliary table'!$B$1:$I$1,0)),
INDEX('auxiliary table'!$B$2:$I$2,1,T2)+
(INDEX('auxiliary table'!$B$2:$I$2,1,T2+1)-INDEX('auxiliary table'!$B$2:$I$2,1,T2))/
(INDEX('auxiliary table'!$B$1:$I$1,1,T2+1)-INDEX('auxiliary table'!$B$1:$I$1,1,T2))*(T3-INDEX('auxiliary table'!$B$1:$I$1,1,T2))
)</f>
        <v>3161.7142857142858</v>
      </c>
      <c r="U4" s="16">
        <f>IF(ISNUMBER(MATCH(U3,'auxiliary table'!$B$1:$I$1,0)),
INDEX('auxiliary table'!$B$2:$I$2,1,MATCH('data for graph'!U3,'auxiliary table'!$B$1:$I$1,0)),
INDEX('auxiliary table'!$B$2:$I$2,1,U2)+
(INDEX('auxiliary table'!$B$2:$I$2,1,U2+1)-INDEX('auxiliary table'!$B$2:$I$2,1,U2))/
(INDEX('auxiliary table'!$B$1:$I$1,1,U2+1)-INDEX('auxiliary table'!$B$1:$I$1,1,U2))*(U3-INDEX('auxiliary table'!$B$1:$I$1,1,U2))
)</f>
        <v>3195.8571428571431</v>
      </c>
      <c r="V4" s="16">
        <f>IF(ISNUMBER(MATCH(V3,'auxiliary table'!$B$1:$I$1,0)),
INDEX('auxiliary table'!$B$2:$I$2,1,MATCH('data for graph'!V3,'auxiliary table'!$B$1:$I$1,0)),
INDEX('auxiliary table'!$B$2:$I$2,1,V2)+
(INDEX('auxiliary table'!$B$2:$I$2,1,V2+1)-INDEX('auxiliary table'!$B$2:$I$2,1,V2))/
(INDEX('auxiliary table'!$B$1:$I$1,1,V2+1)-INDEX('auxiliary table'!$B$1:$I$1,1,V2))*(V3-INDEX('auxiliary table'!$B$1:$I$1,1,V2))
)</f>
        <v>3230</v>
      </c>
      <c r="W4" s="16">
        <f>IF(ISNUMBER(MATCH(W3,'auxiliary table'!$B$1:$I$1,0)),
INDEX('auxiliary table'!$B$2:$I$2,1,MATCH('data for graph'!W3,'auxiliary table'!$B$1:$I$1,0)),
INDEX('auxiliary table'!$B$2:$I$2,1,W2)+
(INDEX('auxiliary table'!$B$2:$I$2,1,W2+1)-INDEX('auxiliary table'!$B$2:$I$2,1,W2))/
(INDEX('auxiliary table'!$B$1:$I$1,1,W2+1)-INDEX('auxiliary table'!$B$1:$I$1,1,W2))*(W3-INDEX('auxiliary table'!$B$1:$I$1,1,W2))
)</f>
        <v>3223.5</v>
      </c>
      <c r="X4" s="16">
        <f>IF(ISNUMBER(MATCH(X3,'auxiliary table'!$B$1:$I$1,0)),
INDEX('auxiliary table'!$B$2:$I$2,1,MATCH('data for graph'!X3,'auxiliary table'!$B$1:$I$1,0)),
INDEX('auxiliary table'!$B$2:$I$2,1,X2)+
(INDEX('auxiliary table'!$B$2:$I$2,1,X2+1)-INDEX('auxiliary table'!$B$2:$I$2,1,X2))/
(INDEX('auxiliary table'!$B$1:$I$1,1,X2+1)-INDEX('auxiliary table'!$B$1:$I$1,1,X2))*(X3-INDEX('auxiliary table'!$B$1:$I$1,1,X2))
)</f>
        <v>3217</v>
      </c>
      <c r="Y4" s="16">
        <f>IF(ISNUMBER(MATCH(Y3,'auxiliary table'!$B$1:$I$1,0)),
INDEX('auxiliary table'!$B$2:$I$2,1,MATCH('data for graph'!Y3,'auxiliary table'!$B$1:$I$1,0)),
INDEX('auxiliary table'!$B$2:$I$2,1,Y2)+
(INDEX('auxiliary table'!$B$2:$I$2,1,Y2+1)-INDEX('auxiliary table'!$B$2:$I$2,1,Y2))/
(INDEX('auxiliary table'!$B$1:$I$1,1,Y2+1)-INDEX('auxiliary table'!$B$1:$I$1,1,Y2))*(Y3-INDEX('auxiliary table'!$B$1:$I$1,1,Y2))
)</f>
        <v>3210.5</v>
      </c>
      <c r="Z4" s="16">
        <f>IF(ISNUMBER(MATCH(Z3,'auxiliary table'!$B$1:$I$1,0)),
INDEX('auxiliary table'!$B$2:$I$2,1,MATCH('data for graph'!Z3,'auxiliary table'!$B$1:$I$1,0)),
INDEX('auxiliary table'!$B$2:$I$2,1,Z2)+
(INDEX('auxiliary table'!$B$2:$I$2,1,Z2+1)-INDEX('auxiliary table'!$B$2:$I$2,1,Z2))/
(INDEX('auxiliary table'!$B$1:$I$1,1,Z2+1)-INDEX('auxiliary table'!$B$1:$I$1,1,Z2))*(Z3-INDEX('auxiliary table'!$B$1:$I$1,1,Z2))
)</f>
        <v>3204</v>
      </c>
      <c r="AA4" s="16">
        <f>IF(ISNUMBER(MATCH(AA3,'auxiliary table'!$B$1:$I$1,0)),
INDEX('auxiliary table'!$B$2:$I$2,1,MATCH('data for graph'!AA3,'auxiliary table'!$B$1:$I$1,0)),
INDEX('auxiliary table'!$B$2:$I$2,1,AA2)+
(INDEX('auxiliary table'!$B$2:$I$2,1,AA2+1)-INDEX('auxiliary table'!$B$2:$I$2,1,AA2))/
(INDEX('auxiliary table'!$B$1:$I$1,1,AA2+1)-INDEX('auxiliary table'!$B$1:$I$1,1,AA2))*(AA3-INDEX('auxiliary table'!$B$1:$I$1,1,AA2))
)</f>
        <v>3197.5</v>
      </c>
      <c r="AB4" s="16">
        <f>IF(ISNUMBER(MATCH(AB3,'auxiliary table'!$B$1:$I$1,0)),
INDEX('auxiliary table'!$B$2:$I$2,1,MATCH('data for graph'!AB3,'auxiliary table'!$B$1:$I$1,0)),
INDEX('auxiliary table'!$B$2:$I$2,1,AB2)+
(INDEX('auxiliary table'!$B$2:$I$2,1,AB2+1)-INDEX('auxiliary table'!$B$2:$I$2,1,AB2))/
(INDEX('auxiliary table'!$B$1:$I$1,1,AB2+1)-INDEX('auxiliary table'!$B$1:$I$1,1,AB2))*(AB3-INDEX('auxiliary table'!$B$1:$I$1,1,AB2))
)</f>
        <v>3191</v>
      </c>
      <c r="AC4" s="16">
        <f>IF(ISNUMBER(MATCH(AC3,'auxiliary table'!$B$1:$I$1,0)),
INDEX('auxiliary table'!$B$2:$I$2,1,MATCH('data for graph'!AC3,'auxiliary table'!$B$1:$I$1,0)),
INDEX('auxiliary table'!$B$2:$I$2,1,AC2)+
(INDEX('auxiliary table'!$B$2:$I$2,1,AC2+1)-INDEX('auxiliary table'!$B$2:$I$2,1,AC2))/
(INDEX('auxiliary table'!$B$1:$I$1,1,AC2+1)-INDEX('auxiliary table'!$B$1:$I$1,1,AC2))*(AC3-INDEX('auxiliary table'!$B$1:$I$1,1,AC2))
)</f>
        <v>3184.5</v>
      </c>
      <c r="AD4" s="16">
        <f>IF(ISNUMBER(MATCH(AD3,'auxiliary table'!$B$1:$I$1,0)),
INDEX('auxiliary table'!$B$2:$I$2,1,MATCH('data for graph'!AD3,'auxiliary table'!$B$1:$I$1,0)),
INDEX('auxiliary table'!$B$2:$I$2,1,AD2)+
(INDEX('auxiliary table'!$B$2:$I$2,1,AD2+1)-INDEX('auxiliary table'!$B$2:$I$2,1,AD2))/
(INDEX('auxiliary table'!$B$1:$I$1,1,AD2+1)-INDEX('auxiliary table'!$B$1:$I$1,1,AD2))*(AD3-INDEX('auxiliary table'!$B$1:$I$1,1,AD2))
)</f>
        <v>3178</v>
      </c>
      <c r="AE4" s="16">
        <f>IF(ISNUMBER(MATCH(AE3,'auxiliary table'!$B$1:$I$1,0)),
INDEX('auxiliary table'!$B$2:$I$2,1,MATCH('data for graph'!AE3,'auxiliary table'!$B$1:$I$1,0)),
INDEX('auxiliary table'!$B$2:$I$2,1,AE2)+
(INDEX('auxiliary table'!$B$2:$I$2,1,AE2+1)-INDEX('auxiliary table'!$B$2:$I$2,1,AE2))/
(INDEX('auxiliary table'!$B$1:$I$1,1,AE2+1)-INDEX('auxiliary table'!$B$1:$I$1,1,AE2))*(AE3-INDEX('auxiliary table'!$B$1:$I$1,1,AE2))
)</f>
        <v>3171.5</v>
      </c>
      <c r="AF4" s="16">
        <f>IF(ISNUMBER(MATCH(AF3,'auxiliary table'!$B$1:$I$1,0)),
INDEX('auxiliary table'!$B$2:$I$2,1,MATCH('data for graph'!AF3,'auxiliary table'!$B$1:$I$1,0)),
INDEX('auxiliary table'!$B$2:$I$2,1,AF2)+
(INDEX('auxiliary table'!$B$2:$I$2,1,AF2+1)-INDEX('auxiliary table'!$B$2:$I$2,1,AF2))/
(INDEX('auxiliary table'!$B$1:$I$1,1,AF2+1)-INDEX('auxiliary table'!$B$1:$I$1,1,AF2))*(AF3-INDEX('auxiliary table'!$B$1:$I$1,1,AF2))
)</f>
        <v>3165</v>
      </c>
      <c r="AG4" s="16">
        <f>IF(ISNUMBER(MATCH(AG3,'auxiliary table'!$B$1:$I$1,0)),
INDEX('auxiliary table'!$B$2:$I$2,1,MATCH('data for graph'!AG3,'auxiliary table'!$B$1:$I$1,0)),
INDEX('auxiliary table'!$B$2:$I$2,1,AG2)+
(INDEX('auxiliary table'!$B$2:$I$2,1,AG2+1)-INDEX('auxiliary table'!$B$2:$I$2,1,AG2))/
(INDEX('auxiliary table'!$B$1:$I$1,1,AG2+1)-INDEX('auxiliary table'!$B$1:$I$1,1,AG2))*(AG3-INDEX('auxiliary table'!$B$1:$I$1,1,AG2))
)</f>
        <v>3178.75</v>
      </c>
      <c r="AH4" s="16">
        <f>IF(ISNUMBER(MATCH(AH3,'auxiliary table'!$B$1:$I$1,0)),
INDEX('auxiliary table'!$B$2:$I$2,1,MATCH('data for graph'!AH3,'auxiliary table'!$B$1:$I$1,0)),
INDEX('auxiliary table'!$B$2:$I$2,1,AH2)+
(INDEX('auxiliary table'!$B$2:$I$2,1,AH2+1)-INDEX('auxiliary table'!$B$2:$I$2,1,AH2))/
(INDEX('auxiliary table'!$B$1:$I$1,1,AH2+1)-INDEX('auxiliary table'!$B$1:$I$1,1,AH2))*(AH3-INDEX('auxiliary table'!$B$1:$I$1,1,AH2))
)</f>
        <v>3192.5</v>
      </c>
      <c r="AI4" s="16">
        <f>IF(ISNUMBER(MATCH(AI3,'auxiliary table'!$B$1:$I$1,0)),
INDEX('auxiliary table'!$B$2:$I$2,1,MATCH('data for graph'!AI3,'auxiliary table'!$B$1:$I$1,0)),
INDEX('auxiliary table'!$B$2:$I$2,1,AI2)+
(INDEX('auxiliary table'!$B$2:$I$2,1,AI2+1)-INDEX('auxiliary table'!$B$2:$I$2,1,AI2))/
(INDEX('auxiliary table'!$B$1:$I$1,1,AI2+1)-INDEX('auxiliary table'!$B$1:$I$1,1,AI2))*(AI3-INDEX('auxiliary table'!$B$1:$I$1,1,AI2))
)</f>
        <v>3206.25</v>
      </c>
      <c r="AJ4" s="16">
        <f>IF(ISNUMBER(MATCH(AJ3,'auxiliary table'!$B$1:$I$1,0)),
INDEX('auxiliary table'!$B$2:$I$2,1,MATCH('data for graph'!AJ3,'auxiliary table'!$B$1:$I$1,0)),
INDEX('auxiliary table'!$B$2:$I$2,1,AJ2)+
(INDEX('auxiliary table'!$B$2:$I$2,1,AJ2+1)-INDEX('auxiliary table'!$B$2:$I$2,1,AJ2))/
(INDEX('auxiliary table'!$B$1:$I$1,1,AJ2+1)-INDEX('auxiliary table'!$B$1:$I$1,1,AJ2))*(AJ3-INDEX('auxiliary table'!$B$1:$I$1,1,AJ2))
)</f>
        <v>3220</v>
      </c>
      <c r="AK4" s="16">
        <f>IF(ISNUMBER(MATCH(AK3,'auxiliary table'!$B$1:$I$1,0)),
INDEX('auxiliary table'!$B$2:$I$2,1,MATCH('data for graph'!AK3,'auxiliary table'!$B$1:$I$1,0)),
INDEX('auxiliary table'!$B$2:$I$2,1,AK2)+
(INDEX('auxiliary table'!$B$2:$I$2,1,AK2+1)-INDEX('auxiliary table'!$B$2:$I$2,1,AK2))/
(INDEX('auxiliary table'!$B$1:$I$1,1,AK2+1)-INDEX('auxiliary table'!$B$1:$I$1,1,AK2))*(AK3-INDEX('auxiliary table'!$B$1:$I$1,1,AK2))
)</f>
        <v>3233.75</v>
      </c>
      <c r="AL4" s="16">
        <f>IF(ISNUMBER(MATCH(AL3,'auxiliary table'!$B$1:$I$1,0)),
INDEX('auxiliary table'!$B$2:$I$2,1,MATCH('data for graph'!AL3,'auxiliary table'!$B$1:$I$1,0)),
INDEX('auxiliary table'!$B$2:$I$2,1,AL2)+
(INDEX('auxiliary table'!$B$2:$I$2,1,AL2+1)-INDEX('auxiliary table'!$B$2:$I$2,1,AL2))/
(INDEX('auxiliary table'!$B$1:$I$1,1,AL2+1)-INDEX('auxiliary table'!$B$1:$I$1,1,AL2))*(AL3-INDEX('auxiliary table'!$B$1:$I$1,1,AL2))
)</f>
        <v>3247.5</v>
      </c>
      <c r="AM4" s="16">
        <f>IF(ISNUMBER(MATCH(AM3,'auxiliary table'!$B$1:$I$1,0)),
INDEX('auxiliary table'!$B$2:$I$2,1,MATCH('data for graph'!AM3,'auxiliary table'!$B$1:$I$1,0)),
INDEX('auxiliary table'!$B$2:$I$2,1,AM2)+
(INDEX('auxiliary table'!$B$2:$I$2,1,AM2+1)-INDEX('auxiliary table'!$B$2:$I$2,1,AM2))/
(INDEX('auxiliary table'!$B$1:$I$1,1,AM2+1)-INDEX('auxiliary table'!$B$1:$I$1,1,AM2))*(AM3-INDEX('auxiliary table'!$B$1:$I$1,1,AM2))
)</f>
        <v>3261.25</v>
      </c>
      <c r="AN4" s="16">
        <f>IF(ISNUMBER(MATCH(AN3,'auxiliary table'!$B$1:$I$1,0)),
INDEX('auxiliary table'!$B$2:$I$2,1,MATCH('data for graph'!AN3,'auxiliary table'!$B$1:$I$1,0)),
INDEX('auxiliary table'!$B$2:$I$2,1,AN2)+
(INDEX('auxiliary table'!$B$2:$I$2,1,AN2+1)-INDEX('auxiliary table'!$B$2:$I$2,1,AN2))/
(INDEX('auxiliary table'!$B$1:$I$1,1,AN2+1)-INDEX('auxiliary table'!$B$1:$I$1,1,AN2))*(AN3-INDEX('auxiliary table'!$B$1:$I$1,1,AN2))
)</f>
        <v>3275</v>
      </c>
      <c r="AO4" s="16">
        <f>IF(ISNUMBER(MATCH(AO3,'auxiliary table'!$B$1:$I$1,0)),
INDEX('auxiliary table'!$B$2:$I$2,1,MATCH('data for graph'!AO3,'auxiliary table'!$B$1:$I$1,0)),
INDEX('auxiliary table'!$B$2:$I$2,1,AO2)+
(INDEX('auxiliary table'!$B$2:$I$2,1,AO2+1)-INDEX('auxiliary table'!$B$2:$I$2,1,AO2))/
(INDEX('auxiliary table'!$B$1:$I$1,1,AO2+1)-INDEX('auxiliary table'!$B$1:$I$1,1,AO2))*(AO3-INDEX('auxiliary table'!$B$1:$I$1,1,AO2))
)</f>
        <v>3288.75</v>
      </c>
      <c r="AP4" s="16">
        <f>IF(ISNUMBER(MATCH(AP3,'auxiliary table'!$B$1:$I$1,0)),
INDEX('auxiliary table'!$B$2:$I$2,1,MATCH('data for graph'!AP3,'auxiliary table'!$B$1:$I$1,0)),
INDEX('auxiliary table'!$B$2:$I$2,1,AP2)+
(INDEX('auxiliary table'!$B$2:$I$2,1,AP2+1)-INDEX('auxiliary table'!$B$2:$I$2,1,AP2))/
(INDEX('auxiliary table'!$B$1:$I$1,1,AP2+1)-INDEX('auxiliary table'!$B$1:$I$1,1,AP2))*(AP3-INDEX('auxiliary table'!$B$1:$I$1,1,AP2))
)</f>
        <v>3302.5</v>
      </c>
      <c r="AQ4" s="16">
        <f>IF(ISNUMBER(MATCH(AQ3,'auxiliary table'!$B$1:$I$1,0)),
INDEX('auxiliary table'!$B$2:$I$2,1,MATCH('data for graph'!AQ3,'auxiliary table'!$B$1:$I$1,0)),
INDEX('auxiliary table'!$B$2:$I$2,1,AQ2)+
(INDEX('auxiliary table'!$B$2:$I$2,1,AQ2+1)-INDEX('auxiliary table'!$B$2:$I$2,1,AQ2))/
(INDEX('auxiliary table'!$B$1:$I$1,1,AQ2+1)-INDEX('auxiliary table'!$B$1:$I$1,1,AQ2))*(AQ3-INDEX('auxiliary table'!$B$1:$I$1,1,AQ2))
)</f>
        <v>3316.25</v>
      </c>
      <c r="AR4" s="16">
        <f>IF(ISNUMBER(MATCH(AR3,'auxiliary table'!$B$1:$I$1,0)),
INDEX('auxiliary table'!$B$2:$I$2,1,MATCH('data for graph'!AR3,'auxiliary table'!$B$1:$I$1,0)),
INDEX('auxiliary table'!$B$2:$I$2,1,AR2)+
(INDEX('auxiliary table'!$B$2:$I$2,1,AR2+1)-INDEX('auxiliary table'!$B$2:$I$2,1,AR2))/
(INDEX('auxiliary table'!$B$1:$I$1,1,AR2+1)-INDEX('auxiliary table'!$B$1:$I$1,1,AR2))*(AR3-INDEX('auxiliary table'!$B$1:$I$1,1,AR2))
)</f>
        <v>3330</v>
      </c>
      <c r="AS4" s="16">
        <f>IF(ISNUMBER(MATCH(AS3,'auxiliary table'!$B$1:$I$1,0)),
INDEX('auxiliary table'!$B$2:$I$2,1,MATCH('data for graph'!AS3,'auxiliary table'!$B$1:$I$1,0)),
INDEX('auxiliary table'!$B$2:$I$2,1,AS2)+
(INDEX('auxiliary table'!$B$2:$I$2,1,AS2+1)-INDEX('auxiliary table'!$B$2:$I$2,1,AS2))/
(INDEX('auxiliary table'!$B$1:$I$1,1,AS2+1)-INDEX('auxiliary table'!$B$1:$I$1,1,AS2))*(AS3-INDEX('auxiliary table'!$B$1:$I$1,1,AS2))
)</f>
        <v>3333.6666666666665</v>
      </c>
      <c r="AT4" s="16">
        <f>IF(ISNUMBER(MATCH(AT3,'auxiliary table'!$B$1:$I$1,0)),
INDEX('auxiliary table'!$B$2:$I$2,1,MATCH('data for graph'!AT3,'auxiliary table'!$B$1:$I$1,0)),
INDEX('auxiliary table'!$B$2:$I$2,1,AT2)+
(INDEX('auxiliary table'!$B$2:$I$2,1,AT2+1)-INDEX('auxiliary table'!$B$2:$I$2,1,AT2))/
(INDEX('auxiliary table'!$B$1:$I$1,1,AT2+1)-INDEX('auxiliary table'!$B$1:$I$1,1,AT2))*(AT3-INDEX('auxiliary table'!$B$1:$I$1,1,AT2))
)</f>
        <v>3337.3333333333335</v>
      </c>
      <c r="AU4" s="16">
        <f>IF(ISNUMBER(MATCH(AU3,'auxiliary table'!$B$1:$I$1,0)),
INDEX('auxiliary table'!$B$2:$I$2,1,MATCH('data for graph'!AU3,'auxiliary table'!$B$1:$I$1,0)),
INDEX('auxiliary table'!$B$2:$I$2,1,AU2)+
(INDEX('auxiliary table'!$B$2:$I$2,1,AU2+1)-INDEX('auxiliary table'!$B$2:$I$2,1,AU2))/
(INDEX('auxiliary table'!$B$1:$I$1,1,AU2+1)-INDEX('auxiliary table'!$B$1:$I$1,1,AU2))*(AU3-INDEX('auxiliary table'!$B$1:$I$1,1,AU2))
)</f>
        <v>3341</v>
      </c>
      <c r="AV4" s="16">
        <f>IF(ISNUMBER(MATCH(AV3,'auxiliary table'!$B$1:$I$1,0)),
INDEX('auxiliary table'!$B$2:$I$2,1,MATCH('data for graph'!AV3,'auxiliary table'!$B$1:$I$1,0)),
INDEX('auxiliary table'!$B$2:$I$2,1,AV2)+
(INDEX('auxiliary table'!$B$2:$I$2,1,AV2+1)-INDEX('auxiliary table'!$B$2:$I$2,1,AV2))/
(INDEX('auxiliary table'!$B$1:$I$1,1,AV2+1)-INDEX('auxiliary table'!$B$1:$I$1,1,AV2))*(AV3-INDEX('auxiliary table'!$B$1:$I$1,1,AV2))
)</f>
        <v>3344.6666666666665</v>
      </c>
      <c r="AW4" s="16">
        <f>IF(ISNUMBER(MATCH(AW3,'auxiliary table'!$B$1:$I$1,0)),
INDEX('auxiliary table'!$B$2:$I$2,1,MATCH('data for graph'!AW3,'auxiliary table'!$B$1:$I$1,0)),
INDEX('auxiliary table'!$B$2:$I$2,1,AW2)+
(INDEX('auxiliary table'!$B$2:$I$2,1,AW2+1)-INDEX('auxiliary table'!$B$2:$I$2,1,AW2))/
(INDEX('auxiliary table'!$B$1:$I$1,1,AW2+1)-INDEX('auxiliary table'!$B$1:$I$1,1,AW2))*(AW3-INDEX('auxiliary table'!$B$1:$I$1,1,AW2))
)</f>
        <v>3348.3333333333335</v>
      </c>
      <c r="AX4" s="16">
        <f>IF(ISNUMBER(MATCH(AX3,'auxiliary table'!$B$1:$I$1,0)),
INDEX('auxiliary table'!$B$2:$I$2,1,MATCH('data for graph'!AX3,'auxiliary table'!$B$1:$I$1,0)),
INDEX('auxiliary table'!$B$2:$I$2,1,AX2)+
(INDEX('auxiliary table'!$B$2:$I$2,1,AX2+1)-INDEX('auxiliary table'!$B$2:$I$2,1,AX2))/
(INDEX('auxiliary table'!$B$1:$I$1,1,AX2+1)-INDEX('auxiliary table'!$B$1:$I$1,1,AX2))*(AX3-INDEX('auxiliary table'!$B$1:$I$1,1,AX2))
)</f>
        <v>3352</v>
      </c>
      <c r="AY4" s="19"/>
    </row>
    <row r="7" spans="1:52" customFormat="1" x14ac:dyDescent="0.25">
      <c r="A7" s="18" t="s">
        <v>65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2" customFormat="1" x14ac:dyDescent="0.25">
      <c r="A8" s="32"/>
      <c r="B8" s="33">
        <f>MATCH(B9,'auxiliary table'!$B$9:$I$9,1)</f>
        <v>1</v>
      </c>
      <c r="C8" s="33">
        <f>MATCH(C9,'auxiliary table'!$B$9:$I$9,1)</f>
        <v>1</v>
      </c>
      <c r="D8" s="33">
        <f>MATCH(D9,'auxiliary table'!$B$9:$I$9,1)</f>
        <v>1</v>
      </c>
      <c r="E8" s="33">
        <f>MATCH(E9,'auxiliary table'!$B$9:$I$9,1)</f>
        <v>1</v>
      </c>
      <c r="F8" s="33">
        <f>MATCH(F9,'auxiliary table'!$B$9:$I$9,1)</f>
        <v>1</v>
      </c>
      <c r="G8" s="33">
        <f>MATCH(G9,'auxiliary table'!$B$9:$I$9,1)</f>
        <v>1</v>
      </c>
      <c r="H8" s="33">
        <f>MATCH(H9,'auxiliary table'!$B$9:$I$9,1)</f>
        <v>1</v>
      </c>
      <c r="I8" s="33">
        <f>MATCH(I9,'auxiliary table'!$B$9:$I$9,1)</f>
        <v>1</v>
      </c>
      <c r="J8" s="33">
        <f>MATCH(J9,'auxiliary table'!$B$9:$I$9,1)</f>
        <v>2</v>
      </c>
      <c r="K8" s="33">
        <f>MATCH(K9,'auxiliary table'!$B$9:$I$9,1)</f>
        <v>2</v>
      </c>
      <c r="L8" s="33">
        <f>MATCH(L9,'auxiliary table'!$B$9:$I$9,1)</f>
        <v>2</v>
      </c>
      <c r="M8" s="33">
        <f>MATCH(M9,'auxiliary table'!$B$9:$I$9,1)</f>
        <v>2</v>
      </c>
      <c r="N8" s="33">
        <f>MATCH(N9,'auxiliary table'!$B$9:$I$9,1)</f>
        <v>2</v>
      </c>
      <c r="O8" s="33">
        <f>MATCH(O9,'auxiliary table'!$B$9:$I$9,1)</f>
        <v>3</v>
      </c>
      <c r="P8" s="33">
        <f>MATCH(P9,'auxiliary table'!$B$9:$I$9,1)</f>
        <v>3</v>
      </c>
      <c r="Q8" s="33">
        <f>MATCH(Q9,'auxiliary table'!$B$9:$I$9,1)</f>
        <v>3</v>
      </c>
      <c r="R8" s="33">
        <f>MATCH(R9,'auxiliary table'!$B$9:$I$9,1)</f>
        <v>3</v>
      </c>
      <c r="S8" s="33">
        <f>MATCH(S9,'auxiliary table'!$B$9:$I$9,1)</f>
        <v>3</v>
      </c>
      <c r="T8" s="33">
        <f>MATCH(T9,'auxiliary table'!$B$9:$I$9,1)</f>
        <v>3</v>
      </c>
      <c r="U8" s="33">
        <f>MATCH(U9,'auxiliary table'!$B$9:$I$9,1)</f>
        <v>3</v>
      </c>
      <c r="V8" s="33">
        <f>MATCH(V9,'auxiliary table'!$B$9:$I$9,1)</f>
        <v>4</v>
      </c>
      <c r="W8" s="33">
        <f>MATCH(W9,'auxiliary table'!$B$9:$I$9,1)</f>
        <v>4</v>
      </c>
      <c r="X8" s="33">
        <f>MATCH(X9,'auxiliary table'!$B$9:$I$9,1)</f>
        <v>4</v>
      </c>
      <c r="Y8" s="33">
        <f>MATCH(Y9,'auxiliary table'!$B$9:$I$9,1)</f>
        <v>4</v>
      </c>
      <c r="Z8" s="33">
        <f>MATCH(Z9,'auxiliary table'!$B$9:$I$9,1)</f>
        <v>4</v>
      </c>
      <c r="AA8" s="33">
        <f>MATCH(AA9,'auxiliary table'!$B$9:$I$9,1)</f>
        <v>4</v>
      </c>
      <c r="AB8" s="33">
        <f>MATCH(AB9,'auxiliary table'!$B$9:$I$9,1)</f>
        <v>4</v>
      </c>
      <c r="AC8" s="33">
        <f>MATCH(AC9,'auxiliary table'!$B$9:$I$9,1)</f>
        <v>4</v>
      </c>
      <c r="AD8" s="33">
        <f>MATCH(AD9,'auxiliary table'!$B$9:$I$9,1)</f>
        <v>4</v>
      </c>
      <c r="AE8" s="33">
        <f>MATCH(AE9,'auxiliary table'!$B$9:$I$9,1)</f>
        <v>4</v>
      </c>
      <c r="AF8" s="33">
        <f>MATCH(AF9,'auxiliary table'!$B$9:$I$9,1)</f>
        <v>5</v>
      </c>
      <c r="AG8" s="33">
        <f>MATCH(AG9,'auxiliary table'!$B$9:$I$9,1)</f>
        <v>5</v>
      </c>
      <c r="AH8" s="33">
        <f>MATCH(AH9,'auxiliary table'!$B$9:$I$9,1)</f>
        <v>5</v>
      </c>
      <c r="AI8" s="33">
        <f>MATCH(AI9,'auxiliary table'!$B$9:$I$9,1)</f>
        <v>5</v>
      </c>
      <c r="AJ8" s="33">
        <f>MATCH(AJ9,'auxiliary table'!$B$9:$I$9,1)</f>
        <v>5</v>
      </c>
      <c r="AK8" s="33">
        <f>MATCH(AK9,'auxiliary table'!$B$9:$I$9,1)</f>
        <v>5</v>
      </c>
      <c r="AL8" s="33">
        <f>MATCH(AL9,'auxiliary table'!$B$9:$I$9,1)</f>
        <v>5</v>
      </c>
      <c r="AM8" s="33">
        <f>MATCH(AM9,'auxiliary table'!$B$9:$I$9,1)</f>
        <v>5</v>
      </c>
      <c r="AN8" s="33">
        <f>MATCH(AN9,'auxiliary table'!$B$9:$I$9,1)</f>
        <v>5</v>
      </c>
      <c r="AO8" s="33">
        <f>MATCH(AO9,'auxiliary table'!$B$9:$I$9,1)</f>
        <v>5</v>
      </c>
      <c r="AP8" s="33">
        <f>MATCH(AP9,'auxiliary table'!$B$9:$I$9,1)</f>
        <v>5</v>
      </c>
      <c r="AQ8" s="33">
        <f>MATCH(AQ9,'auxiliary table'!$B$9:$I$9,1)</f>
        <v>5</v>
      </c>
      <c r="AR8" s="33">
        <f>MATCH(AR9,'auxiliary table'!$B$9:$I$9,1)</f>
        <v>6</v>
      </c>
      <c r="AS8" s="33">
        <f>MATCH(AS9,'auxiliary table'!$B$9:$I$9,1)</f>
        <v>6</v>
      </c>
      <c r="AT8" s="33">
        <f>MATCH(AT9,'auxiliary table'!$B$9:$I$9,1)</f>
        <v>6</v>
      </c>
      <c r="AU8" s="33">
        <f>MATCH(AU9,'auxiliary table'!$B$9:$I$9,1)</f>
        <v>6</v>
      </c>
      <c r="AV8" s="33">
        <f>MATCH(AV9,'auxiliary table'!$B$9:$I$9,1)</f>
        <v>6</v>
      </c>
      <c r="AW8" s="33">
        <f>MATCH(AW9,'auxiliary table'!$B$9:$I$9,1)</f>
        <v>6</v>
      </c>
      <c r="AX8" s="33">
        <f>MATCH(AX9,'auxiliary table'!$B$9:$I$9,1)</f>
        <v>7</v>
      </c>
      <c r="AY8" s="9"/>
      <c r="AZ8" s="9"/>
    </row>
    <row r="9" spans="1:52" customFormat="1" x14ac:dyDescent="0.25">
      <c r="A9" s="15" t="s">
        <v>46</v>
      </c>
      <c r="B9" s="15">
        <v>1947</v>
      </c>
      <c r="C9" s="15">
        <v>1948</v>
      </c>
      <c r="D9" s="15">
        <v>1949</v>
      </c>
      <c r="E9" s="15">
        <v>1950</v>
      </c>
      <c r="F9" s="15">
        <v>1951</v>
      </c>
      <c r="G9" s="15">
        <v>1952</v>
      </c>
      <c r="H9" s="15">
        <v>1953</v>
      </c>
      <c r="I9" s="15">
        <v>1954</v>
      </c>
      <c r="J9" s="15">
        <v>1955</v>
      </c>
      <c r="K9" s="15">
        <v>1956</v>
      </c>
      <c r="L9" s="15">
        <v>1957</v>
      </c>
      <c r="M9" s="15">
        <v>1958</v>
      </c>
      <c r="N9" s="15">
        <v>1959</v>
      </c>
      <c r="O9" s="15">
        <v>1960</v>
      </c>
      <c r="P9" s="15">
        <v>1961</v>
      </c>
      <c r="Q9" s="15">
        <v>1962</v>
      </c>
      <c r="R9" s="15">
        <v>1963</v>
      </c>
      <c r="S9" s="15">
        <v>1964</v>
      </c>
      <c r="T9" s="15">
        <v>1965</v>
      </c>
      <c r="U9" s="15">
        <v>1966</v>
      </c>
      <c r="V9" s="15">
        <v>1967</v>
      </c>
      <c r="W9" s="15">
        <v>1968</v>
      </c>
      <c r="X9" s="15">
        <v>1969</v>
      </c>
      <c r="Y9" s="15">
        <v>1970</v>
      </c>
      <c r="Z9" s="15">
        <v>1971</v>
      </c>
      <c r="AA9" s="15">
        <v>1972</v>
      </c>
      <c r="AB9" s="15">
        <v>1973</v>
      </c>
      <c r="AC9" s="15">
        <v>1974</v>
      </c>
      <c r="AD9" s="15">
        <v>1975</v>
      </c>
      <c r="AE9" s="15">
        <v>1976</v>
      </c>
      <c r="AF9" s="15">
        <v>1977</v>
      </c>
      <c r="AG9" s="15">
        <v>1978</v>
      </c>
      <c r="AH9" s="15">
        <v>1979</v>
      </c>
      <c r="AI9" s="15">
        <v>1980</v>
      </c>
      <c r="AJ9" s="15">
        <v>1981</v>
      </c>
      <c r="AK9" s="15">
        <v>1982</v>
      </c>
      <c r="AL9" s="15">
        <v>1983</v>
      </c>
      <c r="AM9" s="15">
        <v>1984</v>
      </c>
      <c r="AN9" s="15">
        <v>1985</v>
      </c>
      <c r="AO9" s="15">
        <v>1986</v>
      </c>
      <c r="AP9" s="15">
        <v>1987</v>
      </c>
      <c r="AQ9" s="15">
        <v>1988</v>
      </c>
      <c r="AR9" s="15">
        <v>1989</v>
      </c>
      <c r="AS9" s="15">
        <v>1990</v>
      </c>
      <c r="AT9" s="15">
        <v>1991</v>
      </c>
      <c r="AU9" s="15">
        <v>1992</v>
      </c>
      <c r="AV9" s="15">
        <v>1993</v>
      </c>
      <c r="AW9" s="15">
        <v>1994</v>
      </c>
      <c r="AX9" s="15">
        <v>1995</v>
      </c>
    </row>
    <row r="10" spans="1:52" customFormat="1" x14ac:dyDescent="0.25">
      <c r="A10" s="15" t="s">
        <v>45</v>
      </c>
      <c r="B10" s="16">
        <f>IF(ISNUMBER(MATCH(B9,'auxiliary table'!$B$9:$I$9,0)),
INDEX('auxiliary table'!$B$10:$I$10,1,MATCH('data for graph'!B9,'auxiliary table'!$B$9:$I$9,0)),
INDEX('auxiliary table'!$B$10:$I$10,1,B8)+
(INDEX('auxiliary table'!$B$10:$I$10,1,B8+1)-INDEX('auxiliary table'!$B$10:$I$10,1,B8))/
(INDEX('auxiliary table'!$B$9:$I$9,1,B8+1)-INDEX('auxiliary table'!$B$9:$I$9,1,B8))*(B9-INDEX('auxiliary table'!$B$9:$I$9,1,B8))
)</f>
        <v>348</v>
      </c>
      <c r="C10" s="16">
        <f>IF(ISNUMBER(MATCH(C9,'auxiliary table'!$B$9:$I$9,0)),
INDEX('auxiliary table'!$B$10:$I$10,1,MATCH('data for graph'!C9,'auxiliary table'!$B$9:$I$9,0)),
INDEX('auxiliary table'!$B$10:$I$10,1,C8)+
(INDEX('auxiliary table'!$B$10:$I$10,1,C8+1)-INDEX('auxiliary table'!$B$10:$I$10,1,C8))/
(INDEX('auxiliary table'!$B$9:$I$9,1,C8+1)-INDEX('auxiliary table'!$B$9:$I$9,1,C8))*(C9-INDEX('auxiliary table'!$B$9:$I$9,1,C8))
)</f>
        <v>364.375</v>
      </c>
      <c r="D10" s="16">
        <f>IF(ISNUMBER(MATCH(D9,'auxiliary table'!$B$9:$I$9,0)),
INDEX('auxiliary table'!$B$10:$I$10,1,MATCH('data for graph'!D9,'auxiliary table'!$B$9:$I$9,0)),
INDEX('auxiliary table'!$B$10:$I$10,1,D8)+
(INDEX('auxiliary table'!$B$10:$I$10,1,D8+1)-INDEX('auxiliary table'!$B$10:$I$10,1,D8))/
(INDEX('auxiliary table'!$B$9:$I$9,1,D8+1)-INDEX('auxiliary table'!$B$9:$I$9,1,D8))*(D9-INDEX('auxiliary table'!$B$9:$I$9,1,D8))
)</f>
        <v>380.75</v>
      </c>
      <c r="E10" s="16">
        <f>IF(ISNUMBER(MATCH(E9,'auxiliary table'!$B$9:$I$9,0)),
INDEX('auxiliary table'!$B$10:$I$10,1,MATCH('data for graph'!E9,'auxiliary table'!$B$9:$I$9,0)),
INDEX('auxiliary table'!$B$10:$I$10,1,E8)+
(INDEX('auxiliary table'!$B$10:$I$10,1,E8+1)-INDEX('auxiliary table'!$B$10:$I$10,1,E8))/
(INDEX('auxiliary table'!$B$9:$I$9,1,E8+1)-INDEX('auxiliary table'!$B$9:$I$9,1,E8))*(E9-INDEX('auxiliary table'!$B$9:$I$9,1,E8))
)</f>
        <v>397.125</v>
      </c>
      <c r="F10" s="16">
        <f>IF(ISNUMBER(MATCH(F9,'auxiliary table'!$B$9:$I$9,0)),
INDEX('auxiliary table'!$B$10:$I$10,1,MATCH('data for graph'!F9,'auxiliary table'!$B$9:$I$9,0)),
INDEX('auxiliary table'!$B$10:$I$10,1,F8)+
(INDEX('auxiliary table'!$B$10:$I$10,1,F8+1)-INDEX('auxiliary table'!$B$10:$I$10,1,F8))/
(INDEX('auxiliary table'!$B$9:$I$9,1,F8+1)-INDEX('auxiliary table'!$B$9:$I$9,1,F8))*(F9-INDEX('auxiliary table'!$B$9:$I$9,1,F8))
)</f>
        <v>413.5</v>
      </c>
      <c r="G10" s="16">
        <f>IF(ISNUMBER(MATCH(G9,'auxiliary table'!$B$9:$I$9,0)),
INDEX('auxiliary table'!$B$10:$I$10,1,MATCH('data for graph'!G9,'auxiliary table'!$B$9:$I$9,0)),
INDEX('auxiliary table'!$B$10:$I$10,1,G8)+
(INDEX('auxiliary table'!$B$10:$I$10,1,G8+1)-INDEX('auxiliary table'!$B$10:$I$10,1,G8))/
(INDEX('auxiliary table'!$B$9:$I$9,1,G8+1)-INDEX('auxiliary table'!$B$9:$I$9,1,G8))*(G9-INDEX('auxiliary table'!$B$9:$I$9,1,G8))
)</f>
        <v>429.875</v>
      </c>
      <c r="H10" s="16">
        <f>IF(ISNUMBER(MATCH(H9,'auxiliary table'!$B$9:$I$9,0)),
INDEX('auxiliary table'!$B$10:$I$10,1,MATCH('data for graph'!H9,'auxiliary table'!$B$9:$I$9,0)),
INDEX('auxiliary table'!$B$10:$I$10,1,H8)+
(INDEX('auxiliary table'!$B$10:$I$10,1,H8+1)-INDEX('auxiliary table'!$B$10:$I$10,1,H8))/
(INDEX('auxiliary table'!$B$9:$I$9,1,H8+1)-INDEX('auxiliary table'!$B$9:$I$9,1,H8))*(H9-INDEX('auxiliary table'!$B$9:$I$9,1,H8))
)</f>
        <v>446.25</v>
      </c>
      <c r="I10" s="16">
        <f>IF(ISNUMBER(MATCH(I9,'auxiliary table'!$B$9:$I$9,0)),
INDEX('auxiliary table'!$B$10:$I$10,1,MATCH('data for graph'!I9,'auxiliary table'!$B$9:$I$9,0)),
INDEX('auxiliary table'!$B$10:$I$10,1,I8)+
(INDEX('auxiliary table'!$B$10:$I$10,1,I8+1)-INDEX('auxiliary table'!$B$10:$I$10,1,I8))/
(INDEX('auxiliary table'!$B$9:$I$9,1,I8+1)-INDEX('auxiliary table'!$B$9:$I$9,1,I8))*(I9-INDEX('auxiliary table'!$B$9:$I$9,1,I8))
)</f>
        <v>462.625</v>
      </c>
      <c r="J10" s="16">
        <f>IF(ISNUMBER(MATCH(J9,'auxiliary table'!$B$9:$I$9,0)),
INDEX('auxiliary table'!$B$10:$I$10,1,MATCH('data for graph'!J9,'auxiliary table'!$B$9:$I$9,0)),
INDEX('auxiliary table'!$B$10:$I$10,1,J8)+
(INDEX('auxiliary table'!$B$10:$I$10,1,J8+1)-INDEX('auxiliary table'!$B$10:$I$10,1,J8))/
(INDEX('auxiliary table'!$B$9:$I$9,1,J8+1)-INDEX('auxiliary table'!$B$9:$I$9,1,J8))*(J9-INDEX('auxiliary table'!$B$9:$I$9,1,J8))
)</f>
        <v>479</v>
      </c>
      <c r="K10" s="16">
        <f>IF(ISNUMBER(MATCH(K9,'auxiliary table'!$B$9:$I$9,0)),
INDEX('auxiliary table'!$B$10:$I$10,1,MATCH('data for graph'!K9,'auxiliary table'!$B$9:$I$9,0)),
INDEX('auxiliary table'!$B$10:$I$10,1,K8)+
(INDEX('auxiliary table'!$B$10:$I$10,1,K8+1)-INDEX('auxiliary table'!$B$10:$I$10,1,K8))/
(INDEX('auxiliary table'!$B$9:$I$9,1,K8+1)-INDEX('auxiliary table'!$B$9:$I$9,1,K8))*(K9-INDEX('auxiliary table'!$B$9:$I$9,1,K8))
)</f>
        <v>479</v>
      </c>
      <c r="L10" s="16">
        <f>IF(ISNUMBER(MATCH(L9,'auxiliary table'!$B$9:$I$9,0)),
INDEX('auxiliary table'!$B$10:$I$10,1,MATCH('data for graph'!L9,'auxiliary table'!$B$9:$I$9,0)),
INDEX('auxiliary table'!$B$10:$I$10,1,L8)+
(INDEX('auxiliary table'!$B$10:$I$10,1,L8+1)-INDEX('auxiliary table'!$B$10:$I$10,1,L8))/
(INDEX('auxiliary table'!$B$9:$I$9,1,L8+1)-INDEX('auxiliary table'!$B$9:$I$9,1,L8))*(L9-INDEX('auxiliary table'!$B$9:$I$9,1,L8))
)</f>
        <v>479</v>
      </c>
      <c r="M10" s="16">
        <f>IF(ISNUMBER(MATCH(M9,'auxiliary table'!$B$9:$I$9,0)),
INDEX('auxiliary table'!$B$10:$I$10,1,MATCH('data for graph'!M9,'auxiliary table'!$B$9:$I$9,0)),
INDEX('auxiliary table'!$B$10:$I$10,1,M8)+
(INDEX('auxiliary table'!$B$10:$I$10,1,M8+1)-INDEX('auxiliary table'!$B$10:$I$10,1,M8))/
(INDEX('auxiliary table'!$B$9:$I$9,1,M8+1)-INDEX('auxiliary table'!$B$9:$I$9,1,M8))*(M9-INDEX('auxiliary table'!$B$9:$I$9,1,M8))
)</f>
        <v>479</v>
      </c>
      <c r="N10" s="16">
        <f>IF(ISNUMBER(MATCH(N9,'auxiliary table'!$B$9:$I$9,0)),
INDEX('auxiliary table'!$B$10:$I$10,1,MATCH('data for graph'!N9,'auxiliary table'!$B$9:$I$9,0)),
INDEX('auxiliary table'!$B$10:$I$10,1,N8)+
(INDEX('auxiliary table'!$B$10:$I$10,1,N8+1)-INDEX('auxiliary table'!$B$10:$I$10,1,N8))/
(INDEX('auxiliary table'!$B$9:$I$9,1,N8+1)-INDEX('auxiliary table'!$B$9:$I$9,1,N8))*(N9-INDEX('auxiliary table'!$B$9:$I$9,1,N8))
)</f>
        <v>479</v>
      </c>
      <c r="O10" s="16">
        <f>IF(ISNUMBER(MATCH(O9,'auxiliary table'!$B$9:$I$9,0)),
INDEX('auxiliary table'!$B$10:$I$10,1,MATCH('data for graph'!O9,'auxiliary table'!$B$9:$I$9,0)),
INDEX('auxiliary table'!$B$10:$I$10,1,O8)+
(INDEX('auxiliary table'!$B$10:$I$10,1,O8+1)-INDEX('auxiliary table'!$B$10:$I$10,1,O8))/
(INDEX('auxiliary table'!$B$9:$I$9,1,O8+1)-INDEX('auxiliary table'!$B$9:$I$9,1,O8))*(O9-INDEX('auxiliary table'!$B$9:$I$9,1,O8))
)</f>
        <v>479</v>
      </c>
      <c r="P10" s="16">
        <f>IF(ISNUMBER(MATCH(P9,'auxiliary table'!$B$9:$I$9,0)),
INDEX('auxiliary table'!$B$10:$I$10,1,MATCH('data for graph'!P9,'auxiliary table'!$B$9:$I$9,0)),
INDEX('auxiliary table'!$B$10:$I$10,1,P8)+
(INDEX('auxiliary table'!$B$10:$I$10,1,P8+1)-INDEX('auxiliary table'!$B$10:$I$10,1,P8))/
(INDEX('auxiliary table'!$B$9:$I$9,1,P8+1)-INDEX('auxiliary table'!$B$9:$I$9,1,P8))*(P9-INDEX('auxiliary table'!$B$9:$I$9,1,P8))
)</f>
        <v>518</v>
      </c>
      <c r="Q10" s="16">
        <f>IF(ISNUMBER(MATCH(Q9,'auxiliary table'!$B$9:$I$9,0)),
INDEX('auxiliary table'!$B$10:$I$10,1,MATCH('data for graph'!Q9,'auxiliary table'!$B$9:$I$9,0)),
INDEX('auxiliary table'!$B$10:$I$10,1,Q8)+
(INDEX('auxiliary table'!$B$10:$I$10,1,Q8+1)-INDEX('auxiliary table'!$B$10:$I$10,1,Q8))/
(INDEX('auxiliary table'!$B$9:$I$9,1,Q8+1)-INDEX('auxiliary table'!$B$9:$I$9,1,Q8))*(Q9-INDEX('auxiliary table'!$B$9:$I$9,1,Q8))
)</f>
        <v>557</v>
      </c>
      <c r="R10" s="16">
        <f>IF(ISNUMBER(MATCH(R9,'auxiliary table'!$B$9:$I$9,0)),
INDEX('auxiliary table'!$B$10:$I$10,1,MATCH('data for graph'!R9,'auxiliary table'!$B$9:$I$9,0)),
INDEX('auxiliary table'!$B$10:$I$10,1,R8)+
(INDEX('auxiliary table'!$B$10:$I$10,1,R8+1)-INDEX('auxiliary table'!$B$10:$I$10,1,R8))/
(INDEX('auxiliary table'!$B$9:$I$9,1,R8+1)-INDEX('auxiliary table'!$B$9:$I$9,1,R8))*(R9-INDEX('auxiliary table'!$B$9:$I$9,1,R8))
)</f>
        <v>596</v>
      </c>
      <c r="S10" s="16">
        <f>IF(ISNUMBER(MATCH(S9,'auxiliary table'!$B$9:$I$9,0)),
INDEX('auxiliary table'!$B$10:$I$10,1,MATCH('data for graph'!S9,'auxiliary table'!$B$9:$I$9,0)),
INDEX('auxiliary table'!$B$10:$I$10,1,S8)+
(INDEX('auxiliary table'!$B$10:$I$10,1,S8+1)-INDEX('auxiliary table'!$B$10:$I$10,1,S8))/
(INDEX('auxiliary table'!$B$9:$I$9,1,S8+1)-INDEX('auxiliary table'!$B$9:$I$9,1,S8))*(S9-INDEX('auxiliary table'!$B$9:$I$9,1,S8))
)</f>
        <v>635</v>
      </c>
      <c r="T10" s="16">
        <f>IF(ISNUMBER(MATCH(T9,'auxiliary table'!$B$9:$I$9,0)),
INDEX('auxiliary table'!$B$10:$I$10,1,MATCH('data for graph'!T9,'auxiliary table'!$B$9:$I$9,0)),
INDEX('auxiliary table'!$B$10:$I$10,1,T8)+
(INDEX('auxiliary table'!$B$10:$I$10,1,T8+1)-INDEX('auxiliary table'!$B$10:$I$10,1,T8))/
(INDEX('auxiliary table'!$B$9:$I$9,1,T8+1)-INDEX('auxiliary table'!$B$9:$I$9,1,T8))*(T9-INDEX('auxiliary table'!$B$9:$I$9,1,T8))
)</f>
        <v>674</v>
      </c>
      <c r="U10" s="16">
        <f>IF(ISNUMBER(MATCH(U9,'auxiliary table'!$B$9:$I$9,0)),
INDEX('auxiliary table'!$B$10:$I$10,1,MATCH('data for graph'!U9,'auxiliary table'!$B$9:$I$9,0)),
INDEX('auxiliary table'!$B$10:$I$10,1,U8)+
(INDEX('auxiliary table'!$B$10:$I$10,1,U8+1)-INDEX('auxiliary table'!$B$10:$I$10,1,U8))/
(INDEX('auxiliary table'!$B$9:$I$9,1,U8+1)-INDEX('auxiliary table'!$B$9:$I$9,1,U8))*(U9-INDEX('auxiliary table'!$B$9:$I$9,1,U8))
)</f>
        <v>713</v>
      </c>
      <c r="V10" s="16">
        <f>IF(ISNUMBER(MATCH(V9,'auxiliary table'!$B$9:$I$9,0)),
INDEX('auxiliary table'!$B$10:$I$10,1,MATCH('data for graph'!V9,'auxiliary table'!$B$9:$I$9,0)),
INDEX('auxiliary table'!$B$10:$I$10,1,V8)+
(INDEX('auxiliary table'!$B$10:$I$10,1,V8+1)-INDEX('auxiliary table'!$B$10:$I$10,1,V8))/
(INDEX('auxiliary table'!$B$9:$I$9,1,V8+1)-INDEX('auxiliary table'!$B$9:$I$9,1,V8))*(V9-INDEX('auxiliary table'!$B$9:$I$9,1,V8))
)</f>
        <v>752</v>
      </c>
      <c r="W10" s="16">
        <f>IF(ISNUMBER(MATCH(W9,'auxiliary table'!$B$9:$I$9,0)),
INDEX('auxiliary table'!$B$10:$I$10,1,MATCH('data for graph'!W9,'auxiliary table'!$B$9:$I$9,0)),
INDEX('auxiliary table'!$B$10:$I$10,1,W8)+
(INDEX('auxiliary table'!$B$10:$I$10,1,W8+1)-INDEX('auxiliary table'!$B$10:$I$10,1,W8))/
(INDEX('auxiliary table'!$B$9:$I$9,1,W8+1)-INDEX('auxiliary table'!$B$9:$I$9,1,W8))*(W9-INDEX('auxiliary table'!$B$9:$I$9,1,W8))
)</f>
        <v>756.5</v>
      </c>
      <c r="X10" s="16">
        <f>IF(ISNUMBER(MATCH(X9,'auxiliary table'!$B$9:$I$9,0)),
INDEX('auxiliary table'!$B$10:$I$10,1,MATCH('data for graph'!X9,'auxiliary table'!$B$9:$I$9,0)),
INDEX('auxiliary table'!$B$10:$I$10,1,X8)+
(INDEX('auxiliary table'!$B$10:$I$10,1,X8+1)-INDEX('auxiliary table'!$B$10:$I$10,1,X8))/
(INDEX('auxiliary table'!$B$9:$I$9,1,X8+1)-INDEX('auxiliary table'!$B$9:$I$9,1,X8))*(X9-INDEX('auxiliary table'!$B$9:$I$9,1,X8))
)</f>
        <v>761</v>
      </c>
      <c r="Y10" s="16">
        <f>IF(ISNUMBER(MATCH(Y9,'auxiliary table'!$B$9:$I$9,0)),
INDEX('auxiliary table'!$B$10:$I$10,1,MATCH('data for graph'!Y9,'auxiliary table'!$B$9:$I$9,0)),
INDEX('auxiliary table'!$B$10:$I$10,1,Y8)+
(INDEX('auxiliary table'!$B$10:$I$10,1,Y8+1)-INDEX('auxiliary table'!$B$10:$I$10,1,Y8))/
(INDEX('auxiliary table'!$B$9:$I$9,1,Y8+1)-INDEX('auxiliary table'!$B$9:$I$9,1,Y8))*(Y9-INDEX('auxiliary table'!$B$9:$I$9,1,Y8))
)</f>
        <v>765.5</v>
      </c>
      <c r="Z10" s="16">
        <f>IF(ISNUMBER(MATCH(Z9,'auxiliary table'!$B$9:$I$9,0)),
INDEX('auxiliary table'!$B$10:$I$10,1,MATCH('data for graph'!Z9,'auxiliary table'!$B$9:$I$9,0)),
INDEX('auxiliary table'!$B$10:$I$10,1,Z8)+
(INDEX('auxiliary table'!$B$10:$I$10,1,Z8+1)-INDEX('auxiliary table'!$B$10:$I$10,1,Z8))/
(INDEX('auxiliary table'!$B$9:$I$9,1,Z8+1)-INDEX('auxiliary table'!$B$9:$I$9,1,Z8))*(Z9-INDEX('auxiliary table'!$B$9:$I$9,1,Z8))
)</f>
        <v>770</v>
      </c>
      <c r="AA10" s="16">
        <f>IF(ISNUMBER(MATCH(AA9,'auxiliary table'!$B$9:$I$9,0)),
INDEX('auxiliary table'!$B$10:$I$10,1,MATCH('data for graph'!AA9,'auxiliary table'!$B$9:$I$9,0)),
INDEX('auxiliary table'!$B$10:$I$10,1,AA8)+
(INDEX('auxiliary table'!$B$10:$I$10,1,AA8+1)-INDEX('auxiliary table'!$B$10:$I$10,1,AA8))/
(INDEX('auxiliary table'!$B$9:$I$9,1,AA8+1)-INDEX('auxiliary table'!$B$9:$I$9,1,AA8))*(AA9-INDEX('auxiliary table'!$B$9:$I$9,1,AA8))
)</f>
        <v>774.5</v>
      </c>
      <c r="AB10" s="16">
        <f>IF(ISNUMBER(MATCH(AB9,'auxiliary table'!$B$9:$I$9,0)),
INDEX('auxiliary table'!$B$10:$I$10,1,MATCH('data for graph'!AB9,'auxiliary table'!$B$9:$I$9,0)),
INDEX('auxiliary table'!$B$10:$I$10,1,AB8)+
(INDEX('auxiliary table'!$B$10:$I$10,1,AB8+1)-INDEX('auxiliary table'!$B$10:$I$10,1,AB8))/
(INDEX('auxiliary table'!$B$9:$I$9,1,AB8+1)-INDEX('auxiliary table'!$B$9:$I$9,1,AB8))*(AB9-INDEX('auxiliary table'!$B$9:$I$9,1,AB8))
)</f>
        <v>779</v>
      </c>
      <c r="AC10" s="16">
        <f>IF(ISNUMBER(MATCH(AC9,'auxiliary table'!$B$9:$I$9,0)),
INDEX('auxiliary table'!$B$10:$I$10,1,MATCH('data for graph'!AC9,'auxiliary table'!$B$9:$I$9,0)),
INDEX('auxiliary table'!$B$10:$I$10,1,AC8)+
(INDEX('auxiliary table'!$B$10:$I$10,1,AC8+1)-INDEX('auxiliary table'!$B$10:$I$10,1,AC8))/
(INDEX('auxiliary table'!$B$9:$I$9,1,AC8+1)-INDEX('auxiliary table'!$B$9:$I$9,1,AC8))*(AC9-INDEX('auxiliary table'!$B$9:$I$9,1,AC8))
)</f>
        <v>783.5</v>
      </c>
      <c r="AD10" s="16">
        <f>IF(ISNUMBER(MATCH(AD9,'auxiliary table'!$B$9:$I$9,0)),
INDEX('auxiliary table'!$B$10:$I$10,1,MATCH('data for graph'!AD9,'auxiliary table'!$B$9:$I$9,0)),
INDEX('auxiliary table'!$B$10:$I$10,1,AD8)+
(INDEX('auxiliary table'!$B$10:$I$10,1,AD8+1)-INDEX('auxiliary table'!$B$10:$I$10,1,AD8))/
(INDEX('auxiliary table'!$B$9:$I$9,1,AD8+1)-INDEX('auxiliary table'!$B$9:$I$9,1,AD8))*(AD9-INDEX('auxiliary table'!$B$9:$I$9,1,AD8))
)</f>
        <v>788</v>
      </c>
      <c r="AE10" s="16">
        <f>IF(ISNUMBER(MATCH(AE9,'auxiliary table'!$B$9:$I$9,0)),
INDEX('auxiliary table'!$B$10:$I$10,1,MATCH('data for graph'!AE9,'auxiliary table'!$B$9:$I$9,0)),
INDEX('auxiliary table'!$B$10:$I$10,1,AE8)+
(INDEX('auxiliary table'!$B$10:$I$10,1,AE8+1)-INDEX('auxiliary table'!$B$10:$I$10,1,AE8))/
(INDEX('auxiliary table'!$B$9:$I$9,1,AE8+1)-INDEX('auxiliary table'!$B$9:$I$9,1,AE8))*(AE9-INDEX('auxiliary table'!$B$9:$I$9,1,AE8))
)</f>
        <v>792.5</v>
      </c>
      <c r="AF10" s="16">
        <f>IF(ISNUMBER(MATCH(AF9,'auxiliary table'!$B$9:$I$9,0)),
INDEX('auxiliary table'!$B$10:$I$10,1,MATCH('data for graph'!AF9,'auxiliary table'!$B$9:$I$9,0)),
INDEX('auxiliary table'!$B$10:$I$10,1,AF8)+
(INDEX('auxiliary table'!$B$10:$I$10,1,AF8+1)-INDEX('auxiliary table'!$B$10:$I$10,1,AF8))/
(INDEX('auxiliary table'!$B$9:$I$9,1,AF8+1)-INDEX('auxiliary table'!$B$9:$I$9,1,AF8))*(AF9-INDEX('auxiliary table'!$B$9:$I$9,1,AF8))
)</f>
        <v>797</v>
      </c>
      <c r="AG10" s="16">
        <f>IF(ISNUMBER(MATCH(AG9,'auxiliary table'!$B$9:$I$9,0)),
INDEX('auxiliary table'!$B$10:$I$10,1,MATCH('data for graph'!AG9,'auxiliary table'!$B$9:$I$9,0)),
INDEX('auxiliary table'!$B$10:$I$10,1,AG8)+
(INDEX('auxiliary table'!$B$10:$I$10,1,AG8+1)-INDEX('auxiliary table'!$B$10:$I$10,1,AG8))/
(INDEX('auxiliary table'!$B$9:$I$9,1,AG8+1)-INDEX('auxiliary table'!$B$9:$I$9,1,AG8))*(AG9-INDEX('auxiliary table'!$B$9:$I$9,1,AG8))
)</f>
        <v>810</v>
      </c>
      <c r="AH10" s="16">
        <f>IF(ISNUMBER(MATCH(AH9,'auxiliary table'!$B$9:$I$9,0)),
INDEX('auxiliary table'!$B$10:$I$10,1,MATCH('data for graph'!AH9,'auxiliary table'!$B$9:$I$9,0)),
INDEX('auxiliary table'!$B$10:$I$10,1,AH8)+
(INDEX('auxiliary table'!$B$10:$I$10,1,AH8+1)-INDEX('auxiliary table'!$B$10:$I$10,1,AH8))/
(INDEX('auxiliary table'!$B$9:$I$9,1,AH8+1)-INDEX('auxiliary table'!$B$9:$I$9,1,AH8))*(AH9-INDEX('auxiliary table'!$B$9:$I$9,1,AH8))
)</f>
        <v>823</v>
      </c>
      <c r="AI10" s="16">
        <f>IF(ISNUMBER(MATCH(AI9,'auxiliary table'!$B$9:$I$9,0)),
INDEX('auxiliary table'!$B$10:$I$10,1,MATCH('data for graph'!AI9,'auxiliary table'!$B$9:$I$9,0)),
INDEX('auxiliary table'!$B$10:$I$10,1,AI8)+
(INDEX('auxiliary table'!$B$10:$I$10,1,AI8+1)-INDEX('auxiliary table'!$B$10:$I$10,1,AI8))/
(INDEX('auxiliary table'!$B$9:$I$9,1,AI8+1)-INDEX('auxiliary table'!$B$9:$I$9,1,AI8))*(AI9-INDEX('auxiliary table'!$B$9:$I$9,1,AI8))
)</f>
        <v>836</v>
      </c>
      <c r="AJ10" s="16">
        <f>IF(ISNUMBER(MATCH(AJ9,'auxiliary table'!$B$9:$I$9,0)),
INDEX('auxiliary table'!$B$10:$I$10,1,MATCH('data for graph'!AJ9,'auxiliary table'!$B$9:$I$9,0)),
INDEX('auxiliary table'!$B$10:$I$10,1,AJ8)+
(INDEX('auxiliary table'!$B$10:$I$10,1,AJ8+1)-INDEX('auxiliary table'!$B$10:$I$10,1,AJ8))/
(INDEX('auxiliary table'!$B$9:$I$9,1,AJ8+1)-INDEX('auxiliary table'!$B$9:$I$9,1,AJ8))*(AJ9-INDEX('auxiliary table'!$B$9:$I$9,1,AJ8))
)</f>
        <v>849</v>
      </c>
      <c r="AK10" s="16">
        <f>IF(ISNUMBER(MATCH(AK9,'auxiliary table'!$B$9:$I$9,0)),
INDEX('auxiliary table'!$B$10:$I$10,1,MATCH('data for graph'!AK9,'auxiliary table'!$B$9:$I$9,0)),
INDEX('auxiliary table'!$B$10:$I$10,1,AK8)+
(INDEX('auxiliary table'!$B$10:$I$10,1,AK8+1)-INDEX('auxiliary table'!$B$10:$I$10,1,AK8))/
(INDEX('auxiliary table'!$B$9:$I$9,1,AK8+1)-INDEX('auxiliary table'!$B$9:$I$9,1,AK8))*(AK9-INDEX('auxiliary table'!$B$9:$I$9,1,AK8))
)</f>
        <v>862</v>
      </c>
      <c r="AL10" s="16">
        <f>IF(ISNUMBER(MATCH(AL9,'auxiliary table'!$B$9:$I$9,0)),
INDEX('auxiliary table'!$B$10:$I$10,1,MATCH('data for graph'!AL9,'auxiliary table'!$B$9:$I$9,0)),
INDEX('auxiliary table'!$B$10:$I$10,1,AL8)+
(INDEX('auxiliary table'!$B$10:$I$10,1,AL8+1)-INDEX('auxiliary table'!$B$10:$I$10,1,AL8))/
(INDEX('auxiliary table'!$B$9:$I$9,1,AL8+1)-INDEX('auxiliary table'!$B$9:$I$9,1,AL8))*(AL9-INDEX('auxiliary table'!$B$9:$I$9,1,AL8))
)</f>
        <v>875</v>
      </c>
      <c r="AM10" s="16">
        <f>IF(ISNUMBER(MATCH(AM9,'auxiliary table'!$B$9:$I$9,0)),
INDEX('auxiliary table'!$B$10:$I$10,1,MATCH('data for graph'!AM9,'auxiliary table'!$B$9:$I$9,0)),
INDEX('auxiliary table'!$B$10:$I$10,1,AM8)+
(INDEX('auxiliary table'!$B$10:$I$10,1,AM8+1)-INDEX('auxiliary table'!$B$10:$I$10,1,AM8))/
(INDEX('auxiliary table'!$B$9:$I$9,1,AM8+1)-INDEX('auxiliary table'!$B$9:$I$9,1,AM8))*(AM9-INDEX('auxiliary table'!$B$9:$I$9,1,AM8))
)</f>
        <v>888</v>
      </c>
      <c r="AN10" s="16">
        <f>IF(ISNUMBER(MATCH(AN9,'auxiliary table'!$B$9:$I$9,0)),
INDEX('auxiliary table'!$B$10:$I$10,1,MATCH('data for graph'!AN9,'auxiliary table'!$B$9:$I$9,0)),
INDEX('auxiliary table'!$B$10:$I$10,1,AN8)+
(INDEX('auxiliary table'!$B$10:$I$10,1,AN8+1)-INDEX('auxiliary table'!$B$10:$I$10,1,AN8))/
(INDEX('auxiliary table'!$B$9:$I$9,1,AN8+1)-INDEX('auxiliary table'!$B$9:$I$9,1,AN8))*(AN9-INDEX('auxiliary table'!$B$9:$I$9,1,AN8))
)</f>
        <v>901</v>
      </c>
      <c r="AO10" s="16">
        <f>IF(ISNUMBER(MATCH(AO9,'auxiliary table'!$B$9:$I$9,0)),
INDEX('auxiliary table'!$B$10:$I$10,1,MATCH('data for graph'!AO9,'auxiliary table'!$B$9:$I$9,0)),
INDEX('auxiliary table'!$B$10:$I$10,1,AO8)+
(INDEX('auxiliary table'!$B$10:$I$10,1,AO8+1)-INDEX('auxiliary table'!$B$10:$I$10,1,AO8))/
(INDEX('auxiliary table'!$B$9:$I$9,1,AO8+1)-INDEX('auxiliary table'!$B$9:$I$9,1,AO8))*(AO9-INDEX('auxiliary table'!$B$9:$I$9,1,AO8))
)</f>
        <v>914</v>
      </c>
      <c r="AP10" s="16">
        <f>IF(ISNUMBER(MATCH(AP9,'auxiliary table'!$B$9:$I$9,0)),
INDEX('auxiliary table'!$B$10:$I$10,1,MATCH('data for graph'!AP9,'auxiliary table'!$B$9:$I$9,0)),
INDEX('auxiliary table'!$B$10:$I$10,1,AP8)+
(INDEX('auxiliary table'!$B$10:$I$10,1,AP8+1)-INDEX('auxiliary table'!$B$10:$I$10,1,AP8))/
(INDEX('auxiliary table'!$B$9:$I$9,1,AP8+1)-INDEX('auxiliary table'!$B$9:$I$9,1,AP8))*(AP9-INDEX('auxiliary table'!$B$9:$I$9,1,AP8))
)</f>
        <v>927</v>
      </c>
      <c r="AQ10" s="16">
        <f>IF(ISNUMBER(MATCH(AQ9,'auxiliary table'!$B$9:$I$9,0)),
INDEX('auxiliary table'!$B$10:$I$10,1,MATCH('data for graph'!AQ9,'auxiliary table'!$B$9:$I$9,0)),
INDEX('auxiliary table'!$B$10:$I$10,1,AQ8)+
(INDEX('auxiliary table'!$B$10:$I$10,1,AQ8+1)-INDEX('auxiliary table'!$B$10:$I$10,1,AQ8))/
(INDEX('auxiliary table'!$B$9:$I$9,1,AQ8+1)-INDEX('auxiliary table'!$B$9:$I$9,1,AQ8))*(AQ9-INDEX('auxiliary table'!$B$9:$I$9,1,AQ8))
)</f>
        <v>940</v>
      </c>
      <c r="AR10" s="16">
        <f>IF(ISNUMBER(MATCH(AR9,'auxiliary table'!$B$9:$I$9,0)),
INDEX('auxiliary table'!$B$10:$I$10,1,MATCH('data for graph'!AR9,'auxiliary table'!$B$9:$I$9,0)),
INDEX('auxiliary table'!$B$10:$I$10,1,AR8)+
(INDEX('auxiliary table'!$B$10:$I$10,1,AR8+1)-INDEX('auxiliary table'!$B$10:$I$10,1,AR8))/
(INDEX('auxiliary table'!$B$9:$I$9,1,AR8+1)-INDEX('auxiliary table'!$B$9:$I$9,1,AR8))*(AR9-INDEX('auxiliary table'!$B$9:$I$9,1,AR8))
)</f>
        <v>953</v>
      </c>
      <c r="AS10" s="16">
        <f>IF(ISNUMBER(MATCH(AS9,'auxiliary table'!$B$9:$I$9,0)),
INDEX('auxiliary table'!$B$10:$I$10,1,MATCH('data for graph'!AS9,'auxiliary table'!$B$9:$I$9,0)),
INDEX('auxiliary table'!$B$10:$I$10,1,AS8)+
(INDEX('auxiliary table'!$B$10:$I$10,1,AS8+1)-INDEX('auxiliary table'!$B$10:$I$10,1,AS8))/
(INDEX('auxiliary table'!$B$9:$I$9,1,AS8+1)-INDEX('auxiliary table'!$B$9:$I$9,1,AS8))*(AS9-INDEX('auxiliary table'!$B$9:$I$9,1,AS8))
)</f>
        <v>967</v>
      </c>
      <c r="AT10" s="16">
        <f>IF(ISNUMBER(MATCH(AT9,'auxiliary table'!$B$9:$I$9,0)),
INDEX('auxiliary table'!$B$10:$I$10,1,MATCH('data for graph'!AT9,'auxiliary table'!$B$9:$I$9,0)),
INDEX('auxiliary table'!$B$10:$I$10,1,AT8)+
(INDEX('auxiliary table'!$B$10:$I$10,1,AT8+1)-INDEX('auxiliary table'!$B$10:$I$10,1,AT8))/
(INDEX('auxiliary table'!$B$9:$I$9,1,AT8+1)-INDEX('auxiliary table'!$B$9:$I$9,1,AT8))*(AT9-INDEX('auxiliary table'!$B$9:$I$9,1,AT8))
)</f>
        <v>981</v>
      </c>
      <c r="AU10" s="16">
        <f>IF(ISNUMBER(MATCH(AU9,'auxiliary table'!$B$9:$I$9,0)),
INDEX('auxiliary table'!$B$10:$I$10,1,MATCH('data for graph'!AU9,'auxiliary table'!$B$9:$I$9,0)),
INDEX('auxiliary table'!$B$10:$I$10,1,AU8)+
(INDEX('auxiliary table'!$B$10:$I$10,1,AU8+1)-INDEX('auxiliary table'!$B$10:$I$10,1,AU8))/
(INDEX('auxiliary table'!$B$9:$I$9,1,AU8+1)-INDEX('auxiliary table'!$B$9:$I$9,1,AU8))*(AU9-INDEX('auxiliary table'!$B$9:$I$9,1,AU8))
)</f>
        <v>995</v>
      </c>
      <c r="AV10" s="16">
        <f>IF(ISNUMBER(MATCH(AV9,'auxiliary table'!$B$9:$I$9,0)),
INDEX('auxiliary table'!$B$10:$I$10,1,MATCH('data for graph'!AV9,'auxiliary table'!$B$9:$I$9,0)),
INDEX('auxiliary table'!$B$10:$I$10,1,AV8)+
(INDEX('auxiliary table'!$B$10:$I$10,1,AV8+1)-INDEX('auxiliary table'!$B$10:$I$10,1,AV8))/
(INDEX('auxiliary table'!$B$9:$I$9,1,AV8+1)-INDEX('auxiliary table'!$B$9:$I$9,1,AV8))*(AV9-INDEX('auxiliary table'!$B$9:$I$9,1,AV8))
)</f>
        <v>1009</v>
      </c>
      <c r="AW10" s="16">
        <f>IF(ISNUMBER(MATCH(AW9,'auxiliary table'!$B$9:$I$9,0)),
INDEX('auxiliary table'!$B$10:$I$10,1,MATCH('data for graph'!AW9,'auxiliary table'!$B$9:$I$9,0)),
INDEX('auxiliary table'!$B$10:$I$10,1,AW8)+
(INDEX('auxiliary table'!$B$10:$I$10,1,AW8+1)-INDEX('auxiliary table'!$B$10:$I$10,1,AW8))/
(INDEX('auxiliary table'!$B$9:$I$9,1,AW8+1)-INDEX('auxiliary table'!$B$9:$I$9,1,AW8))*(AW9-INDEX('auxiliary table'!$B$9:$I$9,1,AW8))
)</f>
        <v>1023</v>
      </c>
      <c r="AX10" s="16">
        <f>IF(ISNUMBER(MATCH(AX9,'auxiliary table'!$B$9:$I$9,0)),
INDEX('auxiliary table'!$B$10:$I$10,1,MATCH('data for graph'!AX9,'auxiliary table'!$B$9:$I$9,0)),
INDEX('auxiliary table'!$B$10:$I$10,1,AX8)+
(INDEX('auxiliary table'!$B$10:$I$10,1,AX8+1)-INDEX('auxiliary table'!$B$10:$I$10,1,AX8))/
(INDEX('auxiliary table'!$B$9:$I$9,1,AX8+1)-INDEX('auxiliary table'!$B$9:$I$9,1,AX8))*(AX9-INDEX('auxiliary table'!$B$9:$I$9,1,AX8))
)</f>
        <v>1037</v>
      </c>
    </row>
    <row r="11" spans="1:52" customForma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3" spans="1:52" customFormat="1" x14ac:dyDescent="0.25">
      <c r="A13" s="18" t="s">
        <v>66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2" customFormat="1" x14ac:dyDescent="0.25">
      <c r="A14" s="32"/>
      <c r="B14" s="33">
        <f>MATCH(B15,'auxiliary table'!$B$17:$I$17,1)</f>
        <v>1</v>
      </c>
      <c r="C14" s="33">
        <f>MATCH(C15,'auxiliary table'!$B$17:$I$17,1)</f>
        <v>1</v>
      </c>
      <c r="D14" s="33">
        <f>MATCH(D15,'auxiliary table'!$B$17:$I$17,1)</f>
        <v>1</v>
      </c>
      <c r="E14" s="33">
        <f>MATCH(E15,'auxiliary table'!$B$17:$I$17,1)</f>
        <v>1</v>
      </c>
      <c r="F14" s="33">
        <f>MATCH(F15,'auxiliary table'!$B$17:$I$17,1)</f>
        <v>1</v>
      </c>
      <c r="G14" s="33">
        <f>MATCH(G15,'auxiliary table'!$B$17:$I$17,1)</f>
        <v>1</v>
      </c>
      <c r="H14" s="33">
        <f>MATCH(H15,'auxiliary table'!$B$17:$I$17,1)</f>
        <v>1</v>
      </c>
      <c r="I14" s="33">
        <f>MATCH(I15,'auxiliary table'!$B$17:$I$17,1)</f>
        <v>1</v>
      </c>
      <c r="J14" s="33">
        <f>MATCH(J15,'auxiliary table'!$B$17:$I$17,1)</f>
        <v>1</v>
      </c>
      <c r="K14" s="33">
        <f>MATCH(K15,'auxiliary table'!$B$17:$I$17,1)</f>
        <v>2</v>
      </c>
      <c r="L14" s="33">
        <f>MATCH(L15,'auxiliary table'!$B$17:$I$17,1)</f>
        <v>2</v>
      </c>
      <c r="M14" s="33">
        <f>MATCH(M15,'auxiliary table'!$B$17:$I$17,1)</f>
        <v>2</v>
      </c>
      <c r="N14" s="33">
        <f>MATCH(N15,'auxiliary table'!$B$17:$I$17,1)</f>
        <v>2</v>
      </c>
      <c r="O14" s="33">
        <f>MATCH(O15,'auxiliary table'!$B$17:$I$17,1)</f>
        <v>3</v>
      </c>
      <c r="P14" s="33">
        <f>MATCH(P15,'auxiliary table'!$B$17:$I$17,1)</f>
        <v>3</v>
      </c>
      <c r="Q14" s="33">
        <f>MATCH(Q15,'auxiliary table'!$B$17:$I$17,1)</f>
        <v>3</v>
      </c>
      <c r="R14" s="33">
        <f>MATCH(R15,'auxiliary table'!$B$17:$I$17,1)</f>
        <v>3</v>
      </c>
      <c r="S14" s="33">
        <f>MATCH(S15,'auxiliary table'!$B$17:$I$17,1)</f>
        <v>3</v>
      </c>
      <c r="T14" s="33">
        <f>MATCH(T15,'auxiliary table'!$B$17:$I$17,1)</f>
        <v>3</v>
      </c>
      <c r="U14" s="33">
        <f>MATCH(U15,'auxiliary table'!$B$17:$I$17,1)</f>
        <v>3</v>
      </c>
      <c r="V14" s="33">
        <f>MATCH(V15,'auxiliary table'!$B$17:$I$17,1)</f>
        <v>4</v>
      </c>
      <c r="W14" s="33">
        <f>MATCH(W15,'auxiliary table'!$B$17:$I$17,1)</f>
        <v>4</v>
      </c>
      <c r="X14" s="33">
        <f>MATCH(X15,'auxiliary table'!$B$17:$I$17,1)</f>
        <v>4</v>
      </c>
      <c r="Y14" s="33">
        <f>MATCH(Y15,'auxiliary table'!$B$17:$I$17,1)</f>
        <v>4</v>
      </c>
      <c r="Z14" s="33">
        <f>MATCH(Z15,'auxiliary table'!$B$17:$I$17,1)</f>
        <v>4</v>
      </c>
      <c r="AA14" s="33">
        <f>MATCH(AA15,'auxiliary table'!$B$17:$I$17,1)</f>
        <v>4</v>
      </c>
      <c r="AB14" s="33">
        <f>MATCH(AB15,'auxiliary table'!$B$17:$I$17,1)</f>
        <v>4</v>
      </c>
      <c r="AC14" s="33">
        <f>MATCH(AC15,'auxiliary table'!$B$17:$I$17,1)</f>
        <v>4</v>
      </c>
      <c r="AD14" s="33">
        <f>MATCH(AD15,'auxiliary table'!$B$17:$I$17,1)</f>
        <v>4</v>
      </c>
      <c r="AE14" s="33">
        <f>MATCH(AE15,'auxiliary table'!$B$17:$I$17,1)</f>
        <v>4</v>
      </c>
      <c r="AF14" s="33">
        <f>MATCH(AF15,'auxiliary table'!$B$17:$I$17,1)</f>
        <v>5</v>
      </c>
      <c r="AG14" s="33">
        <f>MATCH(AG15,'auxiliary table'!$B$17:$I$17,1)</f>
        <v>5</v>
      </c>
      <c r="AH14" s="33">
        <f>MATCH(AH15,'auxiliary table'!$B$17:$I$17,1)</f>
        <v>5</v>
      </c>
      <c r="AI14" s="33">
        <f>MATCH(AI15,'auxiliary table'!$B$17:$I$17,1)</f>
        <v>5</v>
      </c>
      <c r="AJ14" s="33">
        <f>MATCH(AJ15,'auxiliary table'!$B$17:$I$17,1)</f>
        <v>5</v>
      </c>
      <c r="AK14" s="33">
        <f>MATCH(AK15,'auxiliary table'!$B$17:$I$17,1)</f>
        <v>5</v>
      </c>
      <c r="AL14" s="33">
        <f>MATCH(AL15,'auxiliary table'!$B$17:$I$17,1)</f>
        <v>5</v>
      </c>
      <c r="AM14" s="33">
        <f>MATCH(AM15,'auxiliary table'!$B$17:$I$17,1)</f>
        <v>5</v>
      </c>
      <c r="AN14" s="33">
        <f>MATCH(AN15,'auxiliary table'!$B$17:$I$17,1)</f>
        <v>5</v>
      </c>
      <c r="AO14" s="33">
        <f>MATCH(AO15,'auxiliary table'!$B$17:$I$17,1)</f>
        <v>5</v>
      </c>
      <c r="AP14" s="33">
        <f>MATCH(AP15,'auxiliary table'!$B$17:$I$17,1)</f>
        <v>5</v>
      </c>
      <c r="AQ14" s="33">
        <f>MATCH(AQ15,'auxiliary table'!$B$17:$I$17,1)</f>
        <v>5</v>
      </c>
      <c r="AR14" s="33">
        <f>MATCH(AR15,'auxiliary table'!$B$17:$I$17,1)</f>
        <v>6</v>
      </c>
      <c r="AS14" s="33">
        <f>MATCH(AS15,'auxiliary table'!$B$17:$I$17,1)</f>
        <v>6</v>
      </c>
      <c r="AT14" s="33">
        <f>MATCH(AT15,'auxiliary table'!$B$17:$I$17,1)</f>
        <v>6</v>
      </c>
      <c r="AU14" s="33">
        <f>MATCH(AU15,'auxiliary table'!$B$17:$I$17,1)</f>
        <v>6</v>
      </c>
      <c r="AV14" s="33">
        <f>MATCH(AV15,'auxiliary table'!$B$17:$I$17,1)</f>
        <v>6</v>
      </c>
      <c r="AW14" s="33">
        <f>MATCH(AW15,'auxiliary table'!$B$17:$I$17,1)</f>
        <v>6</v>
      </c>
      <c r="AX14" s="33">
        <f>MATCH(AX15,'auxiliary table'!$B$17:$I$17,1)</f>
        <v>7</v>
      </c>
    </row>
    <row r="15" spans="1:52" customFormat="1" x14ac:dyDescent="0.25">
      <c r="A15" s="15" t="s">
        <v>46</v>
      </c>
      <c r="B15" s="15">
        <v>1947</v>
      </c>
      <c r="C15" s="15">
        <v>1948</v>
      </c>
      <c r="D15" s="15">
        <v>1949</v>
      </c>
      <c r="E15" s="15">
        <v>1950</v>
      </c>
      <c r="F15" s="15">
        <v>1951</v>
      </c>
      <c r="G15" s="15">
        <v>1952</v>
      </c>
      <c r="H15" s="15">
        <v>1953</v>
      </c>
      <c r="I15" s="15">
        <v>1954</v>
      </c>
      <c r="J15" s="15">
        <v>1955</v>
      </c>
      <c r="K15" s="15">
        <v>1956</v>
      </c>
      <c r="L15" s="15">
        <v>1957</v>
      </c>
      <c r="M15" s="15">
        <v>1958</v>
      </c>
      <c r="N15" s="15">
        <v>1959</v>
      </c>
      <c r="O15" s="15">
        <v>1960</v>
      </c>
      <c r="P15" s="15">
        <v>1961</v>
      </c>
      <c r="Q15" s="15">
        <v>1962</v>
      </c>
      <c r="R15" s="15">
        <v>1963</v>
      </c>
      <c r="S15" s="15">
        <v>1964</v>
      </c>
      <c r="T15" s="15">
        <v>1965</v>
      </c>
      <c r="U15" s="15">
        <v>1966</v>
      </c>
      <c r="V15" s="15">
        <v>1967</v>
      </c>
      <c r="W15" s="15">
        <v>1968</v>
      </c>
      <c r="X15" s="15">
        <v>1969</v>
      </c>
      <c r="Y15" s="15">
        <v>1970</v>
      </c>
      <c r="Z15" s="15">
        <v>1971</v>
      </c>
      <c r="AA15" s="15">
        <v>1972</v>
      </c>
      <c r="AB15" s="15">
        <v>1973</v>
      </c>
      <c r="AC15" s="15">
        <v>1974</v>
      </c>
      <c r="AD15" s="15">
        <v>1975</v>
      </c>
      <c r="AE15" s="15">
        <v>1976</v>
      </c>
      <c r="AF15" s="15">
        <v>1977</v>
      </c>
      <c r="AG15" s="15">
        <v>1978</v>
      </c>
      <c r="AH15" s="15">
        <v>1979</v>
      </c>
      <c r="AI15" s="15">
        <v>1980</v>
      </c>
      <c r="AJ15" s="15">
        <v>1981</v>
      </c>
      <c r="AK15" s="15">
        <v>1982</v>
      </c>
      <c r="AL15" s="15">
        <v>1983</v>
      </c>
      <c r="AM15" s="15">
        <v>1984</v>
      </c>
      <c r="AN15" s="15">
        <v>1985</v>
      </c>
      <c r="AO15" s="15">
        <v>1986</v>
      </c>
      <c r="AP15" s="15">
        <v>1987</v>
      </c>
      <c r="AQ15" s="15">
        <v>1988</v>
      </c>
      <c r="AR15" s="15">
        <v>1989</v>
      </c>
      <c r="AS15" s="15">
        <v>1990</v>
      </c>
      <c r="AT15" s="15">
        <v>1991</v>
      </c>
      <c r="AU15" s="15">
        <v>1992</v>
      </c>
      <c r="AV15" s="15">
        <v>1993</v>
      </c>
      <c r="AW15" s="15">
        <v>1994</v>
      </c>
      <c r="AX15" s="15">
        <v>1995</v>
      </c>
    </row>
    <row r="16" spans="1:52" customFormat="1" x14ac:dyDescent="0.25">
      <c r="A16" s="15" t="s">
        <v>45</v>
      </c>
      <c r="B16" s="17">
        <f>IF(ISNUMBER(MATCH(B15,'auxiliary table'!$B$17:$I$17,0)),
INDEX('auxiliary table'!$B$18:$I$18,1,MATCH('data for graph'!B15,'auxiliary table'!$B$17:$I$17,0)),
INDEX('auxiliary table'!$B$18:$I$18,1,B14)+
(INDEX('auxiliary table'!$B$18:$I$18,1,B14+1)-INDEX('auxiliary table'!$B$18:$I$18,1,B14))/
(INDEX('auxiliary table'!$B$17:$I$17,1,B14+1)-INDEX('auxiliary table'!$B$17:$I$17,1,B14))*(B15-INDEX('auxiliary table'!$B$17:$I$17,1,B14))
)</f>
        <v>8.1999999999999993</v>
      </c>
      <c r="C16" s="17">
        <f>IF(ISNUMBER(MATCH(C15,'auxiliary table'!$B$17:$I$17,0)),
INDEX('auxiliary table'!$B$18:$I$18,1,MATCH('data for graph'!C15,'auxiliary table'!$B$17:$I$17,0)),
INDEX('auxiliary table'!$B$18:$I$18,1,C14)+
(INDEX('auxiliary table'!$B$18:$I$18,1,C14+1)-INDEX('auxiliary table'!$B$18:$I$18,1,C14))/
(INDEX('auxiliary table'!$B$17:$I$17,1,C14+1)-INDEX('auxiliary table'!$B$17:$I$17,1,C14))*(C15-INDEX('auxiliary table'!$B$17:$I$17,1,C14))
)</f>
        <v>8.1999999999999993</v>
      </c>
      <c r="D16" s="17">
        <f>IF(ISNUMBER(MATCH(D15,'auxiliary table'!$B$17:$I$17,0)),
INDEX('auxiliary table'!$B$18:$I$18,1,MATCH('data for graph'!D15,'auxiliary table'!$B$17:$I$17,0)),
INDEX('auxiliary table'!$B$18:$I$18,1,D14)+
(INDEX('auxiliary table'!$B$18:$I$18,1,D14+1)-INDEX('auxiliary table'!$B$18:$I$18,1,D14))/
(INDEX('auxiliary table'!$B$17:$I$17,1,D14+1)-INDEX('auxiliary table'!$B$17:$I$17,1,D14))*(D15-INDEX('auxiliary table'!$B$17:$I$17,1,D14))
)</f>
        <v>8.1999999999999993</v>
      </c>
      <c r="E16" s="17">
        <f>IF(ISNUMBER(MATCH(E15,'auxiliary table'!$B$17:$I$17,0)),
INDEX('auxiliary table'!$B$18:$I$18,1,MATCH('data for graph'!E15,'auxiliary table'!$B$17:$I$17,0)),
INDEX('auxiliary table'!$B$18:$I$18,1,E14)+
(INDEX('auxiliary table'!$B$18:$I$18,1,E14+1)-INDEX('auxiliary table'!$B$18:$I$18,1,E14))/
(INDEX('auxiliary table'!$B$17:$I$17,1,E14+1)-INDEX('auxiliary table'!$B$17:$I$17,1,E14))*(E15-INDEX('auxiliary table'!$B$17:$I$17,1,E14))
)</f>
        <v>8.1999999999999993</v>
      </c>
      <c r="F16" s="17">
        <f>IF(ISNUMBER(MATCH(F15,'auxiliary table'!$B$17:$I$17,0)),
INDEX('auxiliary table'!$B$18:$I$18,1,MATCH('data for graph'!F15,'auxiliary table'!$B$17:$I$17,0)),
INDEX('auxiliary table'!$B$18:$I$18,1,F14)+
(INDEX('auxiliary table'!$B$18:$I$18,1,F14+1)-INDEX('auxiliary table'!$B$18:$I$18,1,F14))/
(INDEX('auxiliary table'!$B$17:$I$17,1,F14+1)-INDEX('auxiliary table'!$B$17:$I$17,1,F14))*(F15-INDEX('auxiliary table'!$B$17:$I$17,1,F14))
)</f>
        <v>8.1999999999999993</v>
      </c>
      <c r="G16" s="17">
        <f>IF(ISNUMBER(MATCH(G15,'auxiliary table'!$B$17:$I$17,0)),
INDEX('auxiliary table'!$B$18:$I$18,1,MATCH('data for graph'!G15,'auxiliary table'!$B$17:$I$17,0)),
INDEX('auxiliary table'!$B$18:$I$18,1,G14)+
(INDEX('auxiliary table'!$B$18:$I$18,1,G14+1)-INDEX('auxiliary table'!$B$18:$I$18,1,G14))/
(INDEX('auxiliary table'!$B$17:$I$17,1,G14+1)-INDEX('auxiliary table'!$B$17:$I$17,1,G14))*(G15-INDEX('auxiliary table'!$B$17:$I$17,1,G14))
)</f>
        <v>8.1999999999999993</v>
      </c>
      <c r="H16" s="17">
        <f>IF(ISNUMBER(MATCH(H15,'auxiliary table'!$B$17:$I$17,0)),
INDEX('auxiliary table'!$B$18:$I$18,1,MATCH('data for graph'!H15,'auxiliary table'!$B$17:$I$17,0)),
INDEX('auxiliary table'!$B$18:$I$18,1,H14)+
(INDEX('auxiliary table'!$B$18:$I$18,1,H14+1)-INDEX('auxiliary table'!$B$18:$I$18,1,H14))/
(INDEX('auxiliary table'!$B$17:$I$17,1,H14+1)-INDEX('auxiliary table'!$B$17:$I$17,1,H14))*(H15-INDEX('auxiliary table'!$B$17:$I$17,1,H14))
)</f>
        <v>8.1999999999999993</v>
      </c>
      <c r="I16" s="17">
        <f>IF(ISNUMBER(MATCH(I15,'auxiliary table'!$B$17:$I$17,0)),
INDEX('auxiliary table'!$B$18:$I$18,1,MATCH('data for graph'!I15,'auxiliary table'!$B$17:$I$17,0)),
INDEX('auxiliary table'!$B$18:$I$18,1,I14)+
(INDEX('auxiliary table'!$B$18:$I$18,1,I14+1)-INDEX('auxiliary table'!$B$18:$I$18,1,I14))/
(INDEX('auxiliary table'!$B$17:$I$17,1,I14+1)-INDEX('auxiliary table'!$B$17:$I$17,1,I14))*(I15-INDEX('auxiliary table'!$B$17:$I$17,1,I14))
)</f>
        <v>8.1999999999999993</v>
      </c>
      <c r="J16" s="17">
        <f>IF(ISNUMBER(MATCH(J15,'auxiliary table'!$B$17:$I$17,0)),
INDEX('auxiliary table'!$B$18:$I$18,1,MATCH('data for graph'!J15,'auxiliary table'!$B$17:$I$17,0)),
INDEX('auxiliary table'!$B$18:$I$18,1,J14)+
(INDEX('auxiliary table'!$B$18:$I$18,1,J14+1)-INDEX('auxiliary table'!$B$18:$I$18,1,J14))/
(INDEX('auxiliary table'!$B$17:$I$17,1,J14+1)-INDEX('auxiliary table'!$B$17:$I$17,1,J14))*(J15-INDEX('auxiliary table'!$B$17:$I$17,1,J14))
)</f>
        <v>8.1999999999999993</v>
      </c>
      <c r="K16" s="17">
        <f>IF(ISNUMBER(MATCH(K15,'auxiliary table'!$B$17:$I$17,0)),
INDEX('auxiliary table'!$B$18:$I$18,1,MATCH('data for graph'!K15,'auxiliary table'!$B$17:$I$17,0)),
INDEX('auxiliary table'!$B$18:$I$18,1,K14)+
(INDEX('auxiliary table'!$B$18:$I$18,1,K14+1)-INDEX('auxiliary table'!$B$18:$I$18,1,K14))/
(INDEX('auxiliary table'!$B$17:$I$17,1,K14+1)-INDEX('auxiliary table'!$B$17:$I$17,1,K14))*(K15-INDEX('auxiliary table'!$B$17:$I$17,1,K14))
)</f>
        <v>8.1999999999999993</v>
      </c>
      <c r="L16" s="17">
        <f>IF(ISNUMBER(MATCH(L15,'auxiliary table'!$B$17:$I$17,0)),
INDEX('auxiliary table'!$B$18:$I$18,1,MATCH('data for graph'!L15,'auxiliary table'!$B$17:$I$17,0)),
INDEX('auxiliary table'!$B$18:$I$18,1,L14)+
(INDEX('auxiliary table'!$B$18:$I$18,1,L14+1)-INDEX('auxiliary table'!$B$18:$I$18,1,L14))/
(INDEX('auxiliary table'!$B$17:$I$17,1,L14+1)-INDEX('auxiliary table'!$B$17:$I$17,1,L14))*(L15-INDEX('auxiliary table'!$B$17:$I$17,1,L14))
)</f>
        <v>8.5749999999999993</v>
      </c>
      <c r="M16" s="17">
        <f>IF(ISNUMBER(MATCH(M15,'auxiliary table'!$B$17:$I$17,0)),
INDEX('auxiliary table'!$B$18:$I$18,1,MATCH('data for graph'!M15,'auxiliary table'!$B$17:$I$17,0)),
INDEX('auxiliary table'!$B$18:$I$18,1,M14)+
(INDEX('auxiliary table'!$B$18:$I$18,1,M14+1)-INDEX('auxiliary table'!$B$18:$I$18,1,M14))/
(INDEX('auxiliary table'!$B$17:$I$17,1,M14+1)-INDEX('auxiliary table'!$B$17:$I$17,1,M14))*(M15-INDEX('auxiliary table'!$B$17:$I$17,1,M14))
)</f>
        <v>8.9499999999999993</v>
      </c>
      <c r="N16" s="17">
        <f>IF(ISNUMBER(MATCH(N15,'auxiliary table'!$B$17:$I$17,0)),
INDEX('auxiliary table'!$B$18:$I$18,1,MATCH('data for graph'!N15,'auxiliary table'!$B$17:$I$17,0)),
INDEX('auxiliary table'!$B$18:$I$18,1,N14)+
(INDEX('auxiliary table'!$B$18:$I$18,1,N14+1)-INDEX('auxiliary table'!$B$18:$I$18,1,N14))/
(INDEX('auxiliary table'!$B$17:$I$17,1,N14+1)-INDEX('auxiliary table'!$B$17:$I$17,1,N14))*(N15-INDEX('auxiliary table'!$B$17:$I$17,1,N14))
)</f>
        <v>9.3249999999999993</v>
      </c>
      <c r="O16" s="17">
        <f>IF(ISNUMBER(MATCH(O15,'auxiliary table'!$B$17:$I$17,0)),
INDEX('auxiliary table'!$B$18:$I$18,1,MATCH('data for graph'!O15,'auxiliary table'!$B$17:$I$17,0)),
INDEX('auxiliary table'!$B$18:$I$18,1,O14)+
(INDEX('auxiliary table'!$B$18:$I$18,1,O14+1)-INDEX('auxiliary table'!$B$18:$I$18,1,O14))/
(INDEX('auxiliary table'!$B$17:$I$17,1,O14+1)-INDEX('auxiliary table'!$B$17:$I$17,1,O14))*(O15-INDEX('auxiliary table'!$B$17:$I$17,1,O14))
)</f>
        <v>9.6999999999999993</v>
      </c>
      <c r="P16" s="17">
        <f>IF(ISNUMBER(MATCH(P15,'auxiliary table'!$B$17:$I$17,0)),
INDEX('auxiliary table'!$B$18:$I$18,1,MATCH('data for graph'!P15,'auxiliary table'!$B$17:$I$17,0)),
INDEX('auxiliary table'!$B$18:$I$18,1,P14)+
(INDEX('auxiliary table'!$B$18:$I$18,1,P14+1)-INDEX('auxiliary table'!$B$18:$I$18,1,P14))/
(INDEX('auxiliary table'!$B$17:$I$17,1,P14+1)-INDEX('auxiliary table'!$B$17:$I$17,1,P14))*(P15-INDEX('auxiliary table'!$B$17:$I$17,1,P14))
)</f>
        <v>10.957142857142857</v>
      </c>
      <c r="Q16" s="17">
        <f>IF(ISNUMBER(MATCH(Q15,'auxiliary table'!$B$17:$I$17,0)),
INDEX('auxiliary table'!$B$18:$I$18,1,MATCH('data for graph'!Q15,'auxiliary table'!$B$17:$I$17,0)),
INDEX('auxiliary table'!$B$18:$I$18,1,Q14)+
(INDEX('auxiliary table'!$B$18:$I$18,1,Q14+1)-INDEX('auxiliary table'!$B$18:$I$18,1,Q14))/
(INDEX('auxiliary table'!$B$17:$I$17,1,Q14+1)-INDEX('auxiliary table'!$B$17:$I$17,1,Q14))*(Q15-INDEX('auxiliary table'!$B$17:$I$17,1,Q14))
)</f>
        <v>12.214285714285714</v>
      </c>
      <c r="R16" s="17">
        <f>IF(ISNUMBER(MATCH(R15,'auxiliary table'!$B$17:$I$17,0)),
INDEX('auxiliary table'!$B$18:$I$18,1,MATCH('data for graph'!R15,'auxiliary table'!$B$17:$I$17,0)),
INDEX('auxiliary table'!$B$18:$I$18,1,R14)+
(INDEX('auxiliary table'!$B$18:$I$18,1,R14+1)-INDEX('auxiliary table'!$B$18:$I$18,1,R14))/
(INDEX('auxiliary table'!$B$17:$I$17,1,R14+1)-INDEX('auxiliary table'!$B$17:$I$17,1,R14))*(R15-INDEX('auxiliary table'!$B$17:$I$17,1,R14))
)</f>
        <v>13.471428571428572</v>
      </c>
      <c r="S16" s="17">
        <f>IF(ISNUMBER(MATCH(S15,'auxiliary table'!$B$17:$I$17,0)),
INDEX('auxiliary table'!$B$18:$I$18,1,MATCH('data for graph'!S15,'auxiliary table'!$B$17:$I$17,0)),
INDEX('auxiliary table'!$B$18:$I$18,1,S14)+
(INDEX('auxiliary table'!$B$18:$I$18,1,S14+1)-INDEX('auxiliary table'!$B$18:$I$18,1,S14))/
(INDEX('auxiliary table'!$B$17:$I$17,1,S14+1)-INDEX('auxiliary table'!$B$17:$I$17,1,S14))*(S15-INDEX('auxiliary table'!$B$17:$I$17,1,S14))
)</f>
        <v>14.728571428571428</v>
      </c>
      <c r="T16" s="17">
        <f>IF(ISNUMBER(MATCH(T15,'auxiliary table'!$B$17:$I$17,0)),
INDEX('auxiliary table'!$B$18:$I$18,1,MATCH('data for graph'!T15,'auxiliary table'!$B$17:$I$17,0)),
INDEX('auxiliary table'!$B$18:$I$18,1,T14)+
(INDEX('auxiliary table'!$B$18:$I$18,1,T14+1)-INDEX('auxiliary table'!$B$18:$I$18,1,T14))/
(INDEX('auxiliary table'!$B$17:$I$17,1,T14+1)-INDEX('auxiliary table'!$B$17:$I$17,1,T14))*(T15-INDEX('auxiliary table'!$B$17:$I$17,1,T14))
)</f>
        <v>15.985714285714286</v>
      </c>
      <c r="U16" s="17">
        <f>IF(ISNUMBER(MATCH(U15,'auxiliary table'!$B$17:$I$17,0)),
INDEX('auxiliary table'!$B$18:$I$18,1,MATCH('data for graph'!U15,'auxiliary table'!$B$17:$I$17,0)),
INDEX('auxiliary table'!$B$18:$I$18,1,U14)+
(INDEX('auxiliary table'!$B$18:$I$18,1,U14+1)-INDEX('auxiliary table'!$B$18:$I$18,1,U14))/
(INDEX('auxiliary table'!$B$17:$I$17,1,U14+1)-INDEX('auxiliary table'!$B$17:$I$17,1,U14))*(U15-INDEX('auxiliary table'!$B$17:$I$17,1,U14))
)</f>
        <v>17.242857142857144</v>
      </c>
      <c r="V16" s="17">
        <f>IF(ISNUMBER(MATCH(V15,'auxiliary table'!$B$17:$I$17,0)),
INDEX('auxiliary table'!$B$18:$I$18,1,MATCH('data for graph'!V15,'auxiliary table'!$B$17:$I$17,0)),
INDEX('auxiliary table'!$B$18:$I$18,1,V14)+
(INDEX('auxiliary table'!$B$18:$I$18,1,V14+1)-INDEX('auxiliary table'!$B$18:$I$18,1,V14))/
(INDEX('auxiliary table'!$B$17:$I$17,1,V14+1)-INDEX('auxiliary table'!$B$17:$I$17,1,V14))*(V15-INDEX('auxiliary table'!$B$17:$I$17,1,V14))
)</f>
        <v>18.5</v>
      </c>
      <c r="W16" s="17">
        <f>IF(ISNUMBER(MATCH(W15,'auxiliary table'!$B$17:$I$17,0)),
INDEX('auxiliary table'!$B$18:$I$18,1,MATCH('data for graph'!W15,'auxiliary table'!$B$17:$I$17,0)),
INDEX('auxiliary table'!$B$18:$I$18,1,W14)+
(INDEX('auxiliary table'!$B$18:$I$18,1,W14+1)-INDEX('auxiliary table'!$B$18:$I$18,1,W14))/
(INDEX('auxiliary table'!$B$17:$I$17,1,W14+1)-INDEX('auxiliary table'!$B$17:$I$17,1,W14))*(W15-INDEX('auxiliary table'!$B$17:$I$17,1,W14))
)</f>
        <v>18.61</v>
      </c>
      <c r="X16" s="17">
        <f>IF(ISNUMBER(MATCH(X15,'auxiliary table'!$B$17:$I$17,0)),
INDEX('auxiliary table'!$B$18:$I$18,1,MATCH('data for graph'!X15,'auxiliary table'!$B$17:$I$17,0)),
INDEX('auxiliary table'!$B$18:$I$18,1,X14)+
(INDEX('auxiliary table'!$B$18:$I$18,1,X14+1)-INDEX('auxiliary table'!$B$18:$I$18,1,X14))/
(INDEX('auxiliary table'!$B$17:$I$17,1,X14+1)-INDEX('auxiliary table'!$B$17:$I$17,1,X14))*(X15-INDEX('auxiliary table'!$B$17:$I$17,1,X14))
)</f>
        <v>18.72</v>
      </c>
      <c r="Y16" s="17">
        <f>IF(ISNUMBER(MATCH(Y15,'auxiliary table'!$B$17:$I$17,0)),
INDEX('auxiliary table'!$B$18:$I$18,1,MATCH('data for graph'!Y15,'auxiliary table'!$B$17:$I$17,0)),
INDEX('auxiliary table'!$B$18:$I$18,1,Y14)+
(INDEX('auxiliary table'!$B$18:$I$18,1,Y14+1)-INDEX('auxiliary table'!$B$18:$I$18,1,Y14))/
(INDEX('auxiliary table'!$B$17:$I$17,1,Y14+1)-INDEX('auxiliary table'!$B$17:$I$17,1,Y14))*(Y15-INDEX('auxiliary table'!$B$17:$I$17,1,Y14))
)</f>
        <v>18.829999999999998</v>
      </c>
      <c r="Z16" s="17">
        <f>IF(ISNUMBER(MATCH(Z15,'auxiliary table'!$B$17:$I$17,0)),
INDEX('auxiliary table'!$B$18:$I$18,1,MATCH('data for graph'!Z15,'auxiliary table'!$B$17:$I$17,0)),
INDEX('auxiliary table'!$B$18:$I$18,1,Z14)+
(INDEX('auxiliary table'!$B$18:$I$18,1,Z14+1)-INDEX('auxiliary table'!$B$18:$I$18,1,Z14))/
(INDEX('auxiliary table'!$B$17:$I$17,1,Z14+1)-INDEX('auxiliary table'!$B$17:$I$17,1,Z14))*(Z15-INDEX('auxiliary table'!$B$17:$I$17,1,Z14))
)</f>
        <v>18.939999999999998</v>
      </c>
      <c r="AA16" s="17">
        <f>IF(ISNUMBER(MATCH(AA15,'auxiliary table'!$B$17:$I$17,0)),
INDEX('auxiliary table'!$B$18:$I$18,1,MATCH('data for graph'!AA15,'auxiliary table'!$B$17:$I$17,0)),
INDEX('auxiliary table'!$B$18:$I$18,1,AA14)+
(INDEX('auxiliary table'!$B$18:$I$18,1,AA14+1)-INDEX('auxiliary table'!$B$18:$I$18,1,AA14))/
(INDEX('auxiliary table'!$B$17:$I$17,1,AA14+1)-INDEX('auxiliary table'!$B$17:$I$17,1,AA14))*(AA15-INDEX('auxiliary table'!$B$17:$I$17,1,AA14))
)</f>
        <v>19.049999999999997</v>
      </c>
      <c r="AB16" s="17">
        <f>IF(ISNUMBER(MATCH(AB15,'auxiliary table'!$B$17:$I$17,0)),
INDEX('auxiliary table'!$B$18:$I$18,1,MATCH('data for graph'!AB15,'auxiliary table'!$B$17:$I$17,0)),
INDEX('auxiliary table'!$B$18:$I$18,1,AB14)+
(INDEX('auxiliary table'!$B$18:$I$18,1,AB14+1)-INDEX('auxiliary table'!$B$18:$I$18,1,AB14))/
(INDEX('auxiliary table'!$B$17:$I$17,1,AB14+1)-INDEX('auxiliary table'!$B$17:$I$17,1,AB14))*(AB15-INDEX('auxiliary table'!$B$17:$I$17,1,AB14))
)</f>
        <v>19.16</v>
      </c>
      <c r="AC16" s="17">
        <f>IF(ISNUMBER(MATCH(AC15,'auxiliary table'!$B$17:$I$17,0)),
INDEX('auxiliary table'!$B$18:$I$18,1,MATCH('data for graph'!AC15,'auxiliary table'!$B$17:$I$17,0)),
INDEX('auxiliary table'!$B$18:$I$18,1,AC14)+
(INDEX('auxiliary table'!$B$18:$I$18,1,AC14+1)-INDEX('auxiliary table'!$B$18:$I$18,1,AC14))/
(INDEX('auxiliary table'!$B$17:$I$17,1,AC14+1)-INDEX('auxiliary table'!$B$17:$I$17,1,AC14))*(AC15-INDEX('auxiliary table'!$B$17:$I$17,1,AC14))
)</f>
        <v>19.27</v>
      </c>
      <c r="AD16" s="17">
        <f>IF(ISNUMBER(MATCH(AD15,'auxiliary table'!$B$17:$I$17,0)),
INDEX('auxiliary table'!$B$18:$I$18,1,MATCH('data for graph'!AD15,'auxiliary table'!$B$17:$I$17,0)),
INDEX('auxiliary table'!$B$18:$I$18,1,AD14)+
(INDEX('auxiliary table'!$B$18:$I$18,1,AD14+1)-INDEX('auxiliary table'!$B$18:$I$18,1,AD14))/
(INDEX('auxiliary table'!$B$17:$I$17,1,AD14+1)-INDEX('auxiliary table'!$B$17:$I$17,1,AD14))*(AD15-INDEX('auxiliary table'!$B$17:$I$17,1,AD14))
)</f>
        <v>19.38</v>
      </c>
      <c r="AE16" s="17">
        <f>IF(ISNUMBER(MATCH(AE15,'auxiliary table'!$B$17:$I$17,0)),
INDEX('auxiliary table'!$B$18:$I$18,1,MATCH('data for graph'!AE15,'auxiliary table'!$B$17:$I$17,0)),
INDEX('auxiliary table'!$B$18:$I$18,1,AE14)+
(INDEX('auxiliary table'!$B$18:$I$18,1,AE14+1)-INDEX('auxiliary table'!$B$18:$I$18,1,AE14))/
(INDEX('auxiliary table'!$B$17:$I$17,1,AE14+1)-INDEX('auxiliary table'!$B$17:$I$17,1,AE14))*(AE15-INDEX('auxiliary table'!$B$17:$I$17,1,AE14))
)</f>
        <v>19.489999999999998</v>
      </c>
      <c r="AF16" s="17">
        <f>IF(ISNUMBER(MATCH(AF15,'auxiliary table'!$B$17:$I$17,0)),
INDEX('auxiliary table'!$B$18:$I$18,1,MATCH('data for graph'!AF15,'auxiliary table'!$B$17:$I$17,0)),
INDEX('auxiliary table'!$B$18:$I$18,1,AF14)+
(INDEX('auxiliary table'!$B$18:$I$18,1,AF14+1)-INDEX('auxiliary table'!$B$18:$I$18,1,AF14))/
(INDEX('auxiliary table'!$B$17:$I$17,1,AF14+1)-INDEX('auxiliary table'!$B$17:$I$17,1,AF14))*(AF15-INDEX('auxiliary table'!$B$17:$I$17,1,AF14))
)</f>
        <v>19.599999999999998</v>
      </c>
      <c r="AG16" s="17">
        <f>IF(ISNUMBER(MATCH(AG15,'auxiliary table'!$B$17:$I$17,0)),
INDEX('auxiliary table'!$B$18:$I$18,1,MATCH('data for graph'!AG15,'auxiliary table'!$B$17:$I$17,0)),
INDEX('auxiliary table'!$B$18:$I$18,1,AG14)+
(INDEX('auxiliary table'!$B$18:$I$18,1,AG14+1)-INDEX('auxiliary table'!$B$18:$I$18,1,AG14))/
(INDEX('auxiliary table'!$B$17:$I$17,1,AG14+1)-INDEX('auxiliary table'!$B$17:$I$17,1,AG14))*(AG15-INDEX('auxiliary table'!$B$17:$I$17,1,AG14))
)</f>
        <v>19.799999999999997</v>
      </c>
      <c r="AH16" s="17">
        <f>IF(ISNUMBER(MATCH(AH15,'auxiliary table'!$B$17:$I$17,0)),
INDEX('auxiliary table'!$B$18:$I$18,1,MATCH('data for graph'!AH15,'auxiliary table'!$B$17:$I$17,0)),
INDEX('auxiliary table'!$B$18:$I$18,1,AH14)+
(INDEX('auxiliary table'!$B$18:$I$18,1,AH14+1)-INDEX('auxiliary table'!$B$18:$I$18,1,AH14))/
(INDEX('auxiliary table'!$B$17:$I$17,1,AH14+1)-INDEX('auxiliary table'!$B$17:$I$17,1,AH14))*(AH15-INDEX('auxiliary table'!$B$17:$I$17,1,AH14))
)</f>
        <v>20</v>
      </c>
      <c r="AI16" s="17">
        <f>IF(ISNUMBER(MATCH(AI15,'auxiliary table'!$B$17:$I$17,0)),
INDEX('auxiliary table'!$B$18:$I$18,1,MATCH('data for graph'!AI15,'auxiliary table'!$B$17:$I$17,0)),
INDEX('auxiliary table'!$B$18:$I$18,1,AI14)+
(INDEX('auxiliary table'!$B$18:$I$18,1,AI14+1)-INDEX('auxiliary table'!$B$18:$I$18,1,AI14))/
(INDEX('auxiliary table'!$B$17:$I$17,1,AI14+1)-INDEX('auxiliary table'!$B$17:$I$17,1,AI14))*(AI15-INDEX('auxiliary table'!$B$17:$I$17,1,AI14))
)</f>
        <v>20.2</v>
      </c>
      <c r="AJ16" s="17">
        <f>IF(ISNUMBER(MATCH(AJ15,'auxiliary table'!$B$17:$I$17,0)),
INDEX('auxiliary table'!$B$18:$I$18,1,MATCH('data for graph'!AJ15,'auxiliary table'!$B$17:$I$17,0)),
INDEX('auxiliary table'!$B$18:$I$18,1,AJ14)+
(INDEX('auxiliary table'!$B$18:$I$18,1,AJ14+1)-INDEX('auxiliary table'!$B$18:$I$18,1,AJ14))/
(INDEX('auxiliary table'!$B$17:$I$17,1,AJ14+1)-INDEX('auxiliary table'!$B$17:$I$17,1,AJ14))*(AJ15-INDEX('auxiliary table'!$B$17:$I$17,1,AJ14))
)</f>
        <v>20.399999999999999</v>
      </c>
      <c r="AK16" s="17">
        <f>IF(ISNUMBER(MATCH(AK15,'auxiliary table'!$B$17:$I$17,0)),
INDEX('auxiliary table'!$B$18:$I$18,1,MATCH('data for graph'!AK15,'auxiliary table'!$B$17:$I$17,0)),
INDEX('auxiliary table'!$B$18:$I$18,1,AK14)+
(INDEX('auxiliary table'!$B$18:$I$18,1,AK14+1)-INDEX('auxiliary table'!$B$18:$I$18,1,AK14))/
(INDEX('auxiliary table'!$B$17:$I$17,1,AK14+1)-INDEX('auxiliary table'!$B$17:$I$17,1,AK14))*(AK15-INDEX('auxiliary table'!$B$17:$I$17,1,AK14))
)</f>
        <v>20.599999999999998</v>
      </c>
      <c r="AL16" s="17">
        <f>IF(ISNUMBER(MATCH(AL15,'auxiliary table'!$B$17:$I$17,0)),
INDEX('auxiliary table'!$B$18:$I$18,1,MATCH('data for graph'!AL15,'auxiliary table'!$B$17:$I$17,0)),
INDEX('auxiliary table'!$B$18:$I$18,1,AL14)+
(INDEX('auxiliary table'!$B$18:$I$18,1,AL14+1)-INDEX('auxiliary table'!$B$18:$I$18,1,AL14))/
(INDEX('auxiliary table'!$B$17:$I$17,1,AL14+1)-INDEX('auxiliary table'!$B$17:$I$17,1,AL14))*(AL15-INDEX('auxiliary table'!$B$17:$I$17,1,AL14))
)</f>
        <v>20.799999999999997</v>
      </c>
      <c r="AM16" s="17">
        <f>IF(ISNUMBER(MATCH(AM15,'auxiliary table'!$B$17:$I$17,0)),
INDEX('auxiliary table'!$B$18:$I$18,1,MATCH('data for graph'!AM15,'auxiliary table'!$B$17:$I$17,0)),
INDEX('auxiliary table'!$B$18:$I$18,1,AM14)+
(INDEX('auxiliary table'!$B$18:$I$18,1,AM14+1)-INDEX('auxiliary table'!$B$18:$I$18,1,AM14))/
(INDEX('auxiliary table'!$B$17:$I$17,1,AM14+1)-INDEX('auxiliary table'!$B$17:$I$17,1,AM14))*(AM15-INDEX('auxiliary table'!$B$17:$I$17,1,AM14))
)</f>
        <v>21</v>
      </c>
      <c r="AN16" s="17">
        <f>IF(ISNUMBER(MATCH(AN15,'auxiliary table'!$B$17:$I$17,0)),
INDEX('auxiliary table'!$B$18:$I$18,1,MATCH('data for graph'!AN15,'auxiliary table'!$B$17:$I$17,0)),
INDEX('auxiliary table'!$B$18:$I$18,1,AN14)+
(INDEX('auxiliary table'!$B$18:$I$18,1,AN14+1)-INDEX('auxiliary table'!$B$18:$I$18,1,AN14))/
(INDEX('auxiliary table'!$B$17:$I$17,1,AN14+1)-INDEX('auxiliary table'!$B$17:$I$17,1,AN14))*(AN15-INDEX('auxiliary table'!$B$17:$I$17,1,AN14))
)</f>
        <v>21.2</v>
      </c>
      <c r="AO16" s="17">
        <f>IF(ISNUMBER(MATCH(AO15,'auxiliary table'!$B$17:$I$17,0)),
INDEX('auxiliary table'!$B$18:$I$18,1,MATCH('data for graph'!AO15,'auxiliary table'!$B$17:$I$17,0)),
INDEX('auxiliary table'!$B$18:$I$18,1,AO14)+
(INDEX('auxiliary table'!$B$18:$I$18,1,AO14+1)-INDEX('auxiliary table'!$B$18:$I$18,1,AO14))/
(INDEX('auxiliary table'!$B$17:$I$17,1,AO14+1)-INDEX('auxiliary table'!$B$17:$I$17,1,AO14))*(AO15-INDEX('auxiliary table'!$B$17:$I$17,1,AO14))
)</f>
        <v>21.4</v>
      </c>
      <c r="AP16" s="17">
        <f>IF(ISNUMBER(MATCH(AP15,'auxiliary table'!$B$17:$I$17,0)),
INDEX('auxiliary table'!$B$18:$I$18,1,MATCH('data for graph'!AP15,'auxiliary table'!$B$17:$I$17,0)),
INDEX('auxiliary table'!$B$18:$I$18,1,AP14)+
(INDEX('auxiliary table'!$B$18:$I$18,1,AP14+1)-INDEX('auxiliary table'!$B$18:$I$18,1,AP14))/
(INDEX('auxiliary table'!$B$17:$I$17,1,AP14+1)-INDEX('auxiliary table'!$B$17:$I$17,1,AP14))*(AP15-INDEX('auxiliary table'!$B$17:$I$17,1,AP14))
)</f>
        <v>21.6</v>
      </c>
      <c r="AQ16" s="17">
        <f>IF(ISNUMBER(MATCH(AQ15,'auxiliary table'!$B$17:$I$17,0)),
INDEX('auxiliary table'!$B$18:$I$18,1,MATCH('data for graph'!AQ15,'auxiliary table'!$B$17:$I$17,0)),
INDEX('auxiliary table'!$B$18:$I$18,1,AQ14)+
(INDEX('auxiliary table'!$B$18:$I$18,1,AQ14+1)-INDEX('auxiliary table'!$B$18:$I$18,1,AQ14))/
(INDEX('auxiliary table'!$B$17:$I$17,1,AQ14+1)-INDEX('auxiliary table'!$B$17:$I$17,1,AQ14))*(AQ15-INDEX('auxiliary table'!$B$17:$I$17,1,AQ14))
)</f>
        <v>21.8</v>
      </c>
      <c r="AR16" s="17">
        <f>IF(ISNUMBER(MATCH(AR15,'auxiliary table'!$B$17:$I$17,0)),
INDEX('auxiliary table'!$B$18:$I$18,1,MATCH('data for graph'!AR15,'auxiliary table'!$B$17:$I$17,0)),
INDEX('auxiliary table'!$B$18:$I$18,1,AR14)+
(INDEX('auxiliary table'!$B$18:$I$18,1,AR14+1)-INDEX('auxiliary table'!$B$18:$I$18,1,AR14))/
(INDEX('auxiliary table'!$B$17:$I$17,1,AR14+1)-INDEX('auxiliary table'!$B$17:$I$17,1,AR14))*(AR15-INDEX('auxiliary table'!$B$17:$I$17,1,AR14))
)</f>
        <v>22</v>
      </c>
      <c r="AS16" s="17">
        <f>IF(ISNUMBER(MATCH(AS15,'auxiliary table'!$B$17:$I$17,0)),
INDEX('auxiliary table'!$B$18:$I$18,1,MATCH('data for graph'!AS15,'auxiliary table'!$B$17:$I$17,0)),
INDEX('auxiliary table'!$B$18:$I$18,1,AS14)+
(INDEX('auxiliary table'!$B$18:$I$18,1,AS14+1)-INDEX('auxiliary table'!$B$18:$I$18,1,AS14))/
(INDEX('auxiliary table'!$B$17:$I$17,1,AS14+1)-INDEX('auxiliary table'!$B$17:$I$17,1,AS14))*(AS15-INDEX('auxiliary table'!$B$17:$I$17,1,AS14))
)</f>
        <v>22.883333333333333</v>
      </c>
      <c r="AT16" s="17">
        <f>IF(ISNUMBER(MATCH(AT15,'auxiliary table'!$B$17:$I$17,0)),
INDEX('auxiliary table'!$B$18:$I$18,1,MATCH('data for graph'!AT15,'auxiliary table'!$B$17:$I$17,0)),
INDEX('auxiliary table'!$B$18:$I$18,1,AT14)+
(INDEX('auxiliary table'!$B$18:$I$18,1,AT14+1)-INDEX('auxiliary table'!$B$18:$I$18,1,AT14))/
(INDEX('auxiliary table'!$B$17:$I$17,1,AT14+1)-INDEX('auxiliary table'!$B$17:$I$17,1,AT14))*(AT15-INDEX('auxiliary table'!$B$17:$I$17,1,AT14))
)</f>
        <v>23.766666666666666</v>
      </c>
      <c r="AU16" s="17">
        <f>IF(ISNUMBER(MATCH(AU15,'auxiliary table'!$B$17:$I$17,0)),
INDEX('auxiliary table'!$B$18:$I$18,1,MATCH('data for graph'!AU15,'auxiliary table'!$B$17:$I$17,0)),
INDEX('auxiliary table'!$B$18:$I$18,1,AU14)+
(INDEX('auxiliary table'!$B$18:$I$18,1,AU14+1)-INDEX('auxiliary table'!$B$18:$I$18,1,AU14))/
(INDEX('auxiliary table'!$B$17:$I$17,1,AU14+1)-INDEX('auxiliary table'!$B$17:$I$17,1,AU14))*(AU15-INDEX('auxiliary table'!$B$17:$I$17,1,AU14))
)</f>
        <v>24.65</v>
      </c>
      <c r="AV16" s="17">
        <f>IF(ISNUMBER(MATCH(AV15,'auxiliary table'!$B$17:$I$17,0)),
INDEX('auxiliary table'!$B$18:$I$18,1,MATCH('data for graph'!AV15,'auxiliary table'!$B$17:$I$17,0)),
INDEX('auxiliary table'!$B$18:$I$18,1,AV14)+
(INDEX('auxiliary table'!$B$18:$I$18,1,AV14+1)-INDEX('auxiliary table'!$B$18:$I$18,1,AV14))/
(INDEX('auxiliary table'!$B$17:$I$17,1,AV14+1)-INDEX('auxiliary table'!$B$17:$I$17,1,AV14))*(AV15-INDEX('auxiliary table'!$B$17:$I$17,1,AV14))
)</f>
        <v>25.533333333333335</v>
      </c>
      <c r="AW16" s="17">
        <f>IF(ISNUMBER(MATCH(AW15,'auxiliary table'!$B$17:$I$17,0)),
INDEX('auxiliary table'!$B$18:$I$18,1,MATCH('data for graph'!AW15,'auxiliary table'!$B$17:$I$17,0)),
INDEX('auxiliary table'!$B$18:$I$18,1,AW14)+
(INDEX('auxiliary table'!$B$18:$I$18,1,AW14+1)-INDEX('auxiliary table'!$B$18:$I$18,1,AW14))/
(INDEX('auxiliary table'!$B$17:$I$17,1,AW14+1)-INDEX('auxiliary table'!$B$17:$I$17,1,AW14))*(AW15-INDEX('auxiliary table'!$B$17:$I$17,1,AW14))
)</f>
        <v>26.416666666666668</v>
      </c>
      <c r="AX16" s="17">
        <f>IF(ISNUMBER(MATCH(AX15,'auxiliary table'!$B$17:$I$17,0)),
INDEX('auxiliary table'!$B$18:$I$18,1,MATCH('data for graph'!AX15,'auxiliary table'!$B$17:$I$17,0)),
INDEX('auxiliary table'!$B$18:$I$18,1,AX14)+
(INDEX('auxiliary table'!$B$18:$I$18,1,AX14+1)-INDEX('auxiliary table'!$B$18:$I$18,1,AX14))/
(INDEX('auxiliary table'!$B$17:$I$17,1,AX14+1)-INDEX('auxiliary table'!$B$17:$I$17,1,AX14))*(AX15-INDEX('auxiliary table'!$B$17:$I$17,1,AX14))
)</f>
        <v>27.3</v>
      </c>
    </row>
    <row r="17" spans="1:50" customForma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</sheetData>
  <phoneticPr fontId="0" type="noConversion"/>
  <pageMargins left="0.75" right="0.75" top="1" bottom="1" header="0.5" footer="0.5"/>
  <pageSetup paperSize="9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FRA data and parameters</vt:lpstr>
      <vt:lpstr>auxiliary table</vt:lpstr>
      <vt:lpstr>data for graph</vt:lpstr>
      <vt:lpstr>'FRA data and parameters'!Print_Titles</vt:lpstr>
    </vt:vector>
  </TitlesOfParts>
  <Company>435.-1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DELL-450</dc:creator>
  <cp:lastModifiedBy>Aniket Gupta</cp:lastModifiedBy>
  <cp:lastPrinted>2002-03-26T14:34:41Z</cp:lastPrinted>
  <dcterms:created xsi:type="dcterms:W3CDTF">2002-01-30T15:18:47Z</dcterms:created>
  <dcterms:modified xsi:type="dcterms:W3CDTF">2024-02-03T22:28:56Z</dcterms:modified>
</cp:coreProperties>
</file>