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148353D3-4C05-4D4A-8F7A-63FE81E0855D}" xr6:coauthVersionLast="47" xr6:coauthVersionMax="47" xr10:uidLastSave="{00000000-0000-0000-0000-000000000000}"/>
  <bookViews>
    <workbookView xWindow="3348" yWindow="3348" windowWidth="17280" windowHeight="8880" activeTab="1"/>
  </bookViews>
  <sheets>
    <sheet name="Overview" sheetId="4" r:id="rId1"/>
    <sheet name="Inventory Model" sheetId="1" r:id="rId2"/>
    <sheet name="Network Model" sheetId="2" r:id="rId3"/>
    <sheet name="Data" sheetId="3" r:id="rId4"/>
  </sheets>
  <definedNames>
    <definedName name="Apr." localSheetId="2">'Network Model'!$G$3:$G$14</definedName>
    <definedName name="Apr.">'Inventory Model'!$F$3:$F$14</definedName>
    <definedName name="Beginning_Inventory">'Inventory Model'!$C$8:$F$8</definedName>
    <definedName name="BoundaryConditions">Data!$G$1:$H$2</definedName>
    <definedName name="Calc._Ending_Inv.">'Network Model'!$C$9:$H$9</definedName>
    <definedName name="Calc._Ending_Inventory">'Network Model'!$D$9:$G$9</definedName>
    <definedName name="Dec">'Network Model'!$C$3:$C$14</definedName>
    <definedName name="Delivery_Reqmts" localSheetId="2">'Network Model'!$C$8:$H$8</definedName>
    <definedName name="Delivery_Reqmts">'Inventory Model'!$C$9:$F$9</definedName>
    <definedName name="Ending_Inventory" localSheetId="2">'Network Model'!$D$10:$G$10</definedName>
    <definedName name="Ending_Inventory">'Inventory Model'!$C$10:$F$10</definedName>
    <definedName name="Feb" localSheetId="2">'Network Model'!$E$3:$E$14</definedName>
    <definedName name="Feb">'Inventory Model'!$D$3:$D$14</definedName>
    <definedName name="FinalInventory">'Network Model'!$G$10</definedName>
    <definedName name="InitialInventory">'Network Model'!$C$10</definedName>
    <definedName name="Inventory" localSheetId="2">'Network Model'!$C$4:$H$4</definedName>
    <definedName name="Inventory">'Inventory Model'!$C$4:$F$4</definedName>
    <definedName name="Inventory_Cost" localSheetId="2">'Network Model'!$C$13:$H$13</definedName>
    <definedName name="Inventory_Cost">'Inventory Model'!$C$13:$F$13</definedName>
    <definedName name="Jan" localSheetId="2">'Network Model'!$D$3:$D$14</definedName>
    <definedName name="Jan">'Inventory Model'!$C$3:$C$14</definedName>
    <definedName name="LP">'Inventory Model'!$A$1:$G$14</definedName>
    <definedName name="Mar" localSheetId="2">'Network Model'!$F$3:$F$14</definedName>
    <definedName name="Mar">'Inventory Model'!$E$3:$E$14</definedName>
    <definedName name="May" localSheetId="2">'Network Model'!$H$3:$H$14</definedName>
    <definedName name="May">'Inventory Model'!$G$3:$G$14</definedName>
    <definedName name="MinimumEndingInv.">'Network Model'!$H$10</definedName>
    <definedName name="MonthlyData">Data!$A$1:$E$5</definedName>
    <definedName name="Network">'Network Model'!$A$1:$H$14</definedName>
    <definedName name="Production" localSheetId="2">'Network Model'!$C$3:$H$3</definedName>
    <definedName name="Production">'Inventory Model'!$C$3:$F$3</definedName>
    <definedName name="Production_Cost" localSheetId="2">'Network Model'!$C$12:$H$12</definedName>
    <definedName name="Production_Cost">'Inventory Model'!$C$12:$F$12</definedName>
    <definedName name="Production_Limits" localSheetId="2">'Network Model'!$D$7:$G$7</definedName>
    <definedName name="Production_Limits">'Inventory Model'!$C$7:$F$7</definedName>
    <definedName name="Production_Qty" localSheetId="2">'Network Model'!$D$6:$G$6</definedName>
    <definedName name="Production_Qty">'Inventory Model'!$C$6:$F$6</definedName>
    <definedName name="solver_adj" localSheetId="1" hidden="1">'Inventory Model'!$C$6:$F$6</definedName>
    <definedName name="solver_adj" localSheetId="2" hidden="1">'Network Model'!$D$6:$G$6,'Network Model'!$D$10:$G$10</definedName>
    <definedName name="solver_cvg" localSheetId="1" hidden="1">0.001</definedName>
    <definedName name="solver_cvg" localSheetId="2" hidden="1">0.001</definedName>
    <definedName name="solver_drv" localSheetId="1" hidden="1">1</definedName>
    <definedName name="solver_drv" localSheetId="2" hidden="1">1</definedName>
    <definedName name="solver_est" localSheetId="1" hidden="1">1</definedName>
    <definedName name="solver_est" localSheetId="2" hidden="1">1</definedName>
    <definedName name="solver_itr" localSheetId="1" hidden="1">100</definedName>
    <definedName name="solver_itr" localSheetId="2" hidden="1">100</definedName>
    <definedName name="solver_lhs1" localSheetId="1" hidden="1">'Inventory Model'!$C$6:$F$6</definedName>
    <definedName name="solver_lhs1" localSheetId="2" hidden="1">'Network Model'!$G$10</definedName>
    <definedName name="solver_lhs2" localSheetId="1" hidden="1">'Inventory Model'!$C$10:$F$10</definedName>
    <definedName name="solver_lhs2" localSheetId="2" hidden="1">'Network Model'!$D$10:$G$10</definedName>
    <definedName name="solver_lhs3" localSheetId="1" hidden="1">'Inventory Model'!$F$10</definedName>
    <definedName name="solver_lhs3" localSheetId="2" hidden="1">'Network Model'!$D$6:$G$6</definedName>
    <definedName name="solver_lin" localSheetId="1" hidden="1">1</definedName>
    <definedName name="solver_lin" localSheetId="2" hidden="1">1</definedName>
    <definedName name="solver_neg" localSheetId="1" hidden="1">1</definedName>
    <definedName name="solver_neg" localSheetId="2" hidden="1">1</definedName>
    <definedName name="solver_num" localSheetId="1" hidden="1">3</definedName>
    <definedName name="solver_num" localSheetId="2" hidden="1">3</definedName>
    <definedName name="solver_nwt" localSheetId="1" hidden="1">1</definedName>
    <definedName name="solver_nwt" localSheetId="2" hidden="1">1</definedName>
    <definedName name="solver_opt" localSheetId="1" hidden="1">'Inventory Model'!$G$14</definedName>
    <definedName name="solver_opt" localSheetId="2" hidden="1">'Network Model'!$H$14</definedName>
    <definedName name="solver_pre" localSheetId="1" hidden="1">0.000001</definedName>
    <definedName name="solver_pre" localSheetId="2" hidden="1">0.000001</definedName>
    <definedName name="solver_rel1" localSheetId="1" hidden="1">1</definedName>
    <definedName name="solver_rel1" localSheetId="2" hidden="1">3</definedName>
    <definedName name="solver_rel2" localSheetId="1" hidden="1">3</definedName>
    <definedName name="solver_rel2" localSheetId="2" hidden="1">2</definedName>
    <definedName name="solver_rel3" localSheetId="1" hidden="1">3</definedName>
    <definedName name="solver_rel3" localSheetId="2" hidden="1">1</definedName>
    <definedName name="solver_rhs1" localSheetId="1" hidden="1">'Inventory Model'!$C$7:$F$7</definedName>
    <definedName name="solver_rhs1" localSheetId="2" hidden="1">'Network Model'!$H$10</definedName>
    <definedName name="solver_rhs2" localSheetId="1" hidden="1">0</definedName>
    <definedName name="solver_rhs2" localSheetId="2" hidden="1">'Network Model'!$D$9:$G$9</definedName>
    <definedName name="solver_rhs3" localSheetId="1" hidden="1">'Inventory Model'!$G$10</definedName>
    <definedName name="solver_rhs3" localSheetId="2" hidden="1">'Inventory Model'!$C$7:$F$7</definedName>
    <definedName name="solver_scl" localSheetId="1" hidden="1">2</definedName>
    <definedName name="solver_scl" localSheetId="2" hidden="1">2</definedName>
    <definedName name="solver_sho" localSheetId="1" hidden="1">2</definedName>
    <definedName name="solver_sho" localSheetId="2" hidden="1">2</definedName>
    <definedName name="solver_tim" localSheetId="1" hidden="1">100</definedName>
    <definedName name="solver_tim" localSheetId="2" hidden="1">100</definedName>
    <definedName name="solver_tol" localSheetId="1" hidden="1">0.05</definedName>
    <definedName name="solver_tol" localSheetId="2" hidden="1">0.05</definedName>
    <definedName name="solver_typ" localSheetId="1" hidden="1">2</definedName>
    <definedName name="solver_typ" localSheetId="2" hidden="1">2</definedName>
    <definedName name="solver_val" localSheetId="1" hidden="1">0</definedName>
    <definedName name="solver_val" localSheetId="2" hidden="1">0</definedName>
    <definedName name="Total">'Inventory Model'!$H$3:$H$14</definedName>
    <definedName name="Total_Cost" localSheetId="2">'Network Model'!$C$14:$H$14</definedName>
    <definedName name="Total_Cost">'Inventory Model'!$C$14:$F$14</definedName>
    <definedName name="TotalCost">'Network Model'!$H$14</definedName>
    <definedName name="Unit_Costs" localSheetId="2">'Network Model'!$C$3:$H$14</definedName>
    <definedName name="Unit_Costs">'Inventory Model'!$C$3:$F$14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 l="1"/>
  <c r="C12" i="1"/>
  <c r="C14" i="1" s="1"/>
  <c r="D12" i="1"/>
  <c r="E12" i="1"/>
  <c r="F12" i="1"/>
  <c r="C13" i="1"/>
  <c r="D9" i="2"/>
  <c r="E9" i="2"/>
  <c r="F9" i="2"/>
  <c r="G9" i="2"/>
  <c r="D12" i="2"/>
  <c r="E12" i="2"/>
  <c r="F12" i="2"/>
  <c r="F14" i="2" s="1"/>
  <c r="G12" i="2"/>
  <c r="D13" i="2"/>
  <c r="D14" i="2" s="1"/>
  <c r="H14" i="2" s="1"/>
  <c r="E13" i="2"/>
  <c r="E14" i="2" s="1"/>
  <c r="F13" i="2"/>
  <c r="G13" i="2"/>
  <c r="G14" i="2" s="1"/>
  <c r="D10" i="1"/>
  <c r="E8" i="1"/>
  <c r="E10" i="1" s="1"/>
  <c r="F8" i="1" s="1"/>
  <c r="D13" i="1"/>
  <c r="D14" i="1" s="1"/>
  <c r="F10" i="1" l="1"/>
  <c r="F13" i="1" s="1"/>
  <c r="F14" i="1" s="1"/>
  <c r="E13" i="1"/>
  <c r="E14" i="1" s="1"/>
  <c r="G14" i="1" l="1"/>
</calcChain>
</file>

<file path=xl/sharedStrings.xml><?xml version="1.0" encoding="utf-8"?>
<sst xmlns="http://schemas.openxmlformats.org/spreadsheetml/2006/main" count="50" uniqueCount="29">
  <si>
    <t>Singapore Electric Generator Production</t>
  </si>
  <si>
    <t>Unit Costs</t>
  </si>
  <si>
    <t>Jan</t>
  </si>
  <si>
    <t>Feb</t>
  </si>
  <si>
    <t>Mar</t>
  </si>
  <si>
    <t>Apr.</t>
  </si>
  <si>
    <t>May</t>
  </si>
  <si>
    <t>Inventory</t>
  </si>
  <si>
    <t>Minimum</t>
  </si>
  <si>
    <t>Total Cost</t>
  </si>
  <si>
    <t>Total</t>
  </si>
  <si>
    <t>Dec</t>
  </si>
  <si>
    <t>Month</t>
  </si>
  <si>
    <t>ProductionCost</t>
  </si>
  <si>
    <t>InventoryCost</t>
  </si>
  <si>
    <t>Demand</t>
  </si>
  <si>
    <t>ProductionLimit</t>
  </si>
  <si>
    <t>Apr</t>
  </si>
  <si>
    <t>InitialInventory</t>
  </si>
  <si>
    <t>MinFinalInventory</t>
  </si>
  <si>
    <t>Prod.</t>
  </si>
  <si>
    <t>Prod. Quant.</t>
  </si>
  <si>
    <t>Prod. Limits</t>
  </si>
  <si>
    <t>Init. Inv.</t>
  </si>
  <si>
    <t>Ending Inv.</t>
  </si>
  <si>
    <t>Del. Reqmts</t>
  </si>
  <si>
    <t>Prod. Cost</t>
  </si>
  <si>
    <t>Inv. Cost</t>
  </si>
  <si>
    <t>Calc. Ending Inv.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</si>
</sst>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73" formatCode="_(* #,##0_);_(* \(#,##0\);_(* &quot;-&quot;??_);_(@_)"/>
  </numFmts>
  <fonts count="3" x14ac:knownFonts="1">
    <font>
      <sz val="10"/>
      <name val="Arial"/>
    </font>
    <font>
      <sz val="10"/>
      <name val="Arial"/>
    </font>
    <font>
      <b/>
      <sz val="10"/>
      <name val="Arial"/>
      <family val="2"/>
    </font>
  </fonts>
  <fills count="3">
    <fill>
      <patternFill patternType="none"/>
    </fill>
    <fill>
      <patternFill patternType="gray125"/>
    </fill>
    <fill>
      <patternFill patternType="solid">
        <fgColor indexed="9"/>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3">
    <xf numFmtId="0" fontId="0" fillId="0" borderId="0" xfId="0"/>
    <xf numFmtId="0" fontId="0" fillId="0" borderId="0" xfId="0" applyFill="1" applyBorder="1" applyAlignment="1">
      <alignment horizontal="center"/>
    </xf>
    <xf numFmtId="44" fontId="0" fillId="0" borderId="0" xfId="2" applyFont="1" applyFill="1" applyBorder="1"/>
    <xf numFmtId="0" fontId="0" fillId="2" borderId="0" xfId="0" applyFill="1"/>
    <xf numFmtId="0" fontId="0" fillId="2" borderId="0" xfId="0" applyFill="1" applyAlignment="1">
      <alignment horizontal="center"/>
    </xf>
    <xf numFmtId="0" fontId="0" fillId="2" borderId="0" xfId="0" applyFill="1" applyAlignment="1">
      <alignment horizontal="right"/>
    </xf>
    <xf numFmtId="44" fontId="0" fillId="2" borderId="1" xfId="2" applyFont="1" applyFill="1" applyBorder="1"/>
    <xf numFmtId="44" fontId="0" fillId="2" borderId="2" xfId="2" applyFont="1" applyFill="1" applyBorder="1"/>
    <xf numFmtId="44" fontId="0" fillId="2" borderId="3" xfId="2" applyFont="1" applyFill="1" applyBorder="1"/>
    <xf numFmtId="44" fontId="0" fillId="2" borderId="4" xfId="2" applyFont="1" applyFill="1" applyBorder="1"/>
    <xf numFmtId="44" fontId="0" fillId="2" borderId="5" xfId="2" applyFont="1" applyFill="1" applyBorder="1"/>
    <xf numFmtId="44" fontId="0" fillId="2" borderId="6" xfId="2" applyFont="1" applyFill="1" applyBorder="1"/>
    <xf numFmtId="0" fontId="0" fillId="2" borderId="7" xfId="0" applyFill="1" applyBorder="1"/>
    <xf numFmtId="0" fontId="0" fillId="2" borderId="8"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0" fillId="2" borderId="10" xfId="0" applyFill="1" applyBorder="1"/>
    <xf numFmtId="0" fontId="0" fillId="2" borderId="0" xfId="0" applyFill="1" applyBorder="1"/>
    <xf numFmtId="0" fontId="0" fillId="2" borderId="11" xfId="0" applyFill="1" applyBorder="1"/>
    <xf numFmtId="173" fontId="0" fillId="2" borderId="4" xfId="1" applyNumberFormat="1" applyFont="1" applyFill="1" applyBorder="1"/>
    <xf numFmtId="173" fontId="0" fillId="2" borderId="5" xfId="1" applyNumberFormat="1" applyFont="1" applyFill="1" applyBorder="1"/>
    <xf numFmtId="173" fontId="0" fillId="2" borderId="6" xfId="1" applyNumberFormat="1" applyFont="1" applyFill="1" applyBorder="1"/>
    <xf numFmtId="44" fontId="0" fillId="2" borderId="0" xfId="2" applyFont="1" applyFill="1"/>
    <xf numFmtId="1" fontId="0" fillId="2" borderId="1" xfId="0" applyNumberFormat="1" applyFill="1" applyBorder="1"/>
    <xf numFmtId="1" fontId="0" fillId="2" borderId="4" xfId="0" applyNumberFormat="1" applyFill="1" applyBorder="1"/>
    <xf numFmtId="173" fontId="0" fillId="2" borderId="5" xfId="0" applyNumberFormat="1" applyFill="1" applyBorder="1"/>
    <xf numFmtId="173" fontId="0" fillId="2" borderId="6" xfId="0" applyNumberFormat="1" applyFill="1" applyBorder="1"/>
    <xf numFmtId="0" fontId="0" fillId="2" borderId="4" xfId="0" applyFill="1" applyBorder="1"/>
    <xf numFmtId="0" fontId="0" fillId="2" borderId="5" xfId="0" applyFill="1" applyBorder="1"/>
    <xf numFmtId="0" fontId="0" fillId="2" borderId="6" xfId="0" applyFill="1" applyBorder="1"/>
    <xf numFmtId="0" fontId="2" fillId="2" borderId="0" xfId="0" applyFont="1" applyFill="1" applyAlignment="1">
      <alignment horizontal="center"/>
    </xf>
  </cellXfs>
  <cellStyles count="3">
    <cellStyle name="Comma" xfId="1" builtinId="3"/>
    <cellStyle name="Currency"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57150</xdr:rowOff>
    </xdr:from>
    <xdr:to>
      <xdr:col>13</xdr:col>
      <xdr:colOff>542925</xdr:colOff>
      <xdr:row>121</xdr:row>
      <xdr:rowOff>0</xdr:rowOff>
    </xdr:to>
    <xdr:sp macro="" textlink="">
      <xdr:nvSpPr>
        <xdr:cNvPr id="1025" name="Text Box 1">
          <a:extLst>
            <a:ext uri="{FF2B5EF4-FFF2-40B4-BE49-F238E27FC236}">
              <a16:creationId xmlns:a16="http://schemas.microsoft.com/office/drawing/2014/main" id="{28BF6459-D4C0-121D-0447-F605779CDBAA}"/>
            </a:ext>
          </a:extLst>
        </xdr:cNvPr>
        <xdr:cNvSpPr txBox="1">
          <a:spLocks noChangeArrowheads="1"/>
        </xdr:cNvSpPr>
      </xdr:nvSpPr>
      <xdr:spPr bwMode="auto">
        <a:xfrm>
          <a:off x="114300" y="57150"/>
          <a:ext cx="8353425" cy="19535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de-AT" sz="1000" b="0" i="0" u="none" strike="noStrike" baseline="0">
              <a:solidFill>
                <a:srgbClr val="000000"/>
              </a:solidFill>
              <a:latin typeface="Arial"/>
              <a:cs typeface="Arial"/>
            </a:rPr>
            <a:t>The two models of inventory in this work book illustrate </a:t>
          </a:r>
        </a:p>
        <a:p>
          <a:pPr algn="l" rtl="0">
            <a:defRPr sz="1000"/>
          </a:pPr>
          <a:r>
            <a:rPr lang="de-AT" sz="1000" b="0" i="0" u="none" strike="noStrike" baseline="0">
              <a:solidFill>
                <a:srgbClr val="000000"/>
              </a:solidFill>
              <a:latin typeface="Arial"/>
              <a:cs typeface="Arial"/>
            </a:rPr>
            <a:t>1. The modeling of inventory that links activities over time </a:t>
          </a:r>
        </a:p>
        <a:p>
          <a:pPr algn="l" rtl="0">
            <a:defRPr sz="1000"/>
          </a:pPr>
          <a:r>
            <a:rPr lang="de-AT" sz="1000" b="0" i="0" u="none" strike="noStrike" baseline="0">
              <a:solidFill>
                <a:srgbClr val="000000"/>
              </a:solidFill>
              <a:latin typeface="Arial"/>
              <a:cs typeface="Arial"/>
            </a:rPr>
            <a:t>2. The differences between Excel models of inventory and AMPL models of inventory</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The sheet labeled Inventory Model gives a natural Excel Model for inventory. It calculates the ending inventory for one month and uses it as the beginning inventory for the next. Note that changing the production quantity in January from 53 to 54 affects even the ending inventory in April.</a:t>
          </a:r>
        </a:p>
        <a:p>
          <a:pPr algn="l" rtl="0">
            <a:defRPr sz="1000"/>
          </a:pPr>
          <a:r>
            <a:rPr lang="de-AT" sz="1000" b="0" i="0" u="none" strike="noStrike" baseline="0">
              <a:solidFill>
                <a:srgbClr val="000000"/>
              </a:solidFill>
              <a:latin typeface="Arial"/>
              <a:cs typeface="Arial"/>
            </a:rPr>
            <a:t>This will be hard to reproduce in AMPL and other industrial strength modeling languages (We do it at the bottom of the page. It is awkward). </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The sheet labeled Network Model gives an admittedly unnatural Excel model for inventory. It calculated the inventory for one month and sets that inventory equal to an newly introduced inventory variable. This variable is then used as the initial inventory for the next month. Note that changing the production quantity in January has no effect on the ending inventory in April. This makes the approach easier to implement in AMPL, etc. </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In AMPL this would look something like:</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param NPeriods;</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set PERIODS := 0..NPeriods ordered; /* Period 0 will be December. The attribute "ordered" lets us talk about period p-1 and p+1 etc. */</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param ProdCosts{PERIODS} default 0;  /* 0 production costs in December, period 0 */</a:t>
          </a:r>
        </a:p>
        <a:p>
          <a:pPr algn="l" rtl="0">
            <a:defRPr sz="1000"/>
          </a:pPr>
          <a:r>
            <a:rPr lang="de-AT" sz="1000" b="0" i="0" u="none" strike="noStrike" baseline="0">
              <a:solidFill>
                <a:srgbClr val="000000"/>
              </a:solidFill>
              <a:latin typeface="Arial"/>
              <a:cs typeface="Arial"/>
            </a:rPr>
            <a:t>param InvCosts{PERIODS} default 0;     /* 0 inventory costs in December, period 0 */</a:t>
          </a:r>
        </a:p>
        <a:p>
          <a:pPr algn="l" rtl="0">
            <a:defRPr sz="1000"/>
          </a:pPr>
          <a:r>
            <a:rPr lang="de-AT" sz="1000" b="0" i="0" u="none" strike="noStrike" baseline="0">
              <a:solidFill>
                <a:srgbClr val="000000"/>
              </a:solidFill>
              <a:latin typeface="Arial"/>
              <a:cs typeface="Arial"/>
            </a:rPr>
            <a:t>param ProdLimits{PERIODS} default 0;  /* 0 production limits in December, period 0 */</a:t>
          </a:r>
        </a:p>
        <a:p>
          <a:pPr algn="l" rtl="0">
            <a:defRPr sz="1000"/>
          </a:pPr>
          <a:r>
            <a:rPr lang="de-AT" sz="1000" b="0" i="0" u="none" strike="noStrike" baseline="0">
              <a:solidFill>
                <a:srgbClr val="000000"/>
              </a:solidFill>
              <a:latin typeface="Arial"/>
              <a:cs typeface="Arial"/>
            </a:rPr>
            <a:t>param DelReqmts{PERIODS} default 0; /* 0 delivery requirements in December, period 0 */</a:t>
          </a:r>
        </a:p>
        <a:p>
          <a:pPr algn="l" rtl="0">
            <a:defRPr sz="1000"/>
          </a:pPr>
          <a:r>
            <a:rPr lang="de-AT" sz="1000" b="0" i="0" u="none" strike="noStrike" baseline="0">
              <a:solidFill>
                <a:srgbClr val="000000"/>
              </a:solidFill>
              <a:latin typeface="Arial"/>
              <a:cs typeface="Arial"/>
            </a:rPr>
            <a:t>param MinEndingInventory;                   /* 7 units in inventory at the end of April */</a:t>
          </a:r>
        </a:p>
        <a:p>
          <a:pPr algn="l" rtl="0">
            <a:defRPr sz="1000"/>
          </a:pPr>
          <a:r>
            <a:rPr lang="de-AT" sz="1000" b="0" i="0" u="none" strike="noStrike" baseline="0">
              <a:solidFill>
                <a:srgbClr val="000000"/>
              </a:solidFill>
              <a:latin typeface="Arial"/>
              <a:cs typeface="Arial"/>
            </a:rPr>
            <a:t>param InitialInventory;                          /* How much is in inventory at the end of December, period 0 */</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var ProdQuant{p in PERIODS} &gt;= 0, &lt;= ProdLimits[p]; /* This imposes the production limits for each month */</a:t>
          </a:r>
        </a:p>
        <a:p>
          <a:pPr algn="l" rtl="0">
            <a:defRPr sz="1000"/>
          </a:pPr>
          <a:r>
            <a:rPr lang="de-AT" sz="1000" b="0" i="0" u="none" strike="noStrike" baseline="0">
              <a:solidFill>
                <a:srgbClr val="000000"/>
              </a:solidFill>
              <a:latin typeface="Arial"/>
              <a:cs typeface="Arial"/>
            </a:rPr>
            <a:t>var EndInv{PERIODS} &gt;= 0; /* This is the variable we introduced in "Network Model". Try formulating this model in AMPL without a variable like this! */</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minimize TotalCost: </a:t>
          </a:r>
        </a:p>
        <a:p>
          <a:pPr algn="l" rtl="0">
            <a:defRPr sz="1000"/>
          </a:pPr>
          <a:r>
            <a:rPr lang="de-AT" sz="1000" b="0" i="0" u="none" strike="noStrike" baseline="0">
              <a:solidFill>
                <a:srgbClr val="000000"/>
              </a:solidFill>
              <a:latin typeface="Arial"/>
              <a:cs typeface="Arial"/>
            </a:rPr>
            <a:t>     sum{p in PERIODS} ProdCosts[p]*ProdQuant[p] +</a:t>
          </a:r>
        </a:p>
        <a:p>
          <a:pPr algn="l" rtl="0">
            <a:defRPr sz="1000"/>
          </a:pPr>
          <a:r>
            <a:rPr lang="de-AT" sz="1000" b="0" i="0" u="none" strike="noStrike" baseline="0">
              <a:solidFill>
                <a:srgbClr val="000000"/>
              </a:solidFill>
              <a:latin typeface="Arial"/>
              <a:cs typeface="Arial"/>
            </a:rPr>
            <a:t>     sum{p in PERIODS: p &gt; 0} InvCosts[p]*(EndInv[p-1]+EndInv[p])/2 /* This gives us the average inventory in period p */;</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s.t. DefineInitialInventory:</a:t>
          </a:r>
        </a:p>
        <a:p>
          <a:pPr algn="l" rtl="0">
            <a:defRPr sz="1000"/>
          </a:pPr>
          <a:r>
            <a:rPr lang="de-AT" sz="1000" b="0" i="0" u="none" strike="noStrike" baseline="0">
              <a:solidFill>
                <a:srgbClr val="000000"/>
              </a:solidFill>
              <a:latin typeface="Arial"/>
              <a:cs typeface="Arial"/>
            </a:rPr>
            <a:t>      EndInv[0] = InitialInventory;</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s.t. DefineEndingInventory{p in PERIODS: p &gt; 0}: </a:t>
          </a:r>
        </a:p>
        <a:p>
          <a:pPr algn="l" rtl="0">
            <a:defRPr sz="1000"/>
          </a:pPr>
          <a:r>
            <a:rPr lang="de-AT" sz="1000" b="0" i="0" u="none" strike="noStrike" baseline="0">
              <a:solidFill>
                <a:srgbClr val="000000"/>
              </a:solidFill>
              <a:latin typeface="Arial"/>
              <a:cs typeface="Arial"/>
            </a:rPr>
            <a:t>      EndInv[p-1] + ProdQuant[p] - EndInv[p] = DelReqmts[p];</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s.t ConstrainFinalInventory:</a:t>
          </a:r>
        </a:p>
        <a:p>
          <a:pPr algn="l" rtl="0">
            <a:defRPr sz="1000"/>
          </a:pPr>
          <a:r>
            <a:rPr lang="de-AT" sz="1000" b="0" i="0" u="none" strike="noStrike" baseline="0">
              <a:solidFill>
                <a:srgbClr val="000000"/>
              </a:solidFill>
              <a:latin typeface="Arial"/>
              <a:cs typeface="Arial"/>
            </a:rPr>
            <a:t>     EndInv[NPeriods] &gt;= MinEndingInventory;</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Here's my best effort at accomplishing this without using the variable EndInv;</a:t>
          </a:r>
        </a:p>
        <a:p>
          <a:pPr algn="l" rtl="0">
            <a:defRPr sz="1000"/>
          </a:pPr>
          <a:endParaRPr lang="de-AT" sz="1000" b="0" i="0" u="none" strike="noStrike" baseline="0">
            <a:solidFill>
              <a:srgbClr val="000000"/>
            </a:solidFill>
            <a:latin typeface="Arial"/>
            <a:cs typeface="Arial"/>
          </a:endParaRP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param NPeriods;</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set PERIODS := 0..NPeriods ordered; /* Period 0 will be December. The attribute "ordered" lets us talk about period p-1 and p+1 etc. */</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param ProdCosts{PERIODS} default 0; /* 0 production costs in December, period 0 */</a:t>
          </a:r>
        </a:p>
        <a:p>
          <a:pPr algn="l" rtl="0">
            <a:defRPr sz="1000"/>
          </a:pPr>
          <a:r>
            <a:rPr lang="de-AT" sz="1000" b="0" i="0" u="none" strike="noStrike" baseline="0">
              <a:solidFill>
                <a:srgbClr val="000000"/>
              </a:solidFill>
              <a:latin typeface="Arial"/>
              <a:cs typeface="Arial"/>
            </a:rPr>
            <a:t>param InvCosts{PERIODS} default 0; /* 0 inventory costs in December, period 0 */</a:t>
          </a:r>
        </a:p>
        <a:p>
          <a:pPr algn="l" rtl="0">
            <a:defRPr sz="1000"/>
          </a:pPr>
          <a:r>
            <a:rPr lang="de-AT" sz="1000" b="0" i="0" u="none" strike="noStrike" baseline="0">
              <a:solidFill>
                <a:srgbClr val="000000"/>
              </a:solidFill>
              <a:latin typeface="Arial"/>
              <a:cs typeface="Arial"/>
            </a:rPr>
            <a:t>param ProdLimits{PERIODS} default 0; /* 0 production limits in December, period 0 */</a:t>
          </a:r>
        </a:p>
        <a:p>
          <a:pPr algn="l" rtl="0">
            <a:defRPr sz="1000"/>
          </a:pPr>
          <a:r>
            <a:rPr lang="de-AT" sz="1000" b="0" i="0" u="none" strike="noStrike" baseline="0">
              <a:solidFill>
                <a:srgbClr val="000000"/>
              </a:solidFill>
              <a:latin typeface="Arial"/>
              <a:cs typeface="Arial"/>
            </a:rPr>
            <a:t>param DelReqmts{PERIODS} default 0; /* 0 delivery requirements in December, period 0 */</a:t>
          </a:r>
        </a:p>
        <a:p>
          <a:pPr algn="l" rtl="0">
            <a:defRPr sz="1000"/>
          </a:pPr>
          <a:r>
            <a:rPr lang="de-AT" sz="1000" b="0" i="0" u="none" strike="noStrike" baseline="0">
              <a:solidFill>
                <a:srgbClr val="000000"/>
              </a:solidFill>
              <a:latin typeface="Arial"/>
              <a:cs typeface="Arial"/>
            </a:rPr>
            <a:t>param MinEndingInventory;                   /* 7 units in inventory at the end of April */</a:t>
          </a:r>
        </a:p>
        <a:p>
          <a:pPr algn="l" rtl="0">
            <a:defRPr sz="1000"/>
          </a:pPr>
          <a:r>
            <a:rPr lang="de-AT" sz="1000" b="0" i="0" u="none" strike="noStrike" baseline="0">
              <a:solidFill>
                <a:srgbClr val="000000"/>
              </a:solidFill>
              <a:latin typeface="Arial"/>
              <a:cs typeface="Arial"/>
            </a:rPr>
            <a:t>param InitialInventory;                          /* How much is in inventory at the end of December, period 0 */</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var ProdQuant{p in PERIODS} &gt;= 0, &lt;= ProdLimits[p]; /* This imposes the production limits for each month */</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minimize TotalCost: </a:t>
          </a:r>
        </a:p>
        <a:p>
          <a:pPr algn="l" rtl="0">
            <a:defRPr sz="1000"/>
          </a:pPr>
          <a:r>
            <a:rPr lang="de-AT" sz="1000" b="0" i="0" u="none" strike="noStrike" baseline="0">
              <a:solidFill>
                <a:srgbClr val="000000"/>
              </a:solidFill>
              <a:latin typeface="Arial"/>
              <a:cs typeface="Arial"/>
            </a:rPr>
            <a:t>     sum{p in PERIODS} ProdCosts[p]*ProdQuant[p] +</a:t>
          </a:r>
        </a:p>
        <a:p>
          <a:pPr algn="l" rtl="0">
            <a:defRPr sz="1000"/>
          </a:pPr>
          <a:r>
            <a:rPr lang="de-AT" sz="1000" b="0" i="0" u="none" strike="noStrike" baseline="0">
              <a:solidFill>
                <a:srgbClr val="000000"/>
              </a:solidFill>
              <a:latin typeface="Arial"/>
              <a:cs typeface="Arial"/>
            </a:rPr>
            <a:t>     sum{p in PERIODS: p &gt; 0} InvCosts[p]*</a:t>
          </a:r>
        </a:p>
        <a:p>
          <a:pPr algn="l" rtl="0">
            <a:defRPr sz="1000"/>
          </a:pPr>
          <a:r>
            <a:rPr lang="de-AT" sz="1000" b="0" i="0" u="none" strike="noStrike" baseline="0">
              <a:solidFill>
                <a:srgbClr val="000000"/>
              </a:solidFill>
              <a:latin typeface="Arial"/>
              <a:cs typeface="Arial"/>
            </a:rPr>
            <a:t>            (/* Formula for defining ending inventory from period p-1 as Cumulative production - Cumulative Requirements */</a:t>
          </a:r>
        </a:p>
        <a:p>
          <a:pPr algn="l" rtl="0">
            <a:defRPr sz="1000"/>
          </a:pPr>
          <a:r>
            <a:rPr lang="de-AT" sz="1000" b="0" i="0" u="none" strike="noStrike" baseline="0">
              <a:solidFill>
                <a:srgbClr val="000000"/>
              </a:solidFill>
              <a:latin typeface="Arial"/>
              <a:cs typeface="Arial"/>
            </a:rPr>
            <a:t>             InitialInventory + sum{t in PERIODS: t &lt; p} (ProdQuant[t] - DelReqmts[t]) +</a:t>
          </a:r>
        </a:p>
        <a:p>
          <a:pPr algn="l" rtl="0">
            <a:defRPr sz="1000"/>
          </a:pPr>
          <a:r>
            <a:rPr lang="de-AT" sz="1000" b="0" i="0" u="none" strike="noStrike" baseline="0">
              <a:solidFill>
                <a:srgbClr val="000000"/>
              </a:solidFill>
              <a:latin typeface="Arial"/>
              <a:cs typeface="Arial"/>
            </a:rPr>
            <a:t>             /* Formula for defining ending inventory from period p as Cumulative production - Cumulative Requirements */</a:t>
          </a:r>
        </a:p>
        <a:p>
          <a:pPr algn="l" rtl="0">
            <a:defRPr sz="1000"/>
          </a:pPr>
          <a:r>
            <a:rPr lang="de-AT" sz="1000" b="0" i="0" u="none" strike="noStrike" baseline="0">
              <a:solidFill>
                <a:srgbClr val="000000"/>
              </a:solidFill>
              <a:latin typeface="Arial"/>
              <a:cs typeface="Arial"/>
            </a:rPr>
            <a:t>             InitialInventory + sum{t in PERIODS: t &lt;= p}(ProdQuant[t] - DelReqmts[t]))/2;</a:t>
          </a:r>
        </a:p>
        <a:p>
          <a:pPr algn="l" rtl="0">
            <a:defRPr sz="1000"/>
          </a:pPr>
          <a:r>
            <a:rPr lang="de-AT" sz="1000" b="0" i="0" u="none" strike="noStrike" baseline="0">
              <a:solidFill>
                <a:srgbClr val="000000"/>
              </a:solidFill>
              <a:latin typeface="Arial"/>
              <a:cs typeface="Arial"/>
            </a:rPr>
            <a:t>           </a:t>
          </a:r>
        </a:p>
        <a:p>
          <a:pPr algn="l" rtl="0">
            <a:defRPr sz="1000"/>
          </a:pPr>
          <a:r>
            <a:rPr lang="de-AT" sz="1000" b="0" i="0" u="none" strike="noStrike" baseline="0">
              <a:solidFill>
                <a:srgbClr val="000000"/>
              </a:solidFill>
              <a:latin typeface="Arial"/>
              <a:cs typeface="Arial"/>
            </a:rPr>
            <a:t>s.t. EnsureNonNegativeEndingInventory{p in PERIODS: p &gt; 0}: </a:t>
          </a:r>
        </a:p>
        <a:p>
          <a:pPr algn="l" rtl="0">
            <a:defRPr sz="1000"/>
          </a:pPr>
          <a:r>
            <a:rPr lang="de-AT" sz="1000" b="0" i="0" u="none" strike="noStrike" baseline="0">
              <a:solidFill>
                <a:srgbClr val="000000"/>
              </a:solidFill>
              <a:latin typeface="Arial"/>
              <a:cs typeface="Arial"/>
            </a:rPr>
            <a:t>      InitialInventory + sum{t in PERIODS: t &lt;= p} (ProdQuant[t] - DelReqmts[t]) &gt;= 0;</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s.t ConstrainFinalInventory:</a:t>
          </a:r>
        </a:p>
        <a:p>
          <a:pPr algn="l" rtl="0">
            <a:defRPr sz="1000"/>
          </a:pPr>
          <a:r>
            <a:rPr lang="de-AT" sz="1000" b="0" i="0" u="none" strike="noStrike" baseline="0">
              <a:solidFill>
                <a:srgbClr val="000000"/>
              </a:solidFill>
              <a:latin typeface="Arial"/>
              <a:cs typeface="Arial"/>
            </a:rPr>
            <a:t>     InitialInventory + sum{t in PERIODS} (ProdQuant[t] - DelReqmts[t])  &gt;= MinEndingInventory;</a:t>
          </a:r>
        </a:p>
        <a:p>
          <a:pPr algn="l" rtl="0">
            <a:defRPr sz="1000"/>
          </a:pPr>
          <a:endParaRPr lang="de-AT" sz="1000" b="0" i="0" u="none" strike="noStrike" baseline="0">
            <a:solidFill>
              <a:srgbClr val="000000"/>
            </a:solidFill>
            <a:latin typeface="Arial"/>
            <a:cs typeface="Arial"/>
          </a:endParaRPr>
        </a:p>
        <a:p>
          <a:pPr algn="l" rtl="0">
            <a:defRPr sz="1000"/>
          </a:pPr>
          <a:r>
            <a:rPr lang="de-AT" sz="1000" b="0" i="0" u="none" strike="noStrike" baseline="0">
              <a:solidFill>
                <a:srgbClr val="000000"/>
              </a:solidFill>
              <a:latin typeface="Arial"/>
              <a:cs typeface="Arial"/>
            </a:rPr>
            <a:t>While this is possible to accomplish, it is awkward. </a:t>
          </a:r>
        </a:p>
        <a:p>
          <a:pPr algn="l" rtl="0">
            <a:defRPr sz="1000"/>
          </a:pPr>
          <a:endParaRPr lang="de-AT" sz="1000" b="0" i="0" u="none" strike="noStrike" baseline="0">
            <a:solidFill>
              <a:srgbClr val="000000"/>
            </a:solidFill>
            <a:latin typeface="Arial"/>
            <a:cs typeface="Arial"/>
          </a:endParaRPr>
        </a:p>
        <a:p>
          <a:pPr algn="l" rtl="0">
            <a:defRPr sz="1000"/>
          </a:pPr>
          <a:endParaRPr lang="de-AT"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
  <sheetViews>
    <sheetView tabSelected="1" zoomScale="200" workbookViewId="0">
      <selection activeCell="C14" sqref="C14"/>
    </sheetView>
  </sheetViews>
  <sheetFormatPr defaultColWidth="9.109375" defaultRowHeight="13.2" x14ac:dyDescent="0.25"/>
  <cols>
    <col min="1" max="1" width="2.109375" style="3" customWidth="1"/>
    <col min="2" max="2" width="9.109375" style="3"/>
    <col min="3" max="3" width="13" style="3" bestFit="1" customWidth="1"/>
    <col min="4" max="4" width="12.6640625" style="3" bestFit="1" customWidth="1"/>
    <col min="5" max="5" width="10.88671875" style="3" bestFit="1" customWidth="1"/>
    <col min="6" max="6" width="9.109375" style="3"/>
    <col min="7" max="7" width="11.33203125" style="3" customWidth="1"/>
    <col min="8" max="8" width="10.33203125" style="3" customWidth="1"/>
    <col min="9" max="16384" width="9.109375" style="3"/>
  </cols>
  <sheetData>
    <row r="1" spans="2:8" x14ac:dyDescent="0.25">
      <c r="B1" s="32" t="s">
        <v>0</v>
      </c>
      <c r="C1" s="32"/>
      <c r="D1" s="32"/>
      <c r="E1" s="32"/>
      <c r="F1" s="32"/>
      <c r="G1" s="32"/>
    </row>
    <row r="2" spans="2:8" x14ac:dyDescent="0.25">
      <c r="B2" s="3" t="s">
        <v>1</v>
      </c>
      <c r="C2" s="4" t="s">
        <v>2</v>
      </c>
      <c r="D2" s="4" t="s">
        <v>3</v>
      </c>
      <c r="E2" s="4" t="s">
        <v>4</v>
      </c>
      <c r="F2" s="4" t="s">
        <v>5</v>
      </c>
      <c r="G2" s="4" t="s">
        <v>6</v>
      </c>
    </row>
    <row r="3" spans="2:8" x14ac:dyDescent="0.25">
      <c r="B3" s="5" t="s">
        <v>20</v>
      </c>
      <c r="C3" s="6">
        <v>28</v>
      </c>
      <c r="D3" s="7">
        <v>27</v>
      </c>
      <c r="E3" s="7">
        <v>27.8</v>
      </c>
      <c r="F3" s="8">
        <v>29</v>
      </c>
    </row>
    <row r="4" spans="2:8" x14ac:dyDescent="0.25">
      <c r="B4" s="5" t="s">
        <v>7</v>
      </c>
      <c r="C4" s="9">
        <v>0.3</v>
      </c>
      <c r="D4" s="10">
        <v>0.3</v>
      </c>
      <c r="E4" s="10">
        <v>0.3</v>
      </c>
      <c r="F4" s="11">
        <v>0.3</v>
      </c>
    </row>
    <row r="6" spans="2:8" x14ac:dyDescent="0.25">
      <c r="B6" s="5" t="s">
        <v>21</v>
      </c>
      <c r="C6" s="12">
        <v>53</v>
      </c>
      <c r="D6" s="13">
        <v>62</v>
      </c>
      <c r="E6" s="13">
        <v>64</v>
      </c>
      <c r="F6" s="14">
        <v>0</v>
      </c>
    </row>
    <row r="7" spans="2:8" x14ac:dyDescent="0.25">
      <c r="B7" s="5" t="s">
        <v>22</v>
      </c>
      <c r="C7" s="3">
        <v>60</v>
      </c>
      <c r="D7" s="3">
        <v>62</v>
      </c>
      <c r="E7" s="3">
        <v>64</v>
      </c>
      <c r="F7" s="3">
        <v>66</v>
      </c>
    </row>
    <row r="8" spans="2:8" x14ac:dyDescent="0.25">
      <c r="B8" s="5" t="s">
        <v>23</v>
      </c>
      <c r="C8" s="15">
        <v>15</v>
      </c>
      <c r="D8" s="16">
        <v>10</v>
      </c>
      <c r="E8" s="16">
        <f>Ending_Inventory Feb</f>
        <v>36</v>
      </c>
      <c r="F8" s="17">
        <f>Ending_Inventory Mar</f>
        <v>66</v>
      </c>
    </row>
    <row r="9" spans="2:8" x14ac:dyDescent="0.25">
      <c r="B9" s="5" t="s">
        <v>25</v>
      </c>
      <c r="C9" s="18">
        <v>58</v>
      </c>
      <c r="D9" s="19">
        <v>36</v>
      </c>
      <c r="E9" s="19">
        <v>34</v>
      </c>
      <c r="F9" s="20">
        <v>59</v>
      </c>
      <c r="G9" s="3" t="s">
        <v>8</v>
      </c>
    </row>
    <row r="10" spans="2:8" x14ac:dyDescent="0.25">
      <c r="B10" s="5" t="s">
        <v>24</v>
      </c>
      <c r="C10" s="21">
        <f>Beginning_Inventory+Production_Qty-Delivery_Reqmts</f>
        <v>10</v>
      </c>
      <c r="D10" s="22">
        <f>Beginning_Inventory+Production_Qty-Delivery_Reqmts</f>
        <v>36</v>
      </c>
      <c r="E10" s="22">
        <f>Beginning_Inventory+Production_Qty-Delivery_Reqmts</f>
        <v>66</v>
      </c>
      <c r="F10" s="23">
        <f>Beginning_Inventory+Production_Qty-Delivery_Reqmts</f>
        <v>7</v>
      </c>
      <c r="G10" s="4">
        <v>7</v>
      </c>
    </row>
    <row r="11" spans="2:8" x14ac:dyDescent="0.25">
      <c r="B11" s="5"/>
    </row>
    <row r="12" spans="2:8" x14ac:dyDescent="0.25">
      <c r="B12" s="5" t="s">
        <v>26</v>
      </c>
      <c r="C12" s="6">
        <f>Production_Qty*Production</f>
        <v>1484</v>
      </c>
      <c r="D12" s="7">
        <f>Production_Qty*Production</f>
        <v>1674</v>
      </c>
      <c r="E12" s="7">
        <f>Production_Qty*Production</f>
        <v>1779.2</v>
      </c>
      <c r="F12" s="8">
        <f>Production_Qty*Production</f>
        <v>0</v>
      </c>
      <c r="G12" s="24"/>
      <c r="H12" s="24"/>
    </row>
    <row r="13" spans="2:8" x14ac:dyDescent="0.25">
      <c r="B13" s="5" t="s">
        <v>27</v>
      </c>
      <c r="C13" s="9">
        <f>Inventory*(Beginning_Inventory+Ending_Inventory)/2</f>
        <v>3.75</v>
      </c>
      <c r="D13" s="10">
        <f>Inventory*(Beginning_Inventory+Ending_Inventory)/2</f>
        <v>6.8999999999999995</v>
      </c>
      <c r="E13" s="10">
        <f>Inventory*(Beginning_Inventory+Ending_Inventory)/2</f>
        <v>15.299999999999999</v>
      </c>
      <c r="F13" s="11">
        <f>Inventory*(Beginning_Inventory+Ending_Inventory)/2</f>
        <v>10.95</v>
      </c>
      <c r="G13" s="24" t="s">
        <v>10</v>
      </c>
    </row>
    <row r="14" spans="2:8" x14ac:dyDescent="0.25">
      <c r="B14" s="5" t="s">
        <v>9</v>
      </c>
      <c r="C14" s="24">
        <f>Production_Cost+Inventory_Cost</f>
        <v>1487.75</v>
      </c>
      <c r="D14" s="24">
        <f>Production_Cost+Inventory_Cost</f>
        <v>1680.9</v>
      </c>
      <c r="E14" s="24">
        <f>Production_Cost+Inventory_Cost</f>
        <v>1794.5</v>
      </c>
      <c r="F14" s="24">
        <f>Production_Cost+Inventory_Cost</f>
        <v>10.95</v>
      </c>
      <c r="G14" s="24">
        <f>SUM((Total_Cost Jan):(Total_Cost Apr.))</f>
        <v>4974.0999999999995</v>
      </c>
    </row>
  </sheetData>
  <mergeCells count="1">
    <mergeCell ref="B1:G1"/>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
  <sheetViews>
    <sheetView topLeftCell="C1" zoomScale="200" workbookViewId="0">
      <selection activeCell="H14" sqref="H14"/>
    </sheetView>
  </sheetViews>
  <sheetFormatPr defaultColWidth="9.109375" defaultRowHeight="13.2" x14ac:dyDescent="0.25"/>
  <cols>
    <col min="1" max="1" width="1.6640625" style="3" customWidth="1"/>
    <col min="2" max="2" width="12.33203125" style="3" customWidth="1"/>
    <col min="3" max="3" width="4.44140625" style="3" bestFit="1" customWidth="1"/>
    <col min="4" max="7" width="10.88671875" style="3" bestFit="1" customWidth="1"/>
    <col min="8" max="8" width="10.6640625" style="3" bestFit="1" customWidth="1"/>
    <col min="9" max="16384" width="9.109375" style="3"/>
  </cols>
  <sheetData>
    <row r="1" spans="2:8" x14ac:dyDescent="0.25">
      <c r="B1" s="32" t="s">
        <v>0</v>
      </c>
      <c r="C1" s="32"/>
      <c r="D1" s="32"/>
      <c r="E1" s="32"/>
      <c r="F1" s="32"/>
      <c r="G1" s="32"/>
      <c r="H1" s="32"/>
    </row>
    <row r="2" spans="2:8" x14ac:dyDescent="0.25">
      <c r="B2" s="3" t="s">
        <v>1</v>
      </c>
      <c r="C2" s="4" t="s">
        <v>11</v>
      </c>
      <c r="D2" s="4" t="s">
        <v>2</v>
      </c>
      <c r="E2" s="4" t="s">
        <v>3</v>
      </c>
      <c r="F2" s="4" t="s">
        <v>4</v>
      </c>
      <c r="G2" s="4" t="s">
        <v>5</v>
      </c>
      <c r="H2" s="4" t="s">
        <v>6</v>
      </c>
    </row>
    <row r="3" spans="2:8" x14ac:dyDescent="0.25">
      <c r="B3" s="5" t="s">
        <v>20</v>
      </c>
      <c r="C3" s="5"/>
      <c r="D3" s="6">
        <v>28</v>
      </c>
      <c r="E3" s="7">
        <v>27</v>
      </c>
      <c r="F3" s="7">
        <v>27.8</v>
      </c>
      <c r="G3" s="8">
        <v>29</v>
      </c>
    </row>
    <row r="4" spans="2:8" x14ac:dyDescent="0.25">
      <c r="B4" s="5" t="s">
        <v>7</v>
      </c>
      <c r="C4" s="5"/>
      <c r="D4" s="9">
        <v>0.3</v>
      </c>
      <c r="E4" s="10">
        <v>0.3</v>
      </c>
      <c r="F4" s="10">
        <v>0.3</v>
      </c>
      <c r="G4" s="11">
        <v>0.3</v>
      </c>
    </row>
    <row r="6" spans="2:8" x14ac:dyDescent="0.25">
      <c r="B6" s="5" t="s">
        <v>21</v>
      </c>
      <c r="C6" s="5"/>
      <c r="D6" s="25">
        <v>52.999999999786233</v>
      </c>
      <c r="E6" s="16">
        <v>62</v>
      </c>
      <c r="F6" s="16">
        <v>64</v>
      </c>
      <c r="G6" s="17">
        <v>0</v>
      </c>
    </row>
    <row r="7" spans="2:8" x14ac:dyDescent="0.25">
      <c r="B7" s="5" t="s">
        <v>22</v>
      </c>
      <c r="C7" s="5"/>
      <c r="D7" s="29">
        <v>60</v>
      </c>
      <c r="E7" s="30">
        <v>62</v>
      </c>
      <c r="F7" s="30">
        <v>64</v>
      </c>
      <c r="G7" s="31">
        <v>66</v>
      </c>
    </row>
    <row r="8" spans="2:8" x14ac:dyDescent="0.25">
      <c r="B8" s="5" t="s">
        <v>25</v>
      </c>
      <c r="C8" s="5"/>
      <c r="D8" s="18">
        <v>58</v>
      </c>
      <c r="E8" s="19">
        <v>36</v>
      </c>
      <c r="F8" s="19">
        <v>34</v>
      </c>
      <c r="G8" s="20">
        <v>59</v>
      </c>
    </row>
    <row r="9" spans="2:8" x14ac:dyDescent="0.25">
      <c r="B9" s="3" t="s">
        <v>28</v>
      </c>
      <c r="C9" s="5"/>
      <c r="D9" s="26">
        <f>InitialInventory+Production_Qty-Delivery_Reqmts</f>
        <v>9.9999999997862403</v>
      </c>
      <c r="E9" s="27">
        <f>Ending_Inventory Jan+Production_Qty-Delivery_Reqmts</f>
        <v>35.999999999782332</v>
      </c>
      <c r="F9" s="27">
        <f>Ending_Inventory Feb+Production_Qty-Delivery_Reqmts</f>
        <v>65.999999999787775</v>
      </c>
      <c r="G9" s="28">
        <f>Ending_Inventory Mar+Production_Qty-Delivery_Reqmts</f>
        <v>6.9999999997871498</v>
      </c>
      <c r="H9" s="3" t="s">
        <v>8</v>
      </c>
    </row>
    <row r="10" spans="2:8" x14ac:dyDescent="0.25">
      <c r="B10" s="5" t="s">
        <v>24</v>
      </c>
      <c r="C10" s="5">
        <v>15</v>
      </c>
      <c r="D10" s="21">
        <v>9.9999999997823341</v>
      </c>
      <c r="E10" s="22">
        <v>35.999999999787775</v>
      </c>
      <c r="F10" s="22">
        <v>65.99999999978715</v>
      </c>
      <c r="G10" s="23">
        <v>7</v>
      </c>
      <c r="H10" s="4">
        <v>7</v>
      </c>
    </row>
    <row r="11" spans="2:8" x14ac:dyDescent="0.25">
      <c r="B11" s="5"/>
      <c r="C11" s="5"/>
    </row>
    <row r="12" spans="2:8" x14ac:dyDescent="0.25">
      <c r="B12" s="5" t="s">
        <v>26</v>
      </c>
      <c r="C12" s="5"/>
      <c r="D12" s="6">
        <f>Production_Qty*Production</f>
        <v>1483.9999999940146</v>
      </c>
      <c r="E12" s="7">
        <f>Production_Qty*Production</f>
        <v>1674</v>
      </c>
      <c r="F12" s="7">
        <f>Production_Qty*Production</f>
        <v>1779.2</v>
      </c>
      <c r="G12" s="8">
        <f>Production_Qty*Production</f>
        <v>0</v>
      </c>
      <c r="H12" s="24"/>
    </row>
    <row r="13" spans="2:8" x14ac:dyDescent="0.25">
      <c r="B13" s="5" t="s">
        <v>27</v>
      </c>
      <c r="C13" s="5"/>
      <c r="D13" s="9">
        <f>Inventory*(InitialInventory+Ending_Inventory)/2</f>
        <v>3.7499999999673497</v>
      </c>
      <c r="E13" s="10">
        <f>Inventory*(Ending_Inventory Jan+Ending_Inventory)/2</f>
        <v>6.8999999999355159</v>
      </c>
      <c r="F13" s="10">
        <f>Inventory*(Ending_Inventory Feb+Ending_Inventory)/2</f>
        <v>15.299999999936238</v>
      </c>
      <c r="G13" s="11">
        <f>Inventory*(Ending_Inventory Mar+Ending_Inventory)/2</f>
        <v>10.949999999968073</v>
      </c>
      <c r="H13" s="24" t="s">
        <v>10</v>
      </c>
    </row>
    <row r="14" spans="2:8" x14ac:dyDescent="0.25">
      <c r="B14" s="5" t="s">
        <v>9</v>
      </c>
      <c r="C14" s="5"/>
      <c r="D14" s="24">
        <f>Production_Cost+Inventory_Cost</f>
        <v>1487.7499999939819</v>
      </c>
      <c r="E14" s="24">
        <f>Production_Cost+Inventory_Cost</f>
        <v>1680.8999999999355</v>
      </c>
      <c r="F14" s="24">
        <f>Production_Cost+Inventory_Cost</f>
        <v>1794.4999999999363</v>
      </c>
      <c r="G14" s="24">
        <f>Production_Cost+Inventory_Cost</f>
        <v>10.949999999968073</v>
      </c>
      <c r="H14" s="24">
        <f>SUM((Total_Cost Jan):(Total_Cost Apr.))</f>
        <v>4974.0999999938213</v>
      </c>
    </row>
  </sheetData>
  <mergeCells count="1">
    <mergeCell ref="B1:H1"/>
  </mergeCells>
  <phoneticPr fontId="0" type="noConversion"/>
  <pageMargins left="0.75" right="0.75" top="1" bottom="1" header="0.5" footer="0.5"/>
  <pageSetup orientation="portrait"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10" sqref="G10"/>
    </sheetView>
  </sheetViews>
  <sheetFormatPr defaultRowHeight="13.2" x14ac:dyDescent="0.25"/>
  <cols>
    <col min="1" max="1" width="6.109375" bestFit="1" customWidth="1"/>
    <col min="2" max="2" width="13.6640625" bestFit="1" customWidth="1"/>
    <col min="3" max="3" width="12.109375" bestFit="1" customWidth="1"/>
    <col min="4" max="4" width="7.88671875" bestFit="1" customWidth="1"/>
    <col min="5" max="5" width="13.88671875" bestFit="1" customWidth="1"/>
    <col min="6" max="6" width="9.33203125" customWidth="1"/>
    <col min="7" max="7" width="12.5546875" bestFit="1" customWidth="1"/>
    <col min="8" max="8" width="15.33203125" bestFit="1" customWidth="1"/>
  </cols>
  <sheetData>
    <row r="1" spans="1:8" x14ac:dyDescent="0.25">
      <c r="A1" t="s">
        <v>12</v>
      </c>
      <c r="B1" t="s">
        <v>13</v>
      </c>
      <c r="C1" t="s">
        <v>14</v>
      </c>
      <c r="D1" t="s">
        <v>15</v>
      </c>
      <c r="E1" t="s">
        <v>16</v>
      </c>
      <c r="G1" t="s">
        <v>18</v>
      </c>
      <c r="H1" t="s">
        <v>19</v>
      </c>
    </row>
    <row r="2" spans="1:8" x14ac:dyDescent="0.25">
      <c r="A2" s="1" t="s">
        <v>2</v>
      </c>
      <c r="B2" s="2">
        <v>28</v>
      </c>
      <c r="C2" s="2">
        <v>0.3</v>
      </c>
      <c r="D2">
        <v>58</v>
      </c>
      <c r="E2">
        <v>60</v>
      </c>
      <c r="G2">
        <v>15</v>
      </c>
      <c r="H2">
        <v>7</v>
      </c>
    </row>
    <row r="3" spans="1:8" x14ac:dyDescent="0.25">
      <c r="A3" s="1" t="s">
        <v>3</v>
      </c>
      <c r="B3" s="2">
        <v>27</v>
      </c>
      <c r="C3" s="2">
        <v>0.3</v>
      </c>
      <c r="D3">
        <v>36</v>
      </c>
      <c r="E3">
        <v>62</v>
      </c>
    </row>
    <row r="4" spans="1:8" x14ac:dyDescent="0.25">
      <c r="A4" s="1" t="s">
        <v>4</v>
      </c>
      <c r="B4" s="2">
        <v>27.8</v>
      </c>
      <c r="C4" s="2">
        <v>0.3</v>
      </c>
      <c r="D4">
        <v>34</v>
      </c>
      <c r="E4">
        <v>64</v>
      </c>
    </row>
    <row r="5" spans="1:8" x14ac:dyDescent="0.25">
      <c r="A5" s="1" t="s">
        <v>17</v>
      </c>
      <c r="B5" s="2">
        <v>29</v>
      </c>
      <c r="C5" s="2">
        <v>0.3</v>
      </c>
      <c r="D5">
        <v>59</v>
      </c>
      <c r="E5">
        <v>66</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43</vt:i4>
      </vt:variant>
    </vt:vector>
  </HeadingPairs>
  <TitlesOfParts>
    <vt:vector size="47" baseType="lpstr">
      <vt:lpstr>Overview</vt:lpstr>
      <vt:lpstr>Inventory Model</vt:lpstr>
      <vt:lpstr>Network Model</vt:lpstr>
      <vt:lpstr>Data</vt:lpstr>
      <vt:lpstr>'Network Model'!Apr.</vt:lpstr>
      <vt:lpstr>Apr.</vt:lpstr>
      <vt:lpstr>Beginning_Inventory</vt:lpstr>
      <vt:lpstr>BoundaryConditions</vt:lpstr>
      <vt:lpstr>Calc._Ending_Inv.</vt:lpstr>
      <vt:lpstr>Calc._Ending_Inventory</vt:lpstr>
      <vt:lpstr>Dec</vt:lpstr>
      <vt:lpstr>'Network Model'!Delivery_Reqmts</vt:lpstr>
      <vt:lpstr>Delivery_Reqmts</vt:lpstr>
      <vt:lpstr>'Network Model'!Ending_Inventory</vt:lpstr>
      <vt:lpstr>Ending_Inventory</vt:lpstr>
      <vt:lpstr>'Network Model'!Feb</vt:lpstr>
      <vt:lpstr>Feb</vt:lpstr>
      <vt:lpstr>FinalInventory</vt:lpstr>
      <vt:lpstr>InitialInventory</vt:lpstr>
      <vt:lpstr>'Network Model'!Inventory</vt:lpstr>
      <vt:lpstr>Inventory</vt:lpstr>
      <vt:lpstr>'Network Model'!Inventory_Cost</vt:lpstr>
      <vt:lpstr>Inventory_Cost</vt:lpstr>
      <vt:lpstr>'Network Model'!Jan</vt:lpstr>
      <vt:lpstr>Jan</vt:lpstr>
      <vt:lpstr>LP</vt:lpstr>
      <vt:lpstr>'Network Model'!Mar</vt:lpstr>
      <vt:lpstr>Mar</vt:lpstr>
      <vt:lpstr>'Network Model'!May</vt:lpstr>
      <vt:lpstr>May</vt:lpstr>
      <vt:lpstr>MinimumEndingInv.</vt:lpstr>
      <vt:lpstr>MonthlyData</vt:lpstr>
      <vt:lpstr>Network</vt:lpstr>
      <vt:lpstr>'Network Model'!Production</vt:lpstr>
      <vt:lpstr>Production</vt:lpstr>
      <vt:lpstr>'Network Model'!Production_Cost</vt:lpstr>
      <vt:lpstr>Production_Cost</vt:lpstr>
      <vt:lpstr>'Network Model'!Production_Limits</vt:lpstr>
      <vt:lpstr>Production_Limits</vt:lpstr>
      <vt:lpstr>'Network Model'!Production_Qty</vt:lpstr>
      <vt:lpstr>Production_Qty</vt:lpstr>
      <vt:lpstr>Total</vt:lpstr>
      <vt:lpstr>'Network Model'!Total_Cost</vt:lpstr>
      <vt:lpstr>Total_Cost</vt:lpstr>
      <vt:lpstr>TotalCost</vt:lpstr>
      <vt:lpstr>'Network Model'!Unit_Costs</vt:lpstr>
      <vt:lpstr>Unit_Costs</vt:lpstr>
    </vt:vector>
  </TitlesOfParts>
  <Company>ISyE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JVANDEVA</dc:creator>
  <cp:lastModifiedBy>Aniket Gupta</cp:lastModifiedBy>
  <dcterms:created xsi:type="dcterms:W3CDTF">2001-12-16T21:29:33Z</dcterms:created>
  <dcterms:modified xsi:type="dcterms:W3CDTF">2024-02-03T22:29:00Z</dcterms:modified>
</cp:coreProperties>
</file>