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6B82DCBA-EDDA-4443-802B-CDEB518B149A}" xr6:coauthVersionLast="47" xr6:coauthVersionMax="47" xr10:uidLastSave="{00000000-0000-0000-0000-000000000000}"/>
  <bookViews>
    <workbookView xWindow="3348" yWindow="3348" windowWidth="17280" windowHeight="8880" firstSheet="20" activeTab="21"/>
  </bookViews>
  <sheets>
    <sheet name="Ch5 Budget Form" sheetId="5" r:id="rId1"/>
    <sheet name="Ch5 Fundraising Profit Form" sheetId="8" r:id="rId2"/>
    <sheet name="Ch5 Budget Monitoring Form" sheetId="6" r:id="rId3"/>
    <sheet name="Ch5 Carryover Request Form" sheetId="7" r:id="rId4"/>
    <sheet name="Ch6 Sample Fund Raising Schedul" sheetId="13" r:id="rId5"/>
    <sheet name="Ch7 Report of Ticket Sales" sheetId="9" r:id="rId6"/>
    <sheet name="Ch7 Ticket Inventory" sheetId="10" r:id="rId7"/>
    <sheet name="Ch7 Receipt Book Log" sheetId="11" r:id="rId8"/>
    <sheet name="Ch7 Cash Count Form" sheetId="12" r:id="rId9"/>
    <sheet name="Ch8 Vending Control Sheet" sheetId="14" r:id="rId10"/>
    <sheet name="Ch8 Vending Inventory Log" sheetId="15" r:id="rId11"/>
    <sheet name="Ch12 Purchase Order Form" sheetId="16" r:id="rId12"/>
    <sheet name="Ch14 StdtStore Daily Sales" sheetId="24" r:id="rId13"/>
    <sheet name="Ch14 StdtStore Daily Inventory" sheetId="25" r:id="rId14"/>
    <sheet name="Ch14 Monthly Inventory" sheetId="26" r:id="rId15"/>
    <sheet name="Ch16 Balance Sheet" sheetId="1" r:id="rId16"/>
    <sheet name="Ch16 Income Statement" sheetId="18" r:id="rId17"/>
    <sheet name="Ch17 Bank Reconciliation" sheetId="4" r:id="rId18"/>
    <sheet name="Ch22 Sample Budget" sheetId="21" r:id="rId19"/>
    <sheet name="Ch22 Sample Fundraising Summary" sheetId="20" r:id="rId20"/>
    <sheet name="Ch22 Balance Sheet" sheetId="19" r:id="rId21"/>
    <sheet name="Ch22 Summary Report" sheetId="22" r:id="rId22"/>
  </sheets>
  <externalReferences>
    <externalReference r:id="rId23"/>
  </externalReferences>
  <definedNames>
    <definedName name="_xlnm.Print_Area" localSheetId="13">'Ch14 StdtStore Daily Inventory'!$1:$1048576</definedName>
    <definedName name="_xlnm.Print_Area" localSheetId="12">'Ch14 StdtStore Daily Sales'!$1:$1048576</definedName>
    <definedName name="_xlnm.Print_Area" localSheetId="18">'Ch22 Sample Budget'!$B$4:$D$105</definedName>
    <definedName name="_xlnm.Print_Area" localSheetId="19">'Ch22 Sample Fundraising Summary'!$B$4:$H$103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9" i="1" s="1"/>
  <c r="B18" i="1" s="1"/>
  <c r="B14" i="1"/>
  <c r="C13" i="18"/>
  <c r="C23" i="18" s="1"/>
  <c r="C22" i="18"/>
  <c r="D5" i="21"/>
  <c r="D29" i="21" s="1"/>
  <c r="D100" i="21" s="1"/>
  <c r="D101" i="21" s="1"/>
  <c r="E7" i="21"/>
  <c r="F7" i="21" s="1"/>
  <c r="E8" i="21"/>
  <c r="F8" i="21" s="1"/>
  <c r="E9" i="21"/>
  <c r="F9" i="21" s="1"/>
  <c r="E10" i="21"/>
  <c r="G10" i="21"/>
  <c r="E11" i="21"/>
  <c r="F11" i="21" s="1"/>
  <c r="E12" i="21"/>
  <c r="F12" i="21" s="1"/>
  <c r="E13" i="21"/>
  <c r="F13" i="21" s="1"/>
  <c r="E14" i="21"/>
  <c r="F14" i="21"/>
  <c r="E15" i="21"/>
  <c r="F15" i="21" s="1"/>
  <c r="E16" i="21"/>
  <c r="F16" i="21" s="1"/>
  <c r="E17" i="21"/>
  <c r="G17" i="21" s="1"/>
  <c r="E18" i="21"/>
  <c r="F18" i="21"/>
  <c r="E19" i="21"/>
  <c r="G19" i="21" s="1"/>
  <c r="E20" i="21"/>
  <c r="F20" i="21" s="1"/>
  <c r="E21" i="21"/>
  <c r="F21" i="21" s="1"/>
  <c r="E22" i="21"/>
  <c r="F22" i="21"/>
  <c r="E23" i="21"/>
  <c r="F23" i="21" s="1"/>
  <c r="E24" i="21"/>
  <c r="F24" i="21" s="1"/>
  <c r="E25" i="21"/>
  <c r="F25" i="21" s="1"/>
  <c r="E26" i="21"/>
  <c r="F26" i="21"/>
  <c r="E27" i="21"/>
  <c r="G27" i="21" s="1"/>
  <c r="D28" i="21"/>
  <c r="E28" i="21"/>
  <c r="E31" i="21"/>
  <c r="G31" i="21" s="1"/>
  <c r="E32" i="21"/>
  <c r="F32" i="21"/>
  <c r="E33" i="21"/>
  <c r="F33" i="21"/>
  <c r="E34" i="21"/>
  <c r="G34" i="21"/>
  <c r="E35" i="21"/>
  <c r="G35" i="21" s="1"/>
  <c r="E36" i="21"/>
  <c r="G36" i="21"/>
  <c r="E37" i="21"/>
  <c r="F37" i="21"/>
  <c r="E38" i="21"/>
  <c r="G38" i="21"/>
  <c r="E39" i="21"/>
  <c r="G39" i="21" s="1"/>
  <c r="E40" i="21"/>
  <c r="F40" i="21"/>
  <c r="E41" i="21"/>
  <c r="G41" i="21"/>
  <c r="E42" i="21"/>
  <c r="G42" i="21"/>
  <c r="E43" i="21"/>
  <c r="F43" i="21" s="1"/>
  <c r="E44" i="21"/>
  <c r="F44" i="21"/>
  <c r="E45" i="21"/>
  <c r="F45" i="21"/>
  <c r="E46" i="21"/>
  <c r="F46" i="21"/>
  <c r="E47" i="21"/>
  <c r="F47" i="21" s="1"/>
  <c r="E48" i="21"/>
  <c r="G48" i="21" s="1"/>
  <c r="F48" i="21"/>
  <c r="E49" i="21"/>
  <c r="G49" i="21" s="1"/>
  <c r="E50" i="21"/>
  <c r="F50" i="21"/>
  <c r="E51" i="21"/>
  <c r="F51" i="21" s="1"/>
  <c r="E52" i="21"/>
  <c r="F52" i="21" s="1"/>
  <c r="E53" i="21"/>
  <c r="G53" i="21" s="1"/>
  <c r="E54" i="21"/>
  <c r="F54" i="21"/>
  <c r="E55" i="21"/>
  <c r="G55" i="21" s="1"/>
  <c r="E56" i="21"/>
  <c r="G56" i="21" s="1"/>
  <c r="E57" i="21"/>
  <c r="G57" i="21" s="1"/>
  <c r="E58" i="21"/>
  <c r="G58" i="21"/>
  <c r="E59" i="21"/>
  <c r="G59" i="21" s="1"/>
  <c r="E60" i="21"/>
  <c r="G60" i="21" s="1"/>
  <c r="E61" i="21"/>
  <c r="G61" i="21" s="1"/>
  <c r="E62" i="21"/>
  <c r="G62" i="21"/>
  <c r="E63" i="21"/>
  <c r="G63" i="21" s="1"/>
  <c r="E64" i="21"/>
  <c r="G64" i="21" s="1"/>
  <c r="E65" i="21"/>
  <c r="F65" i="21" s="1"/>
  <c r="E66" i="21"/>
  <c r="F66" i="21"/>
  <c r="E67" i="21"/>
  <c r="F67" i="21" s="1"/>
  <c r="E68" i="21"/>
  <c r="G68" i="21" s="1"/>
  <c r="E69" i="21"/>
  <c r="F69" i="21" s="1"/>
  <c r="E70" i="21"/>
  <c r="G70" i="21"/>
  <c r="F71" i="21"/>
  <c r="E72" i="21"/>
  <c r="F72" i="21"/>
  <c r="E73" i="21"/>
  <c r="F73" i="21"/>
  <c r="E74" i="21"/>
  <c r="F74" i="21"/>
  <c r="F75" i="21"/>
  <c r="E76" i="21"/>
  <c r="F76" i="21" s="1"/>
  <c r="F77" i="21"/>
  <c r="E78" i="21"/>
  <c r="F78" i="21"/>
  <c r="F79" i="21"/>
  <c r="E80" i="21"/>
  <c r="G80" i="21"/>
  <c r="E81" i="21"/>
  <c r="G81" i="21" s="1"/>
  <c r="E82" i="21"/>
  <c r="F82" i="21" s="1"/>
  <c r="E83" i="21"/>
  <c r="F83" i="21" s="1"/>
  <c r="F84" i="21"/>
  <c r="E85" i="21"/>
  <c r="F85" i="21" s="1"/>
  <c r="E86" i="21"/>
  <c r="G86" i="21"/>
  <c r="E87" i="21"/>
  <c r="G87" i="21"/>
  <c r="F88" i="21"/>
  <c r="E89" i="21"/>
  <c r="F89" i="21"/>
  <c r="E90" i="21"/>
  <c r="F90" i="21" s="1"/>
  <c r="E91" i="21"/>
  <c r="G91" i="21" s="1"/>
  <c r="E92" i="21"/>
  <c r="F92" i="21" s="1"/>
  <c r="F93" i="21"/>
  <c r="E94" i="21"/>
  <c r="G94" i="21" s="1"/>
  <c r="E95" i="21"/>
  <c r="F95" i="21"/>
  <c r="E96" i="21"/>
  <c r="G96" i="21"/>
  <c r="E97" i="21"/>
  <c r="F97" i="21" s="1"/>
  <c r="E98" i="21"/>
  <c r="G98" i="21" s="1"/>
  <c r="D99" i="21"/>
  <c r="C103" i="21" s="1"/>
  <c r="C102" i="21"/>
  <c r="D5" i="20"/>
  <c r="F5" i="20" s="1"/>
  <c r="F29" i="20" s="1"/>
  <c r="E7" i="20"/>
  <c r="G7" i="20"/>
  <c r="E8" i="20"/>
  <c r="G8" i="20"/>
  <c r="E9" i="20"/>
  <c r="G9" i="20" s="1"/>
  <c r="E10" i="20"/>
  <c r="H10" i="20" s="1"/>
  <c r="E11" i="20"/>
  <c r="G11" i="20"/>
  <c r="E12" i="20"/>
  <c r="G12" i="20"/>
  <c r="E13" i="20"/>
  <c r="G13" i="20" s="1"/>
  <c r="E14" i="20"/>
  <c r="G14" i="20" s="1"/>
  <c r="E15" i="20"/>
  <c r="G15" i="20"/>
  <c r="E16" i="20"/>
  <c r="G16" i="20"/>
  <c r="E17" i="20"/>
  <c r="H17" i="20" s="1"/>
  <c r="E18" i="20"/>
  <c r="G18" i="20" s="1"/>
  <c r="E19" i="20"/>
  <c r="H19" i="20"/>
  <c r="E20" i="20"/>
  <c r="G20" i="20"/>
  <c r="E21" i="20"/>
  <c r="G21" i="20" s="1"/>
  <c r="E22" i="20"/>
  <c r="G22" i="20" s="1"/>
  <c r="E23" i="20"/>
  <c r="G23" i="20"/>
  <c r="E24" i="20"/>
  <c r="G24" i="20"/>
  <c r="E25" i="20"/>
  <c r="G25" i="20" s="1"/>
  <c r="E26" i="20"/>
  <c r="G26" i="20" s="1"/>
  <c r="E27" i="20"/>
  <c r="H27" i="20"/>
  <c r="D28" i="20"/>
  <c r="F28" i="20"/>
  <c r="D29" i="20"/>
  <c r="E31" i="20"/>
  <c r="H31" i="20"/>
  <c r="E32" i="20"/>
  <c r="G32" i="20"/>
  <c r="E33" i="20"/>
  <c r="G33" i="20" s="1"/>
  <c r="E34" i="20"/>
  <c r="H34" i="20" s="1"/>
  <c r="E35" i="20"/>
  <c r="H35" i="20"/>
  <c r="E36" i="20"/>
  <c r="H36" i="20"/>
  <c r="E37" i="20"/>
  <c r="G37" i="20" s="1"/>
  <c r="E38" i="20"/>
  <c r="H38" i="20" s="1"/>
  <c r="E39" i="20"/>
  <c r="H39" i="20"/>
  <c r="E40" i="20"/>
  <c r="G40" i="20"/>
  <c r="E41" i="20"/>
  <c r="H41" i="20" s="1"/>
  <c r="E42" i="20"/>
  <c r="H42" i="20" s="1"/>
  <c r="E43" i="20"/>
  <c r="G43" i="20"/>
  <c r="E44" i="20"/>
  <c r="G44" i="20"/>
  <c r="E45" i="20"/>
  <c r="G45" i="20" s="1"/>
  <c r="E46" i="20"/>
  <c r="G46" i="20" s="1"/>
  <c r="E47" i="20"/>
  <c r="G47" i="20"/>
  <c r="E48" i="20"/>
  <c r="G48" i="20"/>
  <c r="H48" i="20"/>
  <c r="E49" i="20"/>
  <c r="H49" i="20"/>
  <c r="E50" i="20"/>
  <c r="G50" i="20" s="1"/>
  <c r="E51" i="20"/>
  <c r="G51" i="20" s="1"/>
  <c r="E52" i="20"/>
  <c r="G52" i="20" s="1"/>
  <c r="E53" i="20"/>
  <c r="H53" i="20"/>
  <c r="E54" i="20"/>
  <c r="G54" i="20" s="1"/>
  <c r="E55" i="20"/>
  <c r="H55" i="20" s="1"/>
  <c r="E56" i="20"/>
  <c r="H56" i="20" s="1"/>
  <c r="E57" i="20"/>
  <c r="H57" i="20"/>
  <c r="E58" i="20"/>
  <c r="H58" i="20" s="1"/>
  <c r="E59" i="20"/>
  <c r="H59" i="20" s="1"/>
  <c r="E60" i="20"/>
  <c r="H60" i="20" s="1"/>
  <c r="E61" i="20"/>
  <c r="H61" i="20"/>
  <c r="E62" i="20"/>
  <c r="H62" i="20" s="1"/>
  <c r="E63" i="20"/>
  <c r="H63" i="20" s="1"/>
  <c r="E64" i="20"/>
  <c r="H64" i="20" s="1"/>
  <c r="E65" i="20"/>
  <c r="G65" i="20"/>
  <c r="E66" i="20"/>
  <c r="G66" i="20" s="1"/>
  <c r="E67" i="20"/>
  <c r="G67" i="20" s="1"/>
  <c r="E68" i="20"/>
  <c r="H68" i="20" s="1"/>
  <c r="E69" i="20"/>
  <c r="G69" i="20"/>
  <c r="E70" i="20"/>
  <c r="H70" i="20" s="1"/>
  <c r="G71" i="20"/>
  <c r="E72" i="20"/>
  <c r="G72" i="20"/>
  <c r="E73" i="20"/>
  <c r="G73" i="20" s="1"/>
  <c r="E74" i="20"/>
  <c r="G74" i="20" s="1"/>
  <c r="G75" i="20"/>
  <c r="E76" i="20"/>
  <c r="G76" i="20" s="1"/>
  <c r="G77" i="20"/>
  <c r="E78" i="20"/>
  <c r="G78" i="20" s="1"/>
  <c r="G79" i="20"/>
  <c r="E80" i="20"/>
  <c r="H80" i="20" s="1"/>
  <c r="E81" i="20"/>
  <c r="H81" i="20" s="1"/>
  <c r="E82" i="20"/>
  <c r="G82" i="20" s="1"/>
  <c r="E83" i="20"/>
  <c r="G83" i="20"/>
  <c r="G84" i="20"/>
  <c r="E85" i="20"/>
  <c r="G85" i="20"/>
  <c r="E86" i="20"/>
  <c r="H86" i="20"/>
  <c r="E87" i="20"/>
  <c r="H87" i="20" s="1"/>
  <c r="G88" i="20"/>
  <c r="E89" i="20"/>
  <c r="G89" i="20" s="1"/>
  <c r="E90" i="20"/>
  <c r="G90" i="20" s="1"/>
  <c r="E91" i="20"/>
  <c r="H91" i="20" s="1"/>
  <c r="E92" i="20"/>
  <c r="G92" i="20"/>
  <c r="G93" i="20"/>
  <c r="E94" i="20"/>
  <c r="H94" i="20"/>
  <c r="E95" i="20"/>
  <c r="G95" i="20"/>
  <c r="E96" i="20"/>
  <c r="H96" i="20" s="1"/>
  <c r="E97" i="20"/>
  <c r="G97" i="20" s="1"/>
  <c r="E98" i="20"/>
  <c r="H98" i="20"/>
  <c r="D99" i="20"/>
  <c r="D100" i="20"/>
  <c r="D101" i="20" s="1"/>
  <c r="C102" i="20"/>
  <c r="C103" i="20"/>
  <c r="C10" i="19"/>
  <c r="C14" i="19" s="1"/>
  <c r="C13" i="19"/>
  <c r="C17" i="19"/>
  <c r="C23" i="19"/>
  <c r="C26" i="19"/>
  <c r="C27" i="19"/>
  <c r="G6" i="22"/>
  <c r="C7" i="22"/>
  <c r="C24" i="22" s="1"/>
  <c r="G7" i="22"/>
  <c r="G8" i="22"/>
  <c r="G9" i="22"/>
  <c r="H10" i="22"/>
  <c r="H24" i="22" s="1"/>
  <c r="H28" i="22" s="1"/>
  <c r="H11" i="22"/>
  <c r="H12" i="22"/>
  <c r="H13" i="22"/>
  <c r="D14" i="22"/>
  <c r="H14" i="22"/>
  <c r="H15" i="22"/>
  <c r="F16" i="22"/>
  <c r="F17" i="22"/>
  <c r="F18" i="22"/>
  <c r="F19" i="22"/>
  <c r="D20" i="22"/>
  <c r="F20" i="22" s="1"/>
  <c r="E21" i="22"/>
  <c r="E24" i="22" s="1"/>
  <c r="E26" i="22" s="1"/>
  <c r="E22" i="22"/>
  <c r="C23" i="22"/>
  <c r="E23" i="22" s="1"/>
  <c r="D24" i="22"/>
  <c r="G24" i="22"/>
  <c r="G28" i="22" s="1"/>
  <c r="G28" i="20" l="1"/>
  <c r="F99" i="21"/>
  <c r="G99" i="20"/>
  <c r="F24" i="22"/>
  <c r="F26" i="22" s="1"/>
  <c r="F28" i="21"/>
  <c r="F103" i="21" s="1"/>
  <c r="H28" i="20"/>
  <c r="H99" i="20"/>
  <c r="G99" i="21"/>
  <c r="G28" i="21"/>
  <c r="E99" i="21"/>
  <c r="E103" i="21" s="1"/>
  <c r="F99" i="20"/>
  <c r="F100" i="20" s="1"/>
  <c r="H103" i="20" l="1"/>
  <c r="E102" i="20"/>
  <c r="E103" i="20"/>
  <c r="F101" i="20"/>
  <c r="G103" i="21"/>
  <c r="G103" i="20"/>
</calcChain>
</file>

<file path=xl/sharedStrings.xml><?xml version="1.0" encoding="utf-8"?>
<sst xmlns="http://schemas.openxmlformats.org/spreadsheetml/2006/main" count="796" uniqueCount="496">
  <si>
    <t>Reconciliation of Daily Sales to the Cash Collections:</t>
  </si>
  <si>
    <t>Total Cash Collected</t>
  </si>
  <si>
    <t>Item:</t>
  </si>
  <si>
    <t>Total Number Counted</t>
  </si>
  <si>
    <t>Inventory Count From Last Month</t>
  </si>
  <si>
    <t>Items Added During the Month:</t>
  </si>
  <si>
    <t>Total (A+B+C+D+E+F)</t>
  </si>
  <si>
    <t>Less Total of Items Sold</t>
  </si>
  <si>
    <t>(From Daily Sales Forms)</t>
  </si>
  <si>
    <t>Difference (G minus H)</t>
  </si>
  <si>
    <t xml:space="preserve">Inventory Count </t>
  </si>
  <si>
    <t>(From Student Store Inventory)</t>
  </si>
  <si>
    <t>Difference (I minus J)</t>
  </si>
  <si>
    <t>Fund-raising Schedule</t>
  </si>
  <si>
    <t>Student Store Daily Sales Log</t>
  </si>
  <si>
    <t>Student Store Daily Inventory Log</t>
  </si>
  <si>
    <t>Student Store Monthly Inventory Calcualtion</t>
  </si>
  <si>
    <t>Proposed ASB Budget</t>
  </si>
  <si>
    <t>Fund-raising Summary: Budget-to-Actual Performance</t>
  </si>
  <si>
    <t>Summary Financial Reports</t>
  </si>
  <si>
    <t>Controller's Office Expense</t>
  </si>
  <si>
    <t>Photo Copy Machine Expense</t>
  </si>
  <si>
    <t>Community Service Expense</t>
  </si>
  <si>
    <t>Conference Expense</t>
  </si>
  <si>
    <t>Equipment and Supply Expense</t>
  </si>
  <si>
    <t>Miscellaneous Expense</t>
  </si>
  <si>
    <t>Form and Printing Expense</t>
  </si>
  <si>
    <t>Graphic Art Expense</t>
  </si>
  <si>
    <t>Homecoming Expense</t>
  </si>
  <si>
    <t>Gift Expense</t>
  </si>
  <si>
    <t>Improvement Gym Bleacher</t>
  </si>
  <si>
    <t>Crew Expense</t>
  </si>
  <si>
    <t>Postage Expense</t>
  </si>
  <si>
    <t>Debate Team Expense</t>
  </si>
  <si>
    <t>Productive Advertising</t>
  </si>
  <si>
    <t>Publicity and Spirit Expense</t>
  </si>
  <si>
    <t>Refreshment and Courtesy Expense</t>
  </si>
  <si>
    <t>Student Activities' Expense</t>
  </si>
  <si>
    <t>Student Aid</t>
  </si>
  <si>
    <t>Student Government Expense</t>
  </si>
  <si>
    <t>Speaker Expense</t>
  </si>
  <si>
    <t>Student Leader Award Expense</t>
  </si>
  <si>
    <t>Renaissance Program Expense</t>
  </si>
  <si>
    <t>Substitute Expense</t>
  </si>
  <si>
    <t>Transportation Expense</t>
  </si>
  <si>
    <t>Student Store Purchases</t>
  </si>
  <si>
    <t>Student Store Change</t>
  </si>
  <si>
    <t>Student Store Taxes</t>
  </si>
  <si>
    <t>Snack Bar Expense</t>
  </si>
  <si>
    <t>Total Estimated Expenses</t>
  </si>
  <si>
    <t>Estimated Ending Fund Balance</t>
  </si>
  <si>
    <t>Total Estimated Expenses and Fund Balance</t>
  </si>
  <si>
    <t>Estimated Operating Loss for Year</t>
  </si>
  <si>
    <t>Summary Net Gain or (Loss)</t>
  </si>
  <si>
    <t>Improvement of Gym Bleacher Expense</t>
  </si>
  <si>
    <t>Trial Balance</t>
  </si>
  <si>
    <t>Debit</t>
  </si>
  <si>
    <t>Credit</t>
  </si>
  <si>
    <t>Account Group</t>
  </si>
  <si>
    <t>Account Name</t>
  </si>
  <si>
    <t>Cash - Checking</t>
  </si>
  <si>
    <t>Cash - Savings</t>
  </si>
  <si>
    <t>Liabilities and Trust</t>
  </si>
  <si>
    <t>Student Body Accounts</t>
  </si>
  <si>
    <t>Scholarship Accounts</t>
  </si>
  <si>
    <t>Other Trust Accounts</t>
  </si>
  <si>
    <t>Deferred Income Accounts</t>
  </si>
  <si>
    <t>Other Liability Accounts</t>
  </si>
  <si>
    <t>Year Book Sales</t>
  </si>
  <si>
    <t>Year Book Advertising</t>
  </si>
  <si>
    <t>Interest Income</t>
  </si>
  <si>
    <t>Other Income</t>
  </si>
  <si>
    <t>Yearbook</t>
  </si>
  <si>
    <t>Gym Bleacher Project</t>
  </si>
  <si>
    <t>Other Expenses</t>
  </si>
  <si>
    <t>Profit or (Loss) for Year</t>
  </si>
  <si>
    <t>Change to Fund Balance</t>
  </si>
  <si>
    <t>Reconciliation Prepared By:</t>
  </si>
  <si>
    <t>Reconciliation Reviewed By:</t>
  </si>
  <si>
    <t>date:</t>
  </si>
  <si>
    <t>Pencil</t>
  </si>
  <si>
    <t>Paper</t>
  </si>
  <si>
    <t>Number Sold</t>
  </si>
  <si>
    <t>Total Dollar Value of Units Sold</t>
  </si>
  <si>
    <t>We certify that this request has been approved by ASB or Student Council:</t>
  </si>
  <si>
    <t>ASB Officer</t>
  </si>
  <si>
    <t>ASB Advisor</t>
  </si>
  <si>
    <t>Principal</t>
  </si>
  <si>
    <t>Income Statement</t>
  </si>
  <si>
    <t>Income</t>
  </si>
  <si>
    <t>Student Store</t>
  </si>
  <si>
    <t>ASB Cards</t>
  </si>
  <si>
    <t>Vending Machines</t>
  </si>
  <si>
    <t>Yearbooks</t>
  </si>
  <si>
    <t>Athletic Gate Receipts</t>
  </si>
  <si>
    <t>Social Activities</t>
  </si>
  <si>
    <t>Interest Earned</t>
  </si>
  <si>
    <t>Other</t>
  </si>
  <si>
    <t>Athletics</t>
  </si>
  <si>
    <t>Total Income</t>
  </si>
  <si>
    <t>Net Profit (Loss)</t>
  </si>
  <si>
    <t>Account Description</t>
  </si>
  <si>
    <t>Actual</t>
  </si>
  <si>
    <t>Better</t>
  </si>
  <si>
    <t>Worse</t>
  </si>
  <si>
    <t>Net Beginning Fund Balance</t>
  </si>
  <si>
    <t>Revenue</t>
  </si>
  <si>
    <t>Estimated Income</t>
  </si>
  <si>
    <t>Men's Basketball Income</t>
  </si>
  <si>
    <t>Football Income</t>
  </si>
  <si>
    <t>Female Basketball Income</t>
  </si>
  <si>
    <t>Championship Playoff Income</t>
  </si>
  <si>
    <t>Yearbook Income Advertising</t>
  </si>
  <si>
    <t>Yearbook Income Sales</t>
  </si>
  <si>
    <t>Clarion Income</t>
  </si>
  <si>
    <t>Adult Booster Card Sales</t>
  </si>
  <si>
    <t>Pay Phone Commission</t>
  </si>
  <si>
    <t>ASB Fund Raising</t>
  </si>
  <si>
    <t>Copy Machine Income</t>
  </si>
  <si>
    <t>Inactive Clubs</t>
  </si>
  <si>
    <t>Spring Musical Income</t>
  </si>
  <si>
    <t>ASB Dance Income</t>
  </si>
  <si>
    <t>Homecoming Dance Income</t>
  </si>
  <si>
    <t>Talent Show Income</t>
  </si>
  <si>
    <t>Store Sales</t>
  </si>
  <si>
    <t>Snack Bar Sales</t>
  </si>
  <si>
    <t>Snack Bar Commission</t>
  </si>
  <si>
    <t>Total Sales and Income</t>
  </si>
  <si>
    <t>Total Income and Beginning Fund Balance</t>
  </si>
  <si>
    <t>Expense</t>
  </si>
  <si>
    <t>Estimated Expenses</t>
  </si>
  <si>
    <t>Baseball Expense</t>
  </si>
  <si>
    <t>Men's Basketball Expense</t>
  </si>
  <si>
    <t>Women's Basketball Expense</t>
  </si>
  <si>
    <t>Football Expense</t>
  </si>
  <si>
    <t>Golf Expense</t>
  </si>
  <si>
    <t>Men's Tennis Expense</t>
  </si>
  <si>
    <t>Women's Tennis Expense</t>
  </si>
  <si>
    <t>Track Expense</t>
  </si>
  <si>
    <t>Wrestling Expense</t>
  </si>
  <si>
    <t>Men's Soccer Expense</t>
  </si>
  <si>
    <t>Women's Soccer Expense</t>
  </si>
  <si>
    <t>Softball Expense</t>
  </si>
  <si>
    <t>Swimming Expense</t>
  </si>
  <si>
    <t>Cross Country Expense</t>
  </si>
  <si>
    <t>Men's Volleyball Expense</t>
  </si>
  <si>
    <t>Women's Volleyball Expense</t>
  </si>
  <si>
    <t>Waterpolo Expense</t>
  </si>
  <si>
    <t>Championship Playoff Expense</t>
  </si>
  <si>
    <t>Athletic Equipment Supply Expense</t>
  </si>
  <si>
    <t>Athletic Trophy Expense</t>
  </si>
  <si>
    <t>Athletic Awards Program</t>
  </si>
  <si>
    <t>Athletic Letter Expense</t>
  </si>
  <si>
    <t>CIF League Dues Expense</t>
  </si>
  <si>
    <t>Band and Music</t>
  </si>
  <si>
    <t>Cheerleader Expense</t>
  </si>
  <si>
    <t>Choir Expense</t>
  </si>
  <si>
    <t>ASB Dance Expense</t>
  </si>
  <si>
    <t>Spring Musical Expense</t>
  </si>
  <si>
    <t>Homecoming Dance Expense</t>
  </si>
  <si>
    <t>Talent Show Expense</t>
  </si>
  <si>
    <t>Clarion Expense</t>
  </si>
  <si>
    <t>Yearbook Expense</t>
  </si>
  <si>
    <t>Bad Debts</t>
  </si>
  <si>
    <t>Academic Team Expense</t>
  </si>
  <si>
    <t>Audio Visual Expense</t>
  </si>
  <si>
    <t>Other Award Expense</t>
  </si>
  <si>
    <t>Armored Car Service Expense</t>
  </si>
  <si>
    <t>Cash Over and Short Expense</t>
  </si>
  <si>
    <t>Commencement Expense</t>
  </si>
  <si>
    <t>ASB President</t>
  </si>
  <si>
    <t>date</t>
  </si>
  <si>
    <t>Principal/ASB Advisor:</t>
  </si>
  <si>
    <t xml:space="preserve">Recommended by </t>
  </si>
  <si>
    <t>Student Council:</t>
  </si>
  <si>
    <t>Signature</t>
  </si>
  <si>
    <t>Vending Machine Control Sheet</t>
  </si>
  <si>
    <t>Number of items in the machine at the last count:</t>
  </si>
  <si>
    <t>(Report line H from the last report on line A)</t>
  </si>
  <si>
    <t xml:space="preserve">    Date of the last report:</t>
  </si>
  <si>
    <t>Count of items in the machine on this day:</t>
  </si>
  <si>
    <t>Total number of items sold (A minus B):</t>
  </si>
  <si>
    <t>Price of items sold:</t>
  </si>
  <si>
    <t>Cost of items sold (C times D):</t>
  </si>
  <si>
    <t>Amount of cash taken from the machine:</t>
  </si>
  <si>
    <t>(This amount comes from the ASB Cash Count Form)</t>
  </si>
  <si>
    <t>Difference between the amount sold and cash count:</t>
  </si>
  <si>
    <t>Number of items added to the machine:</t>
  </si>
  <si>
    <t>Total number of items in the machine (B plus H):</t>
  </si>
  <si>
    <t>Signature of the two persons stocking the machine and counting the cash:</t>
  </si>
  <si>
    <t xml:space="preserve">  First person:</t>
  </si>
  <si>
    <t xml:space="preserve">  Second person:</t>
  </si>
  <si>
    <t xml:space="preserve">  Date:</t>
  </si>
  <si>
    <t>Machine number:</t>
  </si>
  <si>
    <t>Machine location:</t>
  </si>
  <si>
    <t>Verified by ASB advisor:</t>
  </si>
  <si>
    <t>Vending Machine Inventory Log</t>
  </si>
  <si>
    <t>This inventory log is for the following item (soda, juice, etc.):</t>
  </si>
  <si>
    <t>Total Cost</t>
  </si>
  <si>
    <t xml:space="preserve">Number of </t>
  </si>
  <si>
    <t>Inventory Count</t>
  </si>
  <si>
    <t xml:space="preserve">of Items </t>
  </si>
  <si>
    <t xml:space="preserve">Items </t>
  </si>
  <si>
    <t>Cost Per</t>
  </si>
  <si>
    <t>Items Taken</t>
  </si>
  <si>
    <t>Inventory</t>
  </si>
  <si>
    <t>Purchased</t>
  </si>
  <si>
    <t>Item</t>
  </si>
  <si>
    <t>From Stock</t>
  </si>
  <si>
    <t>Initials</t>
  </si>
  <si>
    <t>(A / B)</t>
  </si>
  <si>
    <t>Sample Purchase Order</t>
  </si>
  <si>
    <t>School Name</t>
  </si>
  <si>
    <t>School Address</t>
  </si>
  <si>
    <t>City, State ZIP</t>
  </si>
  <si>
    <t>TO:</t>
  </si>
  <si>
    <t>Vendor Name:</t>
  </si>
  <si>
    <t xml:space="preserve">P.O. Number  </t>
  </si>
  <si>
    <t>Vendor Address:</t>
  </si>
  <si>
    <t>Item Number</t>
  </si>
  <si>
    <t>Quantity</t>
  </si>
  <si>
    <t>Requested By:</t>
  </si>
  <si>
    <t>________________________  (Name of Person)</t>
  </si>
  <si>
    <t>Subtotal</t>
  </si>
  <si>
    <t>________________________  (Name of Club)</t>
  </si>
  <si>
    <t>+ estimated sales tax:</t>
  </si>
  <si>
    <t>+ estimated shipping charges:</t>
  </si>
  <si>
    <t>Notice to the Vendor:</t>
  </si>
  <si>
    <t>Total of this purchase order:</t>
  </si>
  <si>
    <t>Please mail the invoice in care of the ASB bookkeeper at the address at the top of the purchase order.  Please indicate the purchase order number on the invoice.</t>
  </si>
  <si>
    <t>Account(s) to be Charged</t>
  </si>
  <si>
    <t>Certification</t>
  </si>
  <si>
    <t>(this section must be completed)</t>
  </si>
  <si>
    <t xml:space="preserve">  Name</t>
  </si>
  <si>
    <t xml:space="preserve">  Account</t>
  </si>
  <si>
    <t>We certify that this request has been approved and recorded in club minutes:</t>
  </si>
  <si>
    <t>Approval Date</t>
  </si>
  <si>
    <t>Club or Class</t>
  </si>
  <si>
    <t>President</t>
  </si>
  <si>
    <t>Advisor</t>
  </si>
  <si>
    <t>Ending ticket number</t>
  </si>
  <si>
    <t>B</t>
  </si>
  <si>
    <t>Times price of tickets</t>
  </si>
  <si>
    <t>Beginning ticket number</t>
  </si>
  <si>
    <t>C</t>
  </si>
  <si>
    <t>Equals total sales</t>
  </si>
  <si>
    <t>E</t>
  </si>
  <si>
    <t>(B minus C)</t>
  </si>
  <si>
    <t>F</t>
  </si>
  <si>
    <t>I</t>
  </si>
  <si>
    <t>G</t>
  </si>
  <si>
    <t>H</t>
  </si>
  <si>
    <t>J</t>
  </si>
  <si>
    <t>(G minus H)</t>
  </si>
  <si>
    <t>Change Fund (M)</t>
  </si>
  <si>
    <t>K</t>
  </si>
  <si>
    <t>Quarters</t>
  </si>
  <si>
    <t>Actual cash count</t>
  </si>
  <si>
    <t>L</t>
  </si>
  <si>
    <t>One dollar bills</t>
  </si>
  <si>
    <t>Less change fund</t>
  </si>
  <si>
    <t>M</t>
  </si>
  <si>
    <t>Five dollar bills</t>
  </si>
  <si>
    <t>N</t>
  </si>
  <si>
    <t>Ten dollar bills</t>
  </si>
  <si>
    <t>Cash overage or shortage</t>
  </si>
  <si>
    <t>Total (M)</t>
  </si>
  <si>
    <t>(K minus N)</t>
  </si>
  <si>
    <t>Signature of person(s) selling the tickets</t>
  </si>
  <si>
    <t xml:space="preserve">Signature of the advisor </t>
  </si>
  <si>
    <t>Verified by ASB bookkeeper</t>
  </si>
  <si>
    <t>(Date)</t>
  </si>
  <si>
    <t xml:space="preserve">            use a second Report of Ticket Sales and summarize both sheets at the bottom.</t>
  </si>
  <si>
    <r>
      <t xml:space="preserve">Total receipts </t>
    </r>
    <r>
      <rPr>
        <b/>
        <sz val="12"/>
        <color indexed="17"/>
        <rFont val="Rockwell"/>
        <family val="1"/>
      </rPr>
      <t>(E plus J)</t>
    </r>
  </si>
  <si>
    <r>
      <t>Total</t>
    </r>
    <r>
      <rPr>
        <sz val="12"/>
        <color indexed="17"/>
        <rFont val="Rockwell"/>
        <family val="1"/>
      </rPr>
      <t xml:space="preserve"> </t>
    </r>
    <r>
      <rPr>
        <b/>
        <sz val="12"/>
        <color indexed="17"/>
        <rFont val="Rockwell"/>
        <family val="1"/>
      </rPr>
      <t>(L minus M)</t>
    </r>
  </si>
  <si>
    <t xml:space="preserve">Note:  This form was designed for two different colors of tickets.  If more are used, </t>
  </si>
  <si>
    <t>Ticket Inventory</t>
  </si>
  <si>
    <t>This roll contains tickets numbered from:</t>
  </si>
  <si>
    <t>to</t>
  </si>
  <si>
    <t xml:space="preserve">Beginning </t>
  </si>
  <si>
    <t>Ending</t>
  </si>
  <si>
    <t>Number of</t>
  </si>
  <si>
    <t>Event</t>
  </si>
  <si>
    <t>Tickets Sold</t>
  </si>
  <si>
    <t>Color of the ticket roll:</t>
  </si>
  <si>
    <t>Receipt Book Log</t>
  </si>
  <si>
    <t xml:space="preserve">Receipt </t>
  </si>
  <si>
    <t>Receipt</t>
  </si>
  <si>
    <t>Book</t>
  </si>
  <si>
    <t xml:space="preserve">Number </t>
  </si>
  <si>
    <t>Issued</t>
  </si>
  <si>
    <t>Receipts</t>
  </si>
  <si>
    <t>Sequence</t>
  </si>
  <si>
    <t>To</t>
  </si>
  <si>
    <t>Returned</t>
  </si>
  <si>
    <t>Used</t>
  </si>
  <si>
    <t>ASB Cash Count Form</t>
  </si>
  <si>
    <t>(A times B)</t>
  </si>
  <si>
    <t>(A)</t>
  </si>
  <si>
    <t>(B)</t>
  </si>
  <si>
    <t>Total Amount</t>
  </si>
  <si>
    <t>Denominations</t>
  </si>
  <si>
    <t>Number of Bills or Coins</t>
  </si>
  <si>
    <t>Collected</t>
  </si>
  <si>
    <t>Pennies</t>
  </si>
  <si>
    <t>Five cents</t>
  </si>
  <si>
    <t>Ten cents</t>
  </si>
  <si>
    <t>Half dollars</t>
  </si>
  <si>
    <t>Dollar bills</t>
  </si>
  <si>
    <t>Twenty dollar bills</t>
  </si>
  <si>
    <t>Total amount of all cash</t>
  </si>
  <si>
    <t>Total number of checks _____________</t>
  </si>
  <si>
    <t>Total amount of all checks</t>
  </si>
  <si>
    <t>Total of all cash and checks</t>
  </si>
  <si>
    <t>Signature of person counting the cash</t>
  </si>
  <si>
    <t>Signature of advisor</t>
  </si>
  <si>
    <t>Event Status</t>
  </si>
  <si>
    <t>Event Frequency</t>
  </si>
  <si>
    <t>Staff</t>
  </si>
  <si>
    <t>Sponsoring Club/Organization</t>
  </si>
  <si>
    <t>New</t>
  </si>
  <si>
    <t>Ongoing</t>
  </si>
  <si>
    <t>One Time</t>
  </si>
  <si>
    <t>On-Going</t>
  </si>
  <si>
    <t>Sponsor</t>
  </si>
  <si>
    <t>Net Revenue</t>
  </si>
  <si>
    <t>ASB Card Sales</t>
  </si>
  <si>
    <t>Student Council</t>
  </si>
  <si>
    <t>x</t>
  </si>
  <si>
    <t>Mr. Ace</t>
  </si>
  <si>
    <t>Yearbook Publication Sales</t>
  </si>
  <si>
    <t>Ms. Bell</t>
  </si>
  <si>
    <t>Yearbook Advertising Sales</t>
  </si>
  <si>
    <t>Homecoming Dance</t>
  </si>
  <si>
    <t>Student Spirit Club</t>
  </si>
  <si>
    <t>Mr. Cue</t>
  </si>
  <si>
    <t>ASB Friday Dances</t>
  </si>
  <si>
    <t>weekly</t>
  </si>
  <si>
    <t>Student Store Sales</t>
  </si>
  <si>
    <t>California Scholastic Federation</t>
  </si>
  <si>
    <t>Ms. Doe</t>
  </si>
  <si>
    <t>Spring Musical</t>
  </si>
  <si>
    <t>Music Club</t>
  </si>
  <si>
    <t>Mr. Song</t>
  </si>
  <si>
    <t>Vending Machine Sales</t>
  </si>
  <si>
    <t>daily</t>
  </si>
  <si>
    <t>III. Calculation of Excess Carryover</t>
  </si>
  <si>
    <t xml:space="preserve">      A. Total estimated revenue</t>
  </si>
  <si>
    <t xml:space="preserve">      B.  Line A multipled times .20</t>
  </si>
  <si>
    <t xml:space="preserve">      C.  Amount of carryover requested</t>
  </si>
  <si>
    <t xml:space="preserve">      D.   Excess carryover (line B minus</t>
  </si>
  <si>
    <t xml:space="preserve">             line C)</t>
  </si>
  <si>
    <t xml:space="preserve">IV.  Provide an explantion of the need to carry over amounts in excess of the 20% limit.  Indicate the </t>
  </si>
  <si>
    <t xml:space="preserve">       manner in which student approval was obtained, and when the club will use the excess funds.</t>
  </si>
  <si>
    <t>V.  Approval</t>
  </si>
  <si>
    <t>( Business Office Staff)</t>
  </si>
  <si>
    <t>( Date)</t>
  </si>
  <si>
    <t>Fundraising Event Profit Form</t>
  </si>
  <si>
    <t>School Year</t>
  </si>
  <si>
    <t>Student Club</t>
  </si>
  <si>
    <t>School Site</t>
  </si>
  <si>
    <t>Name of Event</t>
  </si>
  <si>
    <t>Student Advisor</t>
  </si>
  <si>
    <t>Date of Event</t>
  </si>
  <si>
    <t>Part I:  Estimated Revenue</t>
  </si>
  <si>
    <t>Estimated Sales</t>
  </si>
  <si>
    <t>Actual Sales</t>
  </si>
  <si>
    <t>Difference</t>
  </si>
  <si>
    <t>Total</t>
  </si>
  <si>
    <t>Unit Price</t>
  </si>
  <si>
    <t>(Number X Unit Price)</t>
  </si>
  <si>
    <t>Units</t>
  </si>
  <si>
    <t>Dollars</t>
  </si>
  <si>
    <t>Number of tickets sold</t>
  </si>
  <si>
    <t>Number of items sold</t>
  </si>
  <si>
    <t>Other revenue:</t>
  </si>
  <si>
    <t xml:space="preserve">     Advertising</t>
  </si>
  <si>
    <t>Total Revenue</t>
  </si>
  <si>
    <t>Part II:  Estimated Expenses</t>
  </si>
  <si>
    <t>Cost of Sales</t>
  </si>
  <si>
    <t>Actual Cost of Sales</t>
  </si>
  <si>
    <t>Cost of items sold</t>
  </si>
  <si>
    <t>Other expenses:</t>
  </si>
  <si>
    <t xml:space="preserve">     Supplies</t>
  </si>
  <si>
    <t xml:space="preserve">     Custodial overtime</t>
  </si>
  <si>
    <t xml:space="preserve">     Fees</t>
  </si>
  <si>
    <t>Part III:  Net Profit</t>
  </si>
  <si>
    <t xml:space="preserve">              (The net profit is the difference between the total revenue and the total expenses.)</t>
  </si>
  <si>
    <t>ASB/Club Treasurer</t>
  </si>
  <si>
    <t>Balance</t>
  </si>
  <si>
    <t>CA Bank and Trust, Acct XXX</t>
  </si>
  <si>
    <t>Wells Fargo, Acct XXX</t>
  </si>
  <si>
    <t>Total Cash Accounts</t>
  </si>
  <si>
    <t>Change Fund</t>
  </si>
  <si>
    <t>Inventory Student Store</t>
  </si>
  <si>
    <t>Total Other Assets</t>
  </si>
  <si>
    <t>Total Assets</t>
  </si>
  <si>
    <t>Total Class Accounts</t>
  </si>
  <si>
    <t>Total Student Club Accounts</t>
  </si>
  <si>
    <t>Total Student Body Accounts</t>
  </si>
  <si>
    <t>Total General Liabilities</t>
  </si>
  <si>
    <t>Total Scholarship Accounts</t>
  </si>
  <si>
    <t>Total Other Trust Accounts</t>
  </si>
  <si>
    <t>Total Deferred Income Accounts</t>
  </si>
  <si>
    <t>Total Clearing Accounts</t>
  </si>
  <si>
    <t>Total Trust and  General Liability Accounts</t>
  </si>
  <si>
    <t>Student Body Reserve, July 1</t>
  </si>
  <si>
    <t>Net Loss for Year</t>
  </si>
  <si>
    <t>Fund Balance as of June 30</t>
  </si>
  <si>
    <t>Total Liabilities and Fund Balance</t>
  </si>
  <si>
    <t>As of June 30, 2XXX</t>
  </si>
  <si>
    <t>(Name of the School)</t>
  </si>
  <si>
    <t>Report of Ticket Sales</t>
  </si>
  <si>
    <t xml:space="preserve">Event </t>
  </si>
  <si>
    <t>Person Selling Tickets</t>
  </si>
  <si>
    <t>Price of the tickets</t>
  </si>
  <si>
    <t>A</t>
  </si>
  <si>
    <t>Total ticket sales:</t>
  </si>
  <si>
    <t>Color of the tickets</t>
  </si>
  <si>
    <t>D</t>
  </si>
  <si>
    <t>Associated Student Body</t>
  </si>
  <si>
    <t>Balance Sheet</t>
  </si>
  <si>
    <t>As of May 31, 2002</t>
  </si>
  <si>
    <t>Assets</t>
  </si>
  <si>
    <t>Cash in Bank, Checking</t>
  </si>
  <si>
    <t>Cash in Bank, Savings</t>
  </si>
  <si>
    <t>Petty Cash</t>
  </si>
  <si>
    <t>Student Store Inventory</t>
  </si>
  <si>
    <t xml:space="preserve">     Total Assets</t>
  </si>
  <si>
    <t>Liabilities</t>
  </si>
  <si>
    <t>Accounts Payable</t>
  </si>
  <si>
    <t xml:space="preserve">     Total Liabilities</t>
  </si>
  <si>
    <t>Fund Balance as of July 1, 2001</t>
  </si>
  <si>
    <t>Net Gain (loss) to Date</t>
  </si>
  <si>
    <t>Fund Balance as of May 31, 2002</t>
  </si>
  <si>
    <t>Fund Balance</t>
  </si>
  <si>
    <t>Bank Reconciliation Worksheet</t>
  </si>
  <si>
    <t>Name of the Bank:</t>
  </si>
  <si>
    <t>Account Number:</t>
  </si>
  <si>
    <t>For the Month Of:</t>
  </si>
  <si>
    <t>Date:</t>
  </si>
  <si>
    <t>A.  Ending Balance Per Bank Statement</t>
  </si>
  <si>
    <t>G.  Balance Per Accounting Records</t>
  </si>
  <si>
    <t>B.  Plus Deposits in Transit</t>
  </si>
  <si>
    <t>H.  Plus Interest</t>
  </si>
  <si>
    <t>I.  Total Interest and Positive Adjustments</t>
  </si>
  <si>
    <t>J.  Less Bank Charges</t>
  </si>
  <si>
    <t>C  Total Deposits in Transit</t>
  </si>
  <si>
    <t>D.  Less Outstanding Checks</t>
  </si>
  <si>
    <t>Date</t>
  </si>
  <si>
    <t>Check No.</t>
  </si>
  <si>
    <t>Amount</t>
  </si>
  <si>
    <t>K.  Total Bank Charges</t>
  </si>
  <si>
    <t>E.  Total Outstanding Checks</t>
  </si>
  <si>
    <t>F.  Ending Balance (A + C - E)</t>
  </si>
  <si>
    <t>L.  Ending Balance (A + C - E)</t>
  </si>
  <si>
    <t>Budget</t>
  </si>
  <si>
    <t>(Name of the school)</t>
  </si>
  <si>
    <t>(Name of the club)</t>
  </si>
  <si>
    <t>(School year)</t>
  </si>
  <si>
    <t>Part I - Estimated Revenues</t>
  </si>
  <si>
    <t>200_</t>
  </si>
  <si>
    <t>Account</t>
  </si>
  <si>
    <t xml:space="preserve">Account </t>
  </si>
  <si>
    <t>Estimated</t>
  </si>
  <si>
    <t>Number</t>
  </si>
  <si>
    <t>Description</t>
  </si>
  <si>
    <t>Revenues</t>
  </si>
  <si>
    <t>Total Revenues</t>
  </si>
  <si>
    <t>Part II - Estimated Expenses</t>
  </si>
  <si>
    <t>Expenses</t>
  </si>
  <si>
    <t>Total Expenses</t>
  </si>
  <si>
    <t>Part III - Ending Balance and Carryover</t>
  </si>
  <si>
    <t>Difference between total revenue and expenses</t>
  </si>
  <si>
    <t>Plus carryover (ending balance) from prior year</t>
  </si>
  <si>
    <t>Projected ending balance</t>
  </si>
  <si>
    <t>Part IV - Approval</t>
  </si>
  <si>
    <t>Student advisor/principal</t>
  </si>
  <si>
    <t xml:space="preserve">Comparison of the Budget to the Actual Revenue and Expenses </t>
  </si>
  <si>
    <t>Part I - Revenues</t>
  </si>
  <si>
    <t xml:space="preserve">Budgeted </t>
  </si>
  <si>
    <t>Received</t>
  </si>
  <si>
    <t>To Date</t>
  </si>
  <si>
    <t>Part II - Expenses</t>
  </si>
  <si>
    <t>Budgeted</t>
  </si>
  <si>
    <t>Spent</t>
  </si>
  <si>
    <t>to Date</t>
  </si>
  <si>
    <t>(Name of the School District)</t>
  </si>
  <si>
    <t>Request to Carry Over Excess Ending Balances</t>
  </si>
  <si>
    <t>TO:           District Business Department</t>
  </si>
  <si>
    <t>FROM:   _________________________</t>
  </si>
  <si>
    <t xml:space="preserve">                 (School Principal)</t>
  </si>
  <si>
    <t>The following organization requests approval to carry over an amount in excess of the 20%</t>
  </si>
  <si>
    <t>limit.</t>
  </si>
  <si>
    <t>I.   School</t>
  </si>
  <si>
    <t>II.  Club/Organization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</si>
</sst>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3" formatCode="_(* #,##0.00_);_(* \(#,##0.00\);_(* &quot;-&quot;??_);_(@_)"/>
    <numFmt numFmtId="165" formatCode="_(* #,##0_);_(* \(#,##0\);_(* &quot;-&quot;??_);_(@_)"/>
    <numFmt numFmtId="166" formatCode="&quot;$&quot;#,##0.00"/>
  </numFmts>
  <fonts count="45" x14ac:knownFonts="1">
    <font>
      <sz val="12"/>
      <name val="Times New Roman"/>
    </font>
    <font>
      <sz val="12"/>
      <name val="Times New Roman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sz val="12"/>
      <color indexed="12"/>
      <name val="Times New Roman"/>
      <family val="1"/>
    </font>
    <font>
      <b/>
      <i/>
      <sz val="12"/>
      <color indexed="12"/>
      <name val="Rockwell"/>
      <family val="1"/>
    </font>
    <font>
      <b/>
      <sz val="12"/>
      <color indexed="12"/>
      <name val="Times New Roman"/>
      <family val="1"/>
    </font>
    <font>
      <b/>
      <i/>
      <sz val="12"/>
      <color indexed="17"/>
      <name val="Rockwell"/>
      <family val="1"/>
    </font>
    <font>
      <b/>
      <sz val="10"/>
      <name val="Rockwell"/>
      <family val="1"/>
    </font>
    <font>
      <sz val="10"/>
      <name val="Rockwell"/>
      <family val="1"/>
    </font>
    <font>
      <b/>
      <sz val="11"/>
      <name val="Rockwell"/>
      <family val="1"/>
    </font>
    <font>
      <sz val="12"/>
      <name val="Rockwell"/>
      <family val="1"/>
    </font>
    <font>
      <sz val="12"/>
      <color indexed="17"/>
      <name val="Rockwell"/>
      <family val="1"/>
    </font>
    <font>
      <b/>
      <sz val="12"/>
      <color indexed="17"/>
      <name val="Rockwell"/>
      <family val="1"/>
    </font>
    <font>
      <b/>
      <sz val="12"/>
      <name val="Rockwell"/>
      <family val="1"/>
    </font>
    <font>
      <b/>
      <sz val="12"/>
      <color indexed="18"/>
      <name val="Rockwell"/>
      <family val="1"/>
    </font>
    <font>
      <sz val="12"/>
      <name val="Times New Roman"/>
      <family val="1"/>
    </font>
    <font>
      <sz val="12"/>
      <name val="Arial Narrow"/>
    </font>
    <font>
      <b/>
      <sz val="12"/>
      <name val="Rockwell Condensed"/>
      <family val="1"/>
    </font>
    <font>
      <b/>
      <sz val="12"/>
      <name val="Arial Narrow"/>
      <family val="2"/>
    </font>
    <font>
      <sz val="12"/>
      <name val="Rockwell Condensed"/>
      <family val="1"/>
    </font>
    <font>
      <b/>
      <i/>
      <sz val="14"/>
      <name val="Rockwell"/>
      <family val="1"/>
    </font>
    <font>
      <b/>
      <i/>
      <sz val="12"/>
      <name val="Rockwell"/>
      <family val="1"/>
    </font>
    <font>
      <b/>
      <sz val="14"/>
      <name val="Rockwell"/>
      <family val="1"/>
    </font>
    <font>
      <i/>
      <sz val="12"/>
      <name val="Rockwell"/>
      <family val="1"/>
    </font>
    <font>
      <sz val="14"/>
      <name val="Rockwell"/>
      <family val="1"/>
    </font>
    <font>
      <sz val="10"/>
      <name val="Rockwell Condensed"/>
      <family val="1"/>
    </font>
    <font>
      <sz val="9"/>
      <name val="Rockwell Condensed"/>
      <family val="1"/>
    </font>
    <font>
      <b/>
      <sz val="12"/>
      <name val="Times New Roman"/>
      <family val="1"/>
    </font>
    <font>
      <sz val="11"/>
      <name val="Times New Roman"/>
    </font>
    <font>
      <b/>
      <i/>
      <sz val="14"/>
      <name val="Times New Roman"/>
    </font>
    <font>
      <b/>
      <i/>
      <sz val="11"/>
      <name val="Times New Roman"/>
    </font>
    <font>
      <b/>
      <sz val="11"/>
      <name val="Times New Roman"/>
    </font>
    <font>
      <sz val="9"/>
      <name val="Times New Roman"/>
      <family val="1"/>
    </font>
    <font>
      <sz val="12"/>
      <name val="Times New Roman"/>
    </font>
    <font>
      <b/>
      <i/>
      <sz val="11"/>
      <name val="Rockwell"/>
      <family val="1"/>
    </font>
    <font>
      <sz val="14"/>
      <name val="Arial Black"/>
    </font>
    <font>
      <b/>
      <i/>
      <sz val="12"/>
      <name val="Rockwell"/>
    </font>
    <font>
      <sz val="12"/>
      <name val="Rockwell"/>
    </font>
    <font>
      <b/>
      <sz val="12"/>
      <name val="Rockwell"/>
    </font>
    <font>
      <b/>
      <i/>
      <sz val="12"/>
      <name val="Times New Roman"/>
    </font>
    <font>
      <sz val="12"/>
      <name val="Times New Roman"/>
    </font>
    <font>
      <b/>
      <sz val="12"/>
      <name val="Times New Roman"/>
    </font>
    <font>
      <sz val="12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tted">
        <color indexed="17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9" fontId="1" fillId="0" borderId="0" applyFont="0" applyFill="0" applyBorder="0" applyAlignment="0" applyProtection="0"/>
  </cellStyleXfs>
  <cellXfs count="294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2" xfId="0" applyFont="1" applyBorder="1"/>
    <xf numFmtId="166" fontId="9" fillId="0" borderId="3" xfId="0" applyNumberFormat="1" applyFont="1" applyBorder="1"/>
    <xf numFmtId="166" fontId="9" fillId="0" borderId="0" xfId="0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/>
    <xf numFmtId="166" fontId="9" fillId="0" borderId="0" xfId="0" applyNumberFormat="1" applyFont="1"/>
    <xf numFmtId="166" fontId="9" fillId="0" borderId="0" xfId="0" applyNumberFormat="1" applyFont="1" applyAlignment="1">
      <alignment horizontal="center"/>
    </xf>
    <xf numFmtId="0" fontId="10" fillId="0" borderId="0" xfId="0" applyFont="1"/>
    <xf numFmtId="166" fontId="10" fillId="0" borderId="0" xfId="0" applyNumberFormat="1" applyFont="1"/>
    <xf numFmtId="166" fontId="10" fillId="0" borderId="1" xfId="0" applyNumberFormat="1" applyFont="1" applyBorder="1"/>
    <xf numFmtId="166" fontId="9" fillId="0" borderId="1" xfId="0" applyNumberFormat="1" applyFont="1" applyBorder="1"/>
    <xf numFmtId="166" fontId="9" fillId="0" borderId="4" xfId="0" applyNumberFormat="1" applyFont="1" applyBorder="1"/>
    <xf numFmtId="0" fontId="12" fillId="0" borderId="0" xfId="0" applyFont="1"/>
    <xf numFmtId="0" fontId="13" fillId="0" borderId="0" xfId="0" applyFont="1" applyBorder="1"/>
    <xf numFmtId="0" fontId="12" fillId="0" borderId="0" xfId="0" applyFont="1" applyBorder="1"/>
    <xf numFmtId="0" fontId="14" fillId="0" borderId="0" xfId="0" applyFont="1" applyBorder="1"/>
    <xf numFmtId="0" fontId="12" fillId="0" borderId="5" xfId="0" applyFont="1" applyBorder="1"/>
    <xf numFmtId="0" fontId="12" fillId="0" borderId="6" xfId="0" applyFont="1" applyBorder="1"/>
    <xf numFmtId="0" fontId="12" fillId="0" borderId="7" xfId="0" applyFont="1" applyBorder="1"/>
    <xf numFmtId="0" fontId="13" fillId="0" borderId="7" xfId="0" applyFont="1" applyBorder="1"/>
    <xf numFmtId="0" fontId="14" fillId="0" borderId="0" xfId="0" applyFont="1" applyBorder="1" applyAlignment="1">
      <alignment horizontal="center"/>
    </xf>
    <xf numFmtId="0" fontId="12" fillId="0" borderId="1" xfId="0" applyFont="1" applyBorder="1"/>
    <xf numFmtId="0" fontId="12" fillId="0" borderId="2" xfId="0" applyFont="1" applyBorder="1"/>
    <xf numFmtId="0" fontId="12" fillId="0" borderId="8" xfId="0" applyFont="1" applyBorder="1"/>
    <xf numFmtId="0" fontId="12" fillId="0" borderId="9" xfId="0" applyFont="1" applyBorder="1"/>
    <xf numFmtId="0" fontId="13" fillId="0" borderId="5" xfId="0" applyFont="1" applyBorder="1"/>
    <xf numFmtId="0" fontId="14" fillId="0" borderId="5" xfId="0" applyFont="1" applyBorder="1" applyAlignment="1">
      <alignment horizontal="center"/>
    </xf>
    <xf numFmtId="0" fontId="12" fillId="0" borderId="10" xfId="0" applyFont="1" applyBorder="1"/>
    <xf numFmtId="0" fontId="12" fillId="0" borderId="11" xfId="0" applyFont="1" applyBorder="1"/>
    <xf numFmtId="0" fontId="13" fillId="0" borderId="0" xfId="0" applyFont="1"/>
    <xf numFmtId="0" fontId="12" fillId="0" borderId="12" xfId="0" applyFont="1" applyBorder="1"/>
    <xf numFmtId="0" fontId="12" fillId="0" borderId="13" xfId="0" applyFont="1" applyBorder="1"/>
    <xf numFmtId="0" fontId="17" fillId="0" borderId="0" xfId="0" applyFont="1"/>
    <xf numFmtId="0" fontId="17" fillId="0" borderId="1" xfId="0" applyFont="1" applyBorder="1"/>
    <xf numFmtId="0" fontId="17" fillId="0" borderId="2" xfId="0" applyFont="1" applyBorder="1"/>
    <xf numFmtId="0" fontId="19" fillId="0" borderId="0" xfId="2" applyFont="1"/>
    <xf numFmtId="0" fontId="19" fillId="0" borderId="0" xfId="2" applyFont="1" applyAlignment="1">
      <alignment horizontal="center"/>
    </xf>
    <xf numFmtId="166" fontId="19" fillId="0" borderId="0" xfId="2" applyNumberFormat="1" applyFont="1" applyAlignment="1">
      <alignment horizontal="center"/>
    </xf>
    <xf numFmtId="0" fontId="20" fillId="0" borderId="0" xfId="2" applyFont="1"/>
    <xf numFmtId="0" fontId="21" fillId="0" borderId="0" xfId="2" applyFont="1"/>
    <xf numFmtId="0" fontId="21" fillId="0" borderId="0" xfId="2" applyFont="1" applyAlignment="1">
      <alignment horizontal="center"/>
    </xf>
    <xf numFmtId="166" fontId="21" fillId="0" borderId="0" xfId="2" applyNumberFormat="1" applyFont="1"/>
    <xf numFmtId="0" fontId="18" fillId="0" borderId="0" xfId="2"/>
    <xf numFmtId="0" fontId="21" fillId="0" borderId="0" xfId="2" applyFont="1" applyAlignment="1">
      <alignment horizontal="right"/>
    </xf>
    <xf numFmtId="0" fontId="18" fillId="0" borderId="0" xfId="2" applyAlignment="1">
      <alignment horizontal="center"/>
    </xf>
    <xf numFmtId="166" fontId="18" fillId="0" borderId="0" xfId="2" applyNumberFormat="1"/>
    <xf numFmtId="0" fontId="19" fillId="0" borderId="1" xfId="2" applyFont="1" applyBorder="1"/>
    <xf numFmtId="0" fontId="19" fillId="0" borderId="1" xfId="2" applyFont="1" applyBorder="1" applyAlignment="1">
      <alignment horizontal="center"/>
    </xf>
    <xf numFmtId="166" fontId="19" fillId="0" borderId="1" xfId="2" applyNumberFormat="1" applyFont="1" applyBorder="1" applyAlignment="1">
      <alignment horizontal="center"/>
    </xf>
    <xf numFmtId="0" fontId="21" fillId="0" borderId="1" xfId="2" applyFont="1" applyBorder="1"/>
    <xf numFmtId="0" fontId="21" fillId="0" borderId="1" xfId="2" applyFont="1" applyBorder="1" applyAlignment="1">
      <alignment horizontal="center"/>
    </xf>
    <xf numFmtId="0" fontId="15" fillId="0" borderId="0" xfId="0" applyFont="1"/>
    <xf numFmtId="0" fontId="15" fillId="0" borderId="0" xfId="0" applyFont="1" applyBorder="1"/>
    <xf numFmtId="0" fontId="12" fillId="0" borderId="14" xfId="0" applyFont="1" applyBorder="1" applyAlignment="1">
      <alignment horizontal="center"/>
    </xf>
    <xf numFmtId="0" fontId="12" fillId="0" borderId="14" xfId="0" applyFont="1" applyBorder="1"/>
    <xf numFmtId="0" fontId="12" fillId="0" borderId="15" xfId="0" applyFont="1" applyBorder="1"/>
    <xf numFmtId="0" fontId="12" fillId="2" borderId="16" xfId="0" applyFont="1" applyFill="1" applyBorder="1" applyAlignment="1">
      <alignment horizontal="center"/>
    </xf>
    <xf numFmtId="0" fontId="12" fillId="2" borderId="17" xfId="0" applyFont="1" applyFill="1" applyBorder="1"/>
    <xf numFmtId="0" fontId="12" fillId="0" borderId="15" xfId="0" applyFont="1" applyBorder="1" applyAlignment="1">
      <alignment horizontal="center"/>
    </xf>
    <xf numFmtId="0" fontId="12" fillId="2" borderId="13" xfId="0" applyFont="1" applyFill="1" applyBorder="1"/>
    <xf numFmtId="0" fontId="12" fillId="2" borderId="12" xfId="0" applyFont="1" applyFill="1" applyBorder="1" applyAlignment="1">
      <alignment horizontal="center"/>
    </xf>
    <xf numFmtId="0" fontId="12" fillId="2" borderId="12" xfId="0" applyFont="1" applyFill="1" applyBorder="1"/>
    <xf numFmtId="0" fontId="12" fillId="0" borderId="13" xfId="0" applyFont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2" fillId="0" borderId="18" xfId="0" applyFont="1" applyBorder="1"/>
    <xf numFmtId="0" fontId="12" fillId="3" borderId="19" xfId="0" applyFont="1" applyFill="1" applyBorder="1"/>
    <xf numFmtId="0" fontId="12" fillId="3" borderId="20" xfId="0" applyFont="1" applyFill="1" applyBorder="1"/>
    <xf numFmtId="0" fontId="12" fillId="3" borderId="21" xfId="0" applyFont="1" applyFill="1" applyBorder="1"/>
    <xf numFmtId="0" fontId="15" fillId="0" borderId="0" xfId="0" applyFont="1" applyAlignment="1">
      <alignment horizontal="right" vertic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3" borderId="22" xfId="0" applyFont="1" applyFill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12" fillId="0" borderId="30" xfId="0" applyFont="1" applyBorder="1"/>
    <xf numFmtId="0" fontId="12" fillId="0" borderId="31" xfId="0" applyFont="1" applyBorder="1"/>
    <xf numFmtId="0" fontId="11" fillId="0" borderId="0" xfId="0" applyFont="1" applyBorder="1" applyAlignment="1">
      <alignment horizontal="right"/>
    </xf>
    <xf numFmtId="0" fontId="12" fillId="0" borderId="23" xfId="0" applyFont="1" applyBorder="1"/>
    <xf numFmtId="0" fontId="12" fillId="0" borderId="32" xfId="0" applyFont="1" applyBorder="1"/>
    <xf numFmtId="0" fontId="12" fillId="0" borderId="28" xfId="0" applyFont="1" applyBorder="1"/>
    <xf numFmtId="0" fontId="15" fillId="0" borderId="33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right"/>
    </xf>
    <xf numFmtId="0" fontId="12" fillId="0" borderId="36" xfId="0" applyFont="1" applyBorder="1"/>
    <xf numFmtId="0" fontId="12" fillId="0" borderId="37" xfId="0" quotePrefix="1" applyFont="1" applyBorder="1"/>
    <xf numFmtId="0" fontId="12" fillId="0" borderId="13" xfId="0" applyFont="1" applyBorder="1" applyAlignment="1">
      <alignment horizontal="right"/>
    </xf>
    <xf numFmtId="0" fontId="12" fillId="0" borderId="38" xfId="0" applyFont="1" applyBorder="1"/>
    <xf numFmtId="0" fontId="23" fillId="0" borderId="0" xfId="0" applyFont="1"/>
    <xf numFmtId="0" fontId="15" fillId="0" borderId="39" xfId="0" applyFont="1" applyBorder="1"/>
    <xf numFmtId="0" fontId="15" fillId="0" borderId="40" xfId="0" applyFont="1" applyBorder="1" applyAlignment="1">
      <alignment horizontal="right"/>
    </xf>
    <xf numFmtId="0" fontId="12" fillId="0" borderId="41" xfId="0" applyFont="1" applyBorder="1"/>
    <xf numFmtId="0" fontId="24" fillId="0" borderId="0" xfId="0" applyFont="1"/>
    <xf numFmtId="0" fontId="25" fillId="0" borderId="0" xfId="0" applyFont="1"/>
    <xf numFmtId="0" fontId="12" fillId="0" borderId="42" xfId="0" applyFont="1" applyBorder="1"/>
    <xf numFmtId="165" fontId="12" fillId="0" borderId="0" xfId="1" applyNumberFormat="1" applyFont="1"/>
    <xf numFmtId="0" fontId="26" fillId="0" borderId="0" xfId="0" applyFont="1" applyAlignment="1">
      <alignment vertical="center"/>
    </xf>
    <xf numFmtId="0" fontId="19" fillId="0" borderId="0" xfId="0" applyFont="1"/>
    <xf numFmtId="0" fontId="21" fillId="0" borderId="0" xfId="0" applyFont="1"/>
    <xf numFmtId="0" fontId="19" fillId="0" borderId="0" xfId="0" applyFont="1" applyAlignment="1">
      <alignment horizontal="right"/>
    </xf>
    <xf numFmtId="0" fontId="21" fillId="0" borderId="13" xfId="0" applyFont="1" applyBorder="1"/>
    <xf numFmtId="0" fontId="21" fillId="3" borderId="0" xfId="0" applyFont="1" applyFill="1"/>
    <xf numFmtId="0" fontId="21" fillId="0" borderId="0" xfId="0" applyFont="1" applyBorder="1"/>
    <xf numFmtId="0" fontId="21" fillId="0" borderId="13" xfId="0" applyFont="1" applyBorder="1" applyAlignment="1">
      <alignment horizontal="center"/>
    </xf>
    <xf numFmtId="166" fontId="10" fillId="0" borderId="0" xfId="0" applyNumberFormat="1" applyFont="1" applyBorder="1"/>
    <xf numFmtId="0" fontId="9" fillId="0" borderId="0" xfId="0" applyFont="1" applyAlignment="1">
      <alignment horizontal="right"/>
    </xf>
    <xf numFmtId="0" fontId="27" fillId="0" borderId="0" xfId="3" applyFont="1"/>
    <xf numFmtId="7" fontId="27" fillId="0" borderId="0" xfId="3" applyNumberFormat="1" applyFont="1" applyAlignment="1">
      <alignment horizontal="center"/>
    </xf>
    <xf numFmtId="7" fontId="27" fillId="0" borderId="0" xfId="3" applyNumberFormat="1" applyFont="1"/>
    <xf numFmtId="0" fontId="28" fillId="0" borderId="0" xfId="3" applyFont="1" applyAlignment="1">
      <alignment horizontal="center"/>
    </xf>
    <xf numFmtId="0" fontId="28" fillId="0" borderId="0" xfId="3" applyFont="1"/>
    <xf numFmtId="7" fontId="28" fillId="0" borderId="0" xfId="3" applyNumberFormat="1" applyFont="1"/>
    <xf numFmtId="0" fontId="27" fillId="0" borderId="0" xfId="3" applyFont="1" applyAlignment="1">
      <alignment horizontal="center"/>
    </xf>
    <xf numFmtId="0" fontId="27" fillId="0" borderId="1" xfId="3" applyFont="1" applyBorder="1"/>
    <xf numFmtId="7" fontId="27" fillId="0" borderId="1" xfId="3" applyNumberFormat="1" applyFont="1" applyBorder="1" applyAlignment="1">
      <alignment horizontal="center"/>
    </xf>
    <xf numFmtId="0" fontId="27" fillId="0" borderId="42" xfId="3" applyFont="1" applyBorder="1" applyAlignment="1">
      <alignment horizontal="center"/>
    </xf>
    <xf numFmtId="0" fontId="27" fillId="0" borderId="42" xfId="3" applyFont="1" applyBorder="1"/>
    <xf numFmtId="7" fontId="27" fillId="0" borderId="42" xfId="3" applyNumberFormat="1" applyFont="1" applyBorder="1"/>
    <xf numFmtId="7" fontId="27" fillId="0" borderId="3" xfId="3" applyNumberFormat="1" applyFont="1" applyBorder="1"/>
    <xf numFmtId="7" fontId="12" fillId="0" borderId="0" xfId="1" applyNumberFormat="1" applyFont="1"/>
    <xf numFmtId="7" fontId="23" fillId="0" borderId="0" xfId="1" applyNumberFormat="1" applyFont="1"/>
    <xf numFmtId="7" fontId="15" fillId="0" borderId="0" xfId="1" applyNumberFormat="1" applyFont="1"/>
    <xf numFmtId="7" fontId="27" fillId="4" borderId="0" xfId="3" applyNumberFormat="1" applyFont="1" applyFill="1"/>
    <xf numFmtId="7" fontId="28" fillId="4" borderId="0" xfId="3" applyNumberFormat="1" applyFont="1" applyFill="1"/>
    <xf numFmtId="0" fontId="21" fillId="0" borderId="0" xfId="0" applyFont="1" applyAlignment="1">
      <alignment horizontal="right"/>
    </xf>
    <xf numFmtId="0" fontId="29" fillId="0" borderId="33" xfId="0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2" fillId="0" borderId="34" xfId="0" applyFont="1" applyBorder="1"/>
    <xf numFmtId="0" fontId="15" fillId="0" borderId="12" xfId="0" applyFont="1" applyBorder="1"/>
    <xf numFmtId="0" fontId="15" fillId="0" borderId="13" xfId="0" applyFont="1" applyBorder="1"/>
    <xf numFmtId="0" fontId="12" fillId="0" borderId="33" xfId="0" applyFont="1" applyBorder="1"/>
    <xf numFmtId="0" fontId="15" fillId="0" borderId="33" xfId="0" applyFont="1" applyBorder="1" applyAlignment="1">
      <alignment horizontal="right"/>
    </xf>
    <xf numFmtId="0" fontId="15" fillId="0" borderId="33" xfId="0" applyFont="1" applyFill="1" applyBorder="1" applyAlignment="1">
      <alignment horizontal="center"/>
    </xf>
    <xf numFmtId="0" fontId="12" fillId="0" borderId="6" xfId="0" applyFont="1" applyFill="1" applyBorder="1"/>
    <xf numFmtId="0" fontId="15" fillId="5" borderId="0" xfId="0" applyFont="1" applyFill="1" applyBorder="1"/>
    <xf numFmtId="0" fontId="12" fillId="5" borderId="0" xfId="0" applyFont="1" applyFill="1" applyBorder="1"/>
    <xf numFmtId="0" fontId="10" fillId="0" borderId="12" xfId="0" applyFont="1" applyBorder="1" applyAlignment="1">
      <alignment horizontal="right"/>
    </xf>
    <xf numFmtId="0" fontId="29" fillId="0" borderId="0" xfId="0" applyFont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0" fillId="5" borderId="13" xfId="0" applyFill="1" applyBorder="1"/>
    <xf numFmtId="0" fontId="29" fillId="5" borderId="13" xfId="0" applyFont="1" applyFill="1" applyBorder="1" applyAlignment="1">
      <alignment horizontal="center"/>
    </xf>
    <xf numFmtId="0" fontId="0" fillId="0" borderId="13" xfId="0" applyBorder="1" applyAlignment="1">
      <alignment horizontal="right"/>
    </xf>
    <xf numFmtId="0" fontId="12" fillId="0" borderId="0" xfId="0" applyFont="1" applyBorder="1" applyAlignment="1">
      <alignment horizontal="center"/>
    </xf>
    <xf numFmtId="0" fontId="16" fillId="0" borderId="0" xfId="0" applyFont="1" applyBorder="1"/>
    <xf numFmtId="0" fontId="12" fillId="5" borderId="7" xfId="0" applyFont="1" applyFill="1" applyBorder="1"/>
    <xf numFmtId="0" fontId="12" fillId="5" borderId="5" xfId="0" applyFont="1" applyFill="1" applyBorder="1"/>
    <xf numFmtId="0" fontId="12" fillId="0" borderId="0" xfId="0" applyFont="1" applyFill="1" applyBorder="1"/>
    <xf numFmtId="0" fontId="21" fillId="0" borderId="12" xfId="0" applyFont="1" applyBorder="1"/>
    <xf numFmtId="0" fontId="21" fillId="0" borderId="1" xfId="0" applyFont="1" applyBorder="1"/>
    <xf numFmtId="0" fontId="21" fillId="0" borderId="2" xfId="0" applyFont="1" applyBorder="1"/>
    <xf numFmtId="0" fontId="30" fillId="0" borderId="0" xfId="0" applyFont="1"/>
    <xf numFmtId="0" fontId="30" fillId="0" borderId="44" xfId="0" applyFont="1" applyBorder="1"/>
    <xf numFmtId="0" fontId="31" fillId="0" borderId="0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3" fillId="0" borderId="0" xfId="0" applyFont="1" applyBorder="1"/>
    <xf numFmtId="0" fontId="30" fillId="0" borderId="0" xfId="0" applyFont="1" applyBorder="1"/>
    <xf numFmtId="0" fontId="33" fillId="0" borderId="0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0" fillId="0" borderId="1" xfId="0" applyFont="1" applyBorder="1"/>
    <xf numFmtId="0" fontId="33" fillId="0" borderId="33" xfId="0" applyFont="1" applyBorder="1"/>
    <xf numFmtId="0" fontId="30" fillId="0" borderId="6" xfId="0" applyFont="1" applyBorder="1"/>
    <xf numFmtId="0" fontId="30" fillId="0" borderId="34" xfId="0" applyFont="1" applyBorder="1"/>
    <xf numFmtId="0" fontId="30" fillId="0" borderId="2" xfId="0" applyFont="1" applyBorder="1"/>
    <xf numFmtId="0" fontId="33" fillId="0" borderId="0" xfId="0" applyFont="1" applyFill="1" applyBorder="1" applyAlignment="1">
      <alignment horizontal="center"/>
    </xf>
    <xf numFmtId="0" fontId="33" fillId="0" borderId="42" xfId="0" applyFont="1" applyFill="1" applyBorder="1" applyAlignment="1">
      <alignment horizontal="center"/>
    </xf>
    <xf numFmtId="0" fontId="33" fillId="0" borderId="42" xfId="0" applyFont="1" applyBorder="1" applyAlignment="1">
      <alignment horizontal="center"/>
    </xf>
    <xf numFmtId="0" fontId="29" fillId="0" borderId="0" xfId="0" applyFont="1"/>
    <xf numFmtId="0" fontId="2" fillId="0" borderId="2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5" xfId="0" applyFont="1" applyBorder="1"/>
    <xf numFmtId="0" fontId="2" fillId="0" borderId="27" xfId="0" applyFont="1" applyBorder="1"/>
    <xf numFmtId="0" fontId="2" fillId="0" borderId="2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6" borderId="13" xfId="0" applyFont="1" applyFill="1" applyBorder="1"/>
    <xf numFmtId="0" fontId="2" fillId="0" borderId="2" xfId="0" applyFont="1" applyBorder="1"/>
    <xf numFmtId="0" fontId="2" fillId="0" borderId="42" xfId="0" applyFont="1" applyBorder="1"/>
    <xf numFmtId="0" fontId="2" fillId="0" borderId="14" xfId="0" applyFont="1" applyBorder="1"/>
    <xf numFmtId="0" fontId="4" fillId="0" borderId="33" xfId="0" applyFont="1" applyBorder="1"/>
    <xf numFmtId="0" fontId="2" fillId="6" borderId="45" xfId="0" applyFont="1" applyFill="1" applyBorder="1"/>
    <xf numFmtId="0" fontId="2" fillId="0" borderId="45" xfId="0" applyFont="1" applyBorder="1"/>
    <xf numFmtId="0" fontId="2" fillId="0" borderId="46" xfId="0" applyFont="1" applyBorder="1"/>
    <xf numFmtId="0" fontId="4" fillId="0" borderId="0" xfId="0" applyFont="1"/>
    <xf numFmtId="0" fontId="2" fillId="6" borderId="33" xfId="0" applyFont="1" applyFill="1" applyBorder="1"/>
    <xf numFmtId="0" fontId="2" fillId="6" borderId="6" xfId="0" applyFont="1" applyFill="1" applyBorder="1"/>
    <xf numFmtId="0" fontId="2" fillId="0" borderId="23" xfId="0" applyFont="1" applyBorder="1"/>
    <xf numFmtId="0" fontId="35" fillId="0" borderId="0" xfId="0" applyFont="1"/>
    <xf numFmtId="0" fontId="35" fillId="0" borderId="0" xfId="0" applyFont="1" applyBorder="1"/>
    <xf numFmtId="0" fontId="4" fillId="0" borderId="0" xfId="0" applyFont="1" applyAlignment="1">
      <alignment horizontal="center"/>
    </xf>
    <xf numFmtId="0" fontId="2" fillId="0" borderId="6" xfId="0" applyFont="1" applyBorder="1"/>
    <xf numFmtId="0" fontId="2" fillId="0" borderId="34" xfId="0" applyFont="1" applyBorder="1"/>
    <xf numFmtId="0" fontId="37" fillId="0" borderId="0" xfId="2" applyFont="1"/>
    <xf numFmtId="0" fontId="37" fillId="0" borderId="0" xfId="2" applyFont="1" applyAlignment="1">
      <alignment horizontal="center"/>
    </xf>
    <xf numFmtId="166" fontId="37" fillId="0" borderId="0" xfId="2" applyNumberFormat="1" applyFont="1"/>
    <xf numFmtId="0" fontId="39" fillId="0" borderId="0" xfId="0" applyFont="1"/>
    <xf numFmtId="0" fontId="40" fillId="0" borderId="0" xfId="0" applyFont="1"/>
    <xf numFmtId="9" fontId="40" fillId="0" borderId="0" xfId="4" applyFont="1" applyAlignment="1">
      <alignment horizontal="right"/>
    </xf>
    <xf numFmtId="0" fontId="39" fillId="0" borderId="5" xfId="0" applyFont="1" applyBorder="1"/>
    <xf numFmtId="0" fontId="40" fillId="0" borderId="0" xfId="0" applyFont="1" applyAlignment="1">
      <alignment horizontal="right"/>
    </xf>
    <xf numFmtId="0" fontId="39" fillId="0" borderId="6" xfId="0" applyFont="1" applyBorder="1"/>
    <xf numFmtId="0" fontId="40" fillId="0" borderId="0" xfId="0" applyFont="1" applyAlignment="1">
      <alignment horizontal="center"/>
    </xf>
    <xf numFmtId="0" fontId="40" fillId="0" borderId="24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43" xfId="0" applyFont="1" applyBorder="1" applyAlignment="1">
      <alignment horizontal="center"/>
    </xf>
    <xf numFmtId="0" fontId="40" fillId="0" borderId="28" xfId="0" applyFont="1" applyBorder="1" applyAlignment="1">
      <alignment horizontal="center"/>
    </xf>
    <xf numFmtId="0" fontId="40" fillId="0" borderId="5" xfId="0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39" fillId="0" borderId="12" xfId="0" applyFont="1" applyBorder="1"/>
    <xf numFmtId="0" fontId="39" fillId="0" borderId="13" xfId="0" applyFont="1" applyBorder="1"/>
    <xf numFmtId="0" fontId="40" fillId="0" borderId="25" xfId="0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0" fontId="42" fillId="0" borderId="0" xfId="0" applyFont="1"/>
    <xf numFmtId="0" fontId="42" fillId="0" borderId="0" xfId="0" applyFont="1" applyBorder="1"/>
    <xf numFmtId="0" fontId="43" fillId="0" borderId="0" xfId="0" applyFont="1" applyBorder="1" applyAlignment="1">
      <alignment horizontal="center"/>
    </xf>
    <xf numFmtId="0" fontId="44" fillId="0" borderId="0" xfId="0" applyFont="1"/>
    <xf numFmtId="0" fontId="43" fillId="0" borderId="0" xfId="0" applyFont="1" applyAlignment="1">
      <alignment horizontal="center"/>
    </xf>
    <xf numFmtId="0" fontId="44" fillId="0" borderId="9" xfId="0" applyFont="1" applyBorder="1"/>
    <xf numFmtId="0" fontId="44" fillId="0" borderId="13" xfId="0" applyFont="1" applyBorder="1"/>
    <xf numFmtId="0" fontId="44" fillId="0" borderId="15" xfId="0" applyFont="1" applyBorder="1"/>
    <xf numFmtId="0" fontId="44" fillId="0" borderId="14" xfId="0" applyFont="1" applyBorder="1"/>
    <xf numFmtId="0" fontId="44" fillId="0" borderId="16" xfId="0" applyFont="1" applyBorder="1"/>
    <xf numFmtId="0" fontId="44" fillId="2" borderId="0" xfId="0" applyFont="1" applyFill="1" applyBorder="1"/>
    <xf numFmtId="0" fontId="44" fillId="0" borderId="47" xfId="0" applyFont="1" applyBorder="1" applyAlignment="1">
      <alignment horizontal="right"/>
    </xf>
    <xf numFmtId="0" fontId="44" fillId="0" borderId="7" xfId="0" applyFont="1" applyBorder="1"/>
    <xf numFmtId="0" fontId="44" fillId="0" borderId="14" xfId="0" applyFont="1" applyBorder="1" applyAlignment="1">
      <alignment horizontal="right"/>
    </xf>
    <xf numFmtId="0" fontId="44" fillId="0" borderId="0" xfId="0" applyFont="1" applyBorder="1"/>
    <xf numFmtId="0" fontId="44" fillId="0" borderId="48" xfId="0" applyFont="1" applyBorder="1" applyAlignment="1">
      <alignment horizontal="right"/>
    </xf>
    <xf numFmtId="0" fontId="44" fillId="0" borderId="49" xfId="0" applyFont="1" applyBorder="1"/>
    <xf numFmtId="0" fontId="44" fillId="0" borderId="1" xfId="0" applyFont="1" applyBorder="1"/>
    <xf numFmtId="0" fontId="44" fillId="0" borderId="2" xfId="0" applyFont="1" applyBorder="1"/>
    <xf numFmtId="0" fontId="44" fillId="0" borderId="42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2" applyFont="1" applyAlignment="1">
      <alignment horizontal="center"/>
    </xf>
    <xf numFmtId="0" fontId="8" fillId="0" borderId="0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41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15" fillId="0" borderId="4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22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0" fillId="0" borderId="0" xfId="0" applyAlignment="1"/>
    <xf numFmtId="0" fontId="11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7" fontId="27" fillId="0" borderId="0" xfId="3" applyNumberFormat="1" applyFont="1" applyAlignment="1">
      <alignment horizontal="center"/>
    </xf>
  </cellXfs>
  <cellStyles count="5">
    <cellStyle name="Comma" xfId="1" builtinId="3"/>
    <cellStyle name="Normal" xfId="0" builtinId="0"/>
    <cellStyle name="Normal_Form for annual approval" xfId="2"/>
    <cellStyle name="Normal_Sample HS Operation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HS%20Oper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budget to actual"/>
      <sheetName val="budget"/>
      <sheetName val="profit and loss"/>
      <sheetName val="trial balance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74">
          <cell r="G174">
            <v>168488.18</v>
          </cell>
        </row>
        <row r="176">
          <cell r="G176">
            <v>8830</v>
          </cell>
        </row>
        <row r="177">
          <cell r="G177">
            <v>9066</v>
          </cell>
        </row>
        <row r="178">
          <cell r="G178">
            <v>4275</v>
          </cell>
        </row>
        <row r="179">
          <cell r="G179">
            <v>-141</v>
          </cell>
        </row>
        <row r="180">
          <cell r="G180">
            <v>17887.75</v>
          </cell>
        </row>
        <row r="181">
          <cell r="G181">
            <v>54055</v>
          </cell>
        </row>
        <row r="182">
          <cell r="G182">
            <v>2400.0299999999997</v>
          </cell>
        </row>
        <row r="183">
          <cell r="G183">
            <v>380</v>
          </cell>
        </row>
        <row r="184">
          <cell r="G184">
            <v>10886</v>
          </cell>
        </row>
        <row r="185">
          <cell r="G185">
            <v>16760.13</v>
          </cell>
        </row>
        <row r="186">
          <cell r="G186">
            <v>367.77</v>
          </cell>
        </row>
        <row r="187">
          <cell r="G187">
            <v>1013.5</v>
          </cell>
        </row>
        <row r="188">
          <cell r="G188">
            <v>83.17</v>
          </cell>
        </row>
        <row r="189">
          <cell r="G189">
            <v>7212.63</v>
          </cell>
        </row>
        <row r="190">
          <cell r="G190">
            <v>1030</v>
          </cell>
        </row>
        <row r="191">
          <cell r="G191">
            <v>10728.95</v>
          </cell>
        </row>
        <row r="192">
          <cell r="G192">
            <v>13667</v>
          </cell>
        </row>
        <row r="193">
          <cell r="G193">
            <v>680.14</v>
          </cell>
        </row>
        <row r="194">
          <cell r="G194">
            <v>1423.8</v>
          </cell>
        </row>
        <row r="195">
          <cell r="G195">
            <v>196.95</v>
          </cell>
        </row>
        <row r="196">
          <cell r="G196">
            <v>48528.15</v>
          </cell>
        </row>
        <row r="197">
          <cell r="G197">
            <v>209330.97000000003</v>
          </cell>
        </row>
        <row r="199">
          <cell r="G199">
            <v>-6649.76</v>
          </cell>
        </row>
        <row r="200">
          <cell r="G200">
            <v>-7305.29</v>
          </cell>
        </row>
        <row r="201">
          <cell r="G201">
            <v>-5739.77</v>
          </cell>
        </row>
        <row r="202">
          <cell r="G202">
            <v>-12592.5</v>
          </cell>
        </row>
        <row r="203">
          <cell r="G203">
            <v>-524.75</v>
          </cell>
        </row>
        <row r="204">
          <cell r="G204">
            <v>-120</v>
          </cell>
        </row>
        <row r="205">
          <cell r="G205">
            <v>-42.48</v>
          </cell>
        </row>
        <row r="206">
          <cell r="G206">
            <v>-1573.26</v>
          </cell>
        </row>
        <row r="207">
          <cell r="G207">
            <v>-1739</v>
          </cell>
        </row>
        <row r="208">
          <cell r="G208">
            <v>-179.8</v>
          </cell>
        </row>
        <row r="209">
          <cell r="G209">
            <v>-2589.1999999999998</v>
          </cell>
        </row>
        <row r="210">
          <cell r="G210">
            <v>-1856</v>
          </cell>
        </row>
        <row r="211">
          <cell r="G211">
            <v>-90</v>
          </cell>
        </row>
        <row r="212">
          <cell r="G212">
            <v>-653</v>
          </cell>
        </row>
        <row r="213">
          <cell r="G213">
            <v>-685</v>
          </cell>
        </row>
        <row r="214">
          <cell r="G214">
            <v>-1402</v>
          </cell>
        </row>
        <row r="215">
          <cell r="G215">
            <v>-574.4</v>
          </cell>
        </row>
        <row r="216">
          <cell r="G216">
            <v>-276.81</v>
          </cell>
        </row>
        <row r="217">
          <cell r="G217">
            <v>-5384.64</v>
          </cell>
        </row>
        <row r="218">
          <cell r="G218">
            <v>-1472.72</v>
          </cell>
        </row>
        <row r="219">
          <cell r="G219">
            <v>-251.32999999999998</v>
          </cell>
        </row>
        <row r="220">
          <cell r="G220">
            <v>-1358.56</v>
          </cell>
        </row>
        <row r="221">
          <cell r="G221">
            <v>-1579.85</v>
          </cell>
        </row>
        <row r="222">
          <cell r="G222">
            <v>-4461.25</v>
          </cell>
        </row>
        <row r="223">
          <cell r="G223">
            <v>-791.57</v>
          </cell>
        </row>
        <row r="224">
          <cell r="G224">
            <v>-7162.81</v>
          </cell>
        </row>
        <row r="225">
          <cell r="G225">
            <v>-6907.92</v>
          </cell>
        </row>
        <row r="226">
          <cell r="G226">
            <v>-1137.58</v>
          </cell>
        </row>
        <row r="227">
          <cell r="G227">
            <v>-10202.48</v>
          </cell>
        </row>
        <row r="228">
          <cell r="G228">
            <v>-514.16999999999996</v>
          </cell>
        </row>
        <row r="229">
          <cell r="G229">
            <v>-2400.0299999999988</v>
          </cell>
        </row>
        <row r="230">
          <cell r="G230">
            <v>-82859.48</v>
          </cell>
        </row>
        <row r="231">
          <cell r="G231">
            <v>-13</v>
          </cell>
        </row>
        <row r="232">
          <cell r="G232">
            <v>-3413.15</v>
          </cell>
        </row>
        <row r="233">
          <cell r="G233">
            <v>-214.93</v>
          </cell>
        </row>
        <row r="234">
          <cell r="G234">
            <v>-356.17</v>
          </cell>
        </row>
        <row r="235">
          <cell r="G235">
            <v>-1462.2</v>
          </cell>
        </row>
        <row r="236">
          <cell r="G236">
            <v>-249.5</v>
          </cell>
        </row>
        <row r="237">
          <cell r="G237">
            <v>-215.27</v>
          </cell>
        </row>
        <row r="238">
          <cell r="G238">
            <v>-1386.34</v>
          </cell>
        </row>
        <row r="239">
          <cell r="G239">
            <v>-679.36</v>
          </cell>
        </row>
        <row r="240">
          <cell r="G240">
            <v>-1706.5</v>
          </cell>
        </row>
        <row r="241">
          <cell r="G241">
            <v>-2076.27</v>
          </cell>
        </row>
        <row r="242">
          <cell r="G242">
            <v>-203.41</v>
          </cell>
        </row>
        <row r="243">
          <cell r="G243">
            <v>-192.87</v>
          </cell>
        </row>
        <row r="244">
          <cell r="G244">
            <v>-22789.26</v>
          </cell>
        </row>
        <row r="245">
          <cell r="G245">
            <v>-4364.4400000000005</v>
          </cell>
        </row>
        <row r="246">
          <cell r="G246">
            <v>-66</v>
          </cell>
        </row>
        <row r="247">
          <cell r="G247">
            <v>-4900</v>
          </cell>
        </row>
        <row r="248">
          <cell r="G248">
            <v>-847.53</v>
          </cell>
        </row>
        <row r="249">
          <cell r="G249">
            <v>-585.83000000000004</v>
          </cell>
        </row>
        <row r="250">
          <cell r="G250">
            <v>-3064.1800000000003</v>
          </cell>
        </row>
        <row r="251">
          <cell r="G251">
            <v>-4363.3100000000004</v>
          </cell>
        </row>
        <row r="252">
          <cell r="G252">
            <v>-1840.45</v>
          </cell>
        </row>
        <row r="253">
          <cell r="G253">
            <v>-911.5</v>
          </cell>
        </row>
        <row r="254">
          <cell r="G254">
            <v>-642.33000000000004</v>
          </cell>
        </row>
        <row r="255">
          <cell r="G255">
            <v>-2594.75</v>
          </cell>
        </row>
        <row r="256">
          <cell r="G256">
            <v>-2198.0500000000002</v>
          </cell>
        </row>
        <row r="257">
          <cell r="G257">
            <v>-53.71</v>
          </cell>
        </row>
        <row r="258">
          <cell r="G258">
            <v>-99.09</v>
          </cell>
        </row>
        <row r="259">
          <cell r="G259">
            <v>-4514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B2" sqref="B2:H2"/>
    </sheetView>
  </sheetViews>
  <sheetFormatPr defaultColWidth="9" defaultRowHeight="13.8" x14ac:dyDescent="0.25"/>
  <cols>
    <col min="1" max="1" width="2.69921875" style="176" customWidth="1"/>
    <col min="2" max="2" width="12.19921875" style="176" customWidth="1"/>
    <col min="3" max="3" width="2.69921875" style="176" customWidth="1"/>
    <col min="4" max="4" width="28.796875" style="176" customWidth="1"/>
    <col min="5" max="5" width="2.69921875" style="176" customWidth="1"/>
    <col min="6" max="6" width="14.69921875" style="176" customWidth="1"/>
    <col min="7" max="7" width="2.69921875" style="176" customWidth="1"/>
    <col min="8" max="8" width="15.5" style="176" customWidth="1"/>
    <col min="9" max="9" width="2.69921875" style="176" customWidth="1"/>
    <col min="10" max="10" width="9" style="182" customWidth="1"/>
    <col min="11" max="16384" width="9" style="176"/>
  </cols>
  <sheetData>
    <row r="1" spans="1:13" s="182" customFormat="1" x14ac:dyDescent="0.25"/>
    <row r="2" spans="1:13" ht="18" x14ac:dyDescent="0.35">
      <c r="A2" s="177"/>
      <c r="B2" s="263" t="s">
        <v>456</v>
      </c>
      <c r="C2" s="263"/>
      <c r="D2" s="263"/>
      <c r="E2" s="263"/>
      <c r="F2" s="263"/>
      <c r="G2" s="263"/>
      <c r="H2" s="263"/>
      <c r="I2" s="182"/>
    </row>
    <row r="3" spans="1:13" ht="18" x14ac:dyDescent="0.35">
      <c r="A3" s="177"/>
      <c r="B3" s="178"/>
      <c r="C3" s="178"/>
      <c r="D3" s="178"/>
      <c r="E3" s="178"/>
      <c r="F3" s="178"/>
      <c r="G3" s="178"/>
      <c r="H3" s="178"/>
      <c r="I3" s="182"/>
    </row>
    <row r="4" spans="1:13" ht="15" thickBot="1" x14ac:dyDescent="0.35">
      <c r="A4" s="177"/>
      <c r="B4" s="264"/>
      <c r="C4" s="264"/>
      <c r="D4" s="264"/>
      <c r="E4" s="264"/>
      <c r="F4" s="264"/>
      <c r="G4" s="264"/>
      <c r="H4" s="264"/>
      <c r="I4" s="182"/>
    </row>
    <row r="5" spans="1:13" ht="14.4" x14ac:dyDescent="0.3">
      <c r="A5" s="177"/>
      <c r="B5" s="265" t="s">
        <v>457</v>
      </c>
      <c r="C5" s="265"/>
      <c r="D5" s="265"/>
      <c r="E5" s="265"/>
      <c r="F5" s="265"/>
      <c r="G5" s="265"/>
      <c r="H5" s="265"/>
      <c r="I5" s="182"/>
    </row>
    <row r="6" spans="1:13" ht="14.4" x14ac:dyDescent="0.3">
      <c r="A6" s="177"/>
      <c r="B6" s="180"/>
      <c r="C6" s="180"/>
      <c r="D6" s="180"/>
      <c r="E6" s="180"/>
      <c r="F6" s="180"/>
      <c r="G6" s="180"/>
      <c r="H6" s="180"/>
      <c r="I6" s="182"/>
    </row>
    <row r="7" spans="1:13" ht="15" thickBot="1" x14ac:dyDescent="0.35">
      <c r="A7" s="177"/>
      <c r="B7" s="179"/>
      <c r="C7" s="179"/>
      <c r="D7" s="179"/>
      <c r="E7" s="179"/>
      <c r="F7" s="179"/>
      <c r="G7" s="180"/>
      <c r="H7" s="179"/>
      <c r="I7" s="182"/>
    </row>
    <row r="8" spans="1:13" ht="14.4" x14ac:dyDescent="0.3">
      <c r="A8" s="177"/>
      <c r="B8" s="266" t="s">
        <v>458</v>
      </c>
      <c r="C8" s="266"/>
      <c r="D8" s="266"/>
      <c r="E8" s="266"/>
      <c r="F8" s="266"/>
      <c r="G8" s="180"/>
      <c r="H8" s="180" t="s">
        <v>459</v>
      </c>
      <c r="I8" s="182"/>
    </row>
    <row r="9" spans="1:13" ht="14.4" x14ac:dyDescent="0.3">
      <c r="A9" s="177"/>
      <c r="B9" s="180"/>
      <c r="C9" s="180"/>
      <c r="D9" s="180"/>
      <c r="E9" s="180"/>
      <c r="F9" s="180"/>
      <c r="G9" s="180"/>
      <c r="H9" s="180"/>
      <c r="I9" s="182"/>
    </row>
    <row r="10" spans="1:13" x14ac:dyDescent="0.25">
      <c r="A10" s="177"/>
      <c r="B10" s="181" t="s">
        <v>460</v>
      </c>
      <c r="C10" s="181"/>
      <c r="D10" s="181"/>
      <c r="E10" s="181"/>
      <c r="F10" s="181"/>
      <c r="G10" s="181"/>
      <c r="H10" s="182"/>
      <c r="I10" s="182"/>
    </row>
    <row r="11" spans="1:13" x14ac:dyDescent="0.25">
      <c r="A11" s="177"/>
      <c r="B11" s="182"/>
      <c r="C11" s="182"/>
      <c r="D11" s="182"/>
      <c r="E11" s="182"/>
      <c r="F11" s="182"/>
      <c r="G11" s="182"/>
      <c r="H11" s="183" t="s">
        <v>461</v>
      </c>
      <c r="I11" s="182"/>
    </row>
    <row r="12" spans="1:13" x14ac:dyDescent="0.25">
      <c r="A12" s="177"/>
      <c r="B12" s="183" t="s">
        <v>462</v>
      </c>
      <c r="C12" s="183"/>
      <c r="D12" s="183" t="s">
        <v>463</v>
      </c>
      <c r="E12" s="183"/>
      <c r="F12" s="183" t="s">
        <v>461</v>
      </c>
      <c r="G12" s="183"/>
      <c r="H12" s="183" t="s">
        <v>464</v>
      </c>
      <c r="I12" s="183"/>
      <c r="J12" s="183"/>
      <c r="K12" s="184"/>
      <c r="L12" s="184"/>
      <c r="M12" s="184"/>
    </row>
    <row r="13" spans="1:13" x14ac:dyDescent="0.25">
      <c r="A13" s="177"/>
      <c r="B13" s="183" t="s">
        <v>465</v>
      </c>
      <c r="C13" s="183"/>
      <c r="D13" s="183" t="s">
        <v>466</v>
      </c>
      <c r="E13" s="183"/>
      <c r="F13" s="183" t="s">
        <v>467</v>
      </c>
      <c r="G13" s="183"/>
      <c r="H13" s="183" t="s">
        <v>467</v>
      </c>
      <c r="I13" s="183"/>
      <c r="J13" s="183"/>
      <c r="K13" s="184"/>
      <c r="L13" s="184"/>
      <c r="M13" s="184"/>
    </row>
    <row r="14" spans="1:13" x14ac:dyDescent="0.25">
      <c r="A14" s="177"/>
      <c r="B14" s="185"/>
      <c r="C14" s="182"/>
      <c r="D14" s="185"/>
      <c r="E14" s="182"/>
      <c r="F14" s="185"/>
      <c r="G14" s="182"/>
      <c r="H14" s="185"/>
      <c r="I14" s="182"/>
    </row>
    <row r="15" spans="1:13" x14ac:dyDescent="0.25">
      <c r="A15" s="177"/>
      <c r="B15" s="185"/>
      <c r="C15" s="182"/>
      <c r="D15" s="185"/>
      <c r="E15" s="182"/>
      <c r="F15" s="185"/>
      <c r="G15" s="182"/>
      <c r="H15" s="185"/>
      <c r="I15" s="182"/>
    </row>
    <row r="16" spans="1:13" x14ac:dyDescent="0.25">
      <c r="A16" s="177"/>
      <c r="B16" s="185"/>
      <c r="C16" s="182"/>
      <c r="D16" s="185"/>
      <c r="E16" s="182"/>
      <c r="F16" s="185"/>
      <c r="G16" s="182"/>
      <c r="H16" s="185"/>
      <c r="I16" s="182"/>
    </row>
    <row r="17" spans="1:9" x14ac:dyDescent="0.25">
      <c r="A17" s="177"/>
      <c r="B17" s="185"/>
      <c r="C17" s="182"/>
      <c r="D17" s="185"/>
      <c r="E17" s="182"/>
      <c r="F17" s="185"/>
      <c r="G17" s="182"/>
      <c r="H17" s="185"/>
      <c r="I17" s="182"/>
    </row>
    <row r="18" spans="1:9" x14ac:dyDescent="0.25">
      <c r="A18" s="177"/>
      <c r="B18" s="185"/>
      <c r="C18" s="182"/>
      <c r="D18" s="185"/>
      <c r="E18" s="182"/>
      <c r="F18" s="185"/>
      <c r="G18" s="182"/>
      <c r="H18" s="185"/>
      <c r="I18" s="182"/>
    </row>
    <row r="19" spans="1:9" x14ac:dyDescent="0.25">
      <c r="A19" s="177"/>
      <c r="B19" s="185"/>
      <c r="C19" s="182"/>
      <c r="D19" s="185"/>
      <c r="E19" s="182"/>
      <c r="F19" s="185"/>
      <c r="G19" s="182"/>
      <c r="H19" s="185"/>
      <c r="I19" s="182"/>
    </row>
    <row r="20" spans="1:9" x14ac:dyDescent="0.25">
      <c r="A20" s="177"/>
      <c r="B20" s="185"/>
      <c r="C20" s="182"/>
      <c r="D20" s="185"/>
      <c r="E20" s="182"/>
      <c r="F20" s="185"/>
      <c r="G20" s="182"/>
      <c r="H20" s="185"/>
      <c r="I20" s="182"/>
    </row>
    <row r="21" spans="1:9" x14ac:dyDescent="0.25">
      <c r="A21" s="177"/>
      <c r="B21" s="185"/>
      <c r="C21" s="182"/>
      <c r="D21" s="185"/>
      <c r="E21" s="182"/>
      <c r="F21" s="185"/>
      <c r="G21" s="182"/>
      <c r="H21" s="185"/>
      <c r="I21" s="182"/>
    </row>
    <row r="22" spans="1:9" x14ac:dyDescent="0.25">
      <c r="A22" s="177"/>
      <c r="B22" s="185"/>
      <c r="C22" s="182"/>
      <c r="D22" s="185"/>
      <c r="E22" s="182"/>
      <c r="F22" s="185"/>
      <c r="G22" s="182"/>
      <c r="H22" s="185"/>
      <c r="I22" s="182"/>
    </row>
    <row r="23" spans="1:9" ht="14.4" thickBot="1" x14ac:dyDescent="0.3">
      <c r="A23" s="177"/>
      <c r="B23" s="182"/>
      <c r="C23" s="182"/>
      <c r="D23" s="182"/>
      <c r="E23" s="182"/>
      <c r="F23" s="182"/>
      <c r="G23" s="182"/>
      <c r="H23" s="182"/>
      <c r="I23" s="182"/>
    </row>
    <row r="24" spans="1:9" ht="14.4" thickBot="1" x14ac:dyDescent="0.3">
      <c r="A24" s="177"/>
      <c r="B24" s="186" t="s">
        <v>468</v>
      </c>
      <c r="C24" s="187"/>
      <c r="D24" s="187"/>
      <c r="E24" s="187"/>
      <c r="F24" s="187"/>
      <c r="G24" s="187"/>
      <c r="H24" s="188"/>
      <c r="I24" s="182"/>
    </row>
    <row r="25" spans="1:9" x14ac:dyDescent="0.25">
      <c r="A25" s="177"/>
      <c r="B25" s="181"/>
      <c r="C25" s="182"/>
      <c r="D25" s="182"/>
      <c r="E25" s="182"/>
      <c r="F25" s="182"/>
      <c r="G25" s="182"/>
      <c r="H25" s="182"/>
      <c r="I25" s="182"/>
    </row>
    <row r="26" spans="1:9" x14ac:dyDescent="0.25">
      <c r="A26" s="177"/>
      <c r="B26" s="181" t="s">
        <v>469</v>
      </c>
      <c r="C26" s="182"/>
      <c r="D26" s="182"/>
      <c r="E26" s="182"/>
      <c r="F26" s="182"/>
      <c r="G26" s="182"/>
      <c r="H26" s="182"/>
      <c r="I26" s="182"/>
    </row>
    <row r="27" spans="1:9" x14ac:dyDescent="0.25">
      <c r="A27" s="177"/>
      <c r="B27" s="182"/>
      <c r="C27" s="182"/>
      <c r="D27" s="182"/>
      <c r="E27" s="182"/>
      <c r="F27" s="182"/>
      <c r="G27" s="182"/>
      <c r="H27" s="183" t="s">
        <v>461</v>
      </c>
      <c r="I27" s="182"/>
    </row>
    <row r="28" spans="1:9" x14ac:dyDescent="0.25">
      <c r="A28" s="177"/>
      <c r="B28" s="183" t="s">
        <v>462</v>
      </c>
      <c r="C28" s="183"/>
      <c r="D28" s="183" t="s">
        <v>463</v>
      </c>
      <c r="E28" s="183"/>
      <c r="F28" s="183" t="s">
        <v>461</v>
      </c>
      <c r="G28" s="183"/>
      <c r="H28" s="183" t="s">
        <v>464</v>
      </c>
      <c r="I28" s="182"/>
    </row>
    <row r="29" spans="1:9" x14ac:dyDescent="0.25">
      <c r="A29" s="177"/>
      <c r="B29" s="183" t="s">
        <v>465</v>
      </c>
      <c r="C29" s="183"/>
      <c r="D29" s="183" t="s">
        <v>466</v>
      </c>
      <c r="E29" s="183"/>
      <c r="F29" s="183" t="s">
        <v>470</v>
      </c>
      <c r="G29" s="183"/>
      <c r="H29" s="183" t="s">
        <v>470</v>
      </c>
      <c r="I29" s="182"/>
    </row>
    <row r="30" spans="1:9" x14ac:dyDescent="0.25">
      <c r="A30" s="177"/>
      <c r="B30" s="185"/>
      <c r="C30" s="182"/>
      <c r="D30" s="185"/>
      <c r="E30" s="182"/>
      <c r="F30" s="185"/>
      <c r="G30" s="182"/>
      <c r="H30" s="185"/>
      <c r="I30" s="182"/>
    </row>
    <row r="31" spans="1:9" x14ac:dyDescent="0.25">
      <c r="A31" s="177"/>
      <c r="B31" s="185"/>
      <c r="C31" s="182"/>
      <c r="D31" s="185"/>
      <c r="E31" s="182"/>
      <c r="F31" s="185"/>
      <c r="G31" s="182"/>
      <c r="H31" s="185"/>
      <c r="I31" s="182"/>
    </row>
    <row r="32" spans="1:9" x14ac:dyDescent="0.25">
      <c r="A32" s="177"/>
      <c r="B32" s="185"/>
      <c r="C32" s="182"/>
      <c r="D32" s="185"/>
      <c r="E32" s="182"/>
      <c r="F32" s="185"/>
      <c r="G32" s="182"/>
      <c r="H32" s="185"/>
      <c r="I32" s="182"/>
    </row>
    <row r="33" spans="1:9" x14ac:dyDescent="0.25">
      <c r="A33" s="177"/>
      <c r="B33" s="185"/>
      <c r="C33" s="182"/>
      <c r="D33" s="185"/>
      <c r="E33" s="182"/>
      <c r="F33" s="185"/>
      <c r="G33" s="182"/>
      <c r="H33" s="185"/>
      <c r="I33" s="182"/>
    </row>
    <row r="34" spans="1:9" x14ac:dyDescent="0.25">
      <c r="A34" s="177"/>
      <c r="B34" s="185"/>
      <c r="C34" s="182"/>
      <c r="D34" s="185"/>
      <c r="E34" s="182"/>
      <c r="F34" s="185"/>
      <c r="G34" s="182"/>
      <c r="H34" s="185"/>
      <c r="I34" s="182"/>
    </row>
    <row r="35" spans="1:9" x14ac:dyDescent="0.25">
      <c r="A35" s="177"/>
      <c r="B35" s="185"/>
      <c r="C35" s="182"/>
      <c r="D35" s="185"/>
      <c r="E35" s="182"/>
      <c r="F35" s="185"/>
      <c r="G35" s="182"/>
      <c r="H35" s="185"/>
      <c r="I35" s="182"/>
    </row>
    <row r="36" spans="1:9" x14ac:dyDescent="0.25">
      <c r="A36" s="177"/>
      <c r="B36" s="185"/>
      <c r="C36" s="182"/>
      <c r="D36" s="185"/>
      <c r="E36" s="182"/>
      <c r="F36" s="185"/>
      <c r="G36" s="182"/>
      <c r="H36" s="185"/>
      <c r="I36" s="182"/>
    </row>
    <row r="37" spans="1:9" x14ac:dyDescent="0.25">
      <c r="A37" s="177"/>
      <c r="B37" s="185"/>
      <c r="C37" s="182"/>
      <c r="D37" s="185"/>
      <c r="E37" s="182"/>
      <c r="F37" s="185"/>
      <c r="G37" s="182"/>
      <c r="H37" s="185"/>
      <c r="I37" s="182"/>
    </row>
    <row r="38" spans="1:9" ht="14.4" thickBot="1" x14ac:dyDescent="0.3">
      <c r="A38" s="177"/>
      <c r="B38" s="182"/>
      <c r="C38" s="182"/>
      <c r="D38" s="182"/>
      <c r="E38" s="182"/>
      <c r="F38" s="182"/>
      <c r="G38" s="182"/>
      <c r="H38" s="182"/>
      <c r="I38" s="182"/>
    </row>
    <row r="39" spans="1:9" ht="14.4" thickBot="1" x14ac:dyDescent="0.3">
      <c r="A39" s="177"/>
      <c r="B39" s="186" t="s">
        <v>471</v>
      </c>
      <c r="C39" s="187"/>
      <c r="D39" s="187"/>
      <c r="E39" s="187"/>
      <c r="F39" s="187"/>
      <c r="G39" s="187"/>
      <c r="H39" s="188"/>
      <c r="I39" s="182"/>
    </row>
    <row r="40" spans="1:9" x14ac:dyDescent="0.25">
      <c r="A40" s="177"/>
      <c r="B40" s="182"/>
      <c r="C40" s="182"/>
      <c r="D40" s="182"/>
      <c r="E40" s="182"/>
      <c r="F40" s="182"/>
      <c r="G40" s="182"/>
      <c r="H40" s="182"/>
      <c r="I40" s="182"/>
    </row>
    <row r="41" spans="1:9" x14ac:dyDescent="0.25">
      <c r="A41" s="177"/>
      <c r="B41" s="181" t="s">
        <v>472</v>
      </c>
      <c r="C41" s="182"/>
      <c r="D41" s="182"/>
      <c r="E41" s="182"/>
      <c r="F41" s="182"/>
      <c r="G41" s="182"/>
      <c r="H41" s="182"/>
      <c r="I41" s="182"/>
    </row>
    <row r="42" spans="1:9" x14ac:dyDescent="0.25">
      <c r="A42" s="177"/>
      <c r="B42" s="182"/>
      <c r="C42" s="182"/>
      <c r="D42" s="182" t="s">
        <v>473</v>
      </c>
      <c r="E42" s="182"/>
      <c r="F42" s="182"/>
      <c r="G42" s="182"/>
      <c r="H42" s="185"/>
      <c r="I42" s="182"/>
    </row>
    <row r="43" spans="1:9" x14ac:dyDescent="0.25">
      <c r="A43" s="177"/>
      <c r="B43" s="182"/>
      <c r="C43" s="182"/>
      <c r="D43" s="182" t="s">
        <v>474</v>
      </c>
      <c r="E43" s="182"/>
      <c r="F43" s="182"/>
      <c r="G43" s="182"/>
      <c r="H43" s="189"/>
      <c r="I43" s="182"/>
    </row>
    <row r="44" spans="1:9" x14ac:dyDescent="0.25">
      <c r="A44" s="177"/>
      <c r="B44" s="182"/>
      <c r="C44" s="182"/>
      <c r="D44" s="182" t="s">
        <v>475</v>
      </c>
      <c r="E44" s="182"/>
      <c r="F44" s="182"/>
      <c r="G44" s="182"/>
      <c r="H44" s="189"/>
      <c r="I44" s="182"/>
    </row>
    <row r="45" spans="1:9" x14ac:dyDescent="0.25">
      <c r="A45" s="177"/>
      <c r="B45" s="182"/>
      <c r="C45" s="182"/>
      <c r="D45" s="182"/>
      <c r="E45" s="182"/>
      <c r="F45" s="182"/>
      <c r="G45" s="182"/>
      <c r="H45" s="182"/>
      <c r="I45" s="182"/>
    </row>
    <row r="46" spans="1:9" x14ac:dyDescent="0.25">
      <c r="A46" s="177"/>
      <c r="B46" s="181" t="s">
        <v>476</v>
      </c>
      <c r="C46" s="182"/>
      <c r="D46" s="182"/>
      <c r="E46" s="182"/>
      <c r="F46" s="182"/>
      <c r="G46" s="182"/>
      <c r="H46" s="182"/>
      <c r="I46" s="182"/>
    </row>
    <row r="47" spans="1:9" x14ac:dyDescent="0.25">
      <c r="A47" s="177"/>
      <c r="B47" s="182"/>
      <c r="C47" s="182"/>
      <c r="D47" s="185"/>
      <c r="E47" s="182"/>
      <c r="F47" s="185"/>
      <c r="G47" s="182"/>
      <c r="H47" s="182"/>
      <c r="I47" s="182"/>
    </row>
    <row r="48" spans="1:9" x14ac:dyDescent="0.25">
      <c r="A48" s="177"/>
      <c r="B48" s="182"/>
      <c r="C48" s="182"/>
      <c r="D48" s="190" t="s">
        <v>388</v>
      </c>
      <c r="E48" s="181"/>
      <c r="F48" s="183" t="s">
        <v>449</v>
      </c>
      <c r="G48" s="182"/>
      <c r="H48" s="182"/>
      <c r="I48" s="182"/>
    </row>
    <row r="49" spans="1:9" x14ac:dyDescent="0.25">
      <c r="A49" s="177"/>
      <c r="B49" s="182"/>
      <c r="C49" s="182"/>
      <c r="D49" s="182"/>
      <c r="E49" s="182"/>
      <c r="F49" s="182"/>
      <c r="G49" s="182"/>
      <c r="H49" s="182"/>
      <c r="I49" s="182"/>
    </row>
    <row r="50" spans="1:9" x14ac:dyDescent="0.25">
      <c r="A50" s="177"/>
      <c r="B50" s="182"/>
      <c r="C50" s="182"/>
      <c r="D50" s="182"/>
      <c r="E50" s="182"/>
      <c r="F50" s="182"/>
      <c r="G50" s="182"/>
      <c r="H50" s="182"/>
      <c r="I50" s="182"/>
    </row>
    <row r="51" spans="1:9" x14ac:dyDescent="0.25">
      <c r="A51" s="177"/>
      <c r="B51" s="182"/>
      <c r="C51" s="182"/>
      <c r="D51" s="191" t="s">
        <v>477</v>
      </c>
      <c r="E51" s="181"/>
      <c r="F51" s="192" t="s">
        <v>449</v>
      </c>
      <c r="G51" s="182"/>
      <c r="H51" s="182"/>
      <c r="I51" s="182"/>
    </row>
    <row r="52" spans="1:9" x14ac:dyDescent="0.25">
      <c r="A52" s="177"/>
      <c r="B52" s="182"/>
      <c r="C52" s="182"/>
      <c r="D52" s="182"/>
      <c r="E52" s="182"/>
      <c r="F52" s="182"/>
      <c r="G52" s="182"/>
      <c r="H52" s="182"/>
      <c r="I52" s="182"/>
    </row>
    <row r="53" spans="1:9" x14ac:dyDescent="0.25">
      <c r="A53" s="182"/>
      <c r="B53" s="182"/>
      <c r="C53" s="182"/>
      <c r="D53" s="182"/>
      <c r="E53" s="182"/>
      <c r="F53" s="182"/>
      <c r="G53" s="182"/>
      <c r="H53" s="182"/>
      <c r="I53" s="182"/>
    </row>
  </sheetData>
  <mergeCells count="4">
    <mergeCell ref="B2:H2"/>
    <mergeCell ref="B4:H4"/>
    <mergeCell ref="B5:H5"/>
    <mergeCell ref="B8:F8"/>
  </mergeCells>
  <phoneticPr fontId="0" type="noConversion"/>
  <pageMargins left="0.75" right="0.75" top="0.66" bottom="0.72" header="0.5" footer="0.5"/>
  <pageSetup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16" sqref="E16"/>
    </sheetView>
  </sheetViews>
  <sheetFormatPr defaultRowHeight="15" x14ac:dyDescent="0.25"/>
  <cols>
    <col min="1" max="1" width="56.796875" style="23" customWidth="1"/>
    <col min="2" max="2" width="6.19921875" style="23" customWidth="1"/>
    <col min="3" max="3" width="19.5" style="23" customWidth="1"/>
    <col min="4" max="16384" width="8.796875" style="23"/>
  </cols>
  <sheetData>
    <row r="1" spans="1:5" ht="15.6" x14ac:dyDescent="0.3">
      <c r="A1" s="281" t="s">
        <v>411</v>
      </c>
      <c r="B1" s="281"/>
      <c r="C1" s="281"/>
      <c r="D1" s="62"/>
      <c r="E1" s="62"/>
    </row>
    <row r="2" spans="1:5" s="25" customFormat="1" ht="15.6" x14ac:dyDescent="0.3">
      <c r="A2" s="281" t="s">
        <v>176</v>
      </c>
      <c r="B2" s="281"/>
      <c r="C2" s="281"/>
      <c r="D2" s="63"/>
      <c r="E2" s="63"/>
    </row>
    <row r="3" spans="1:5" ht="24.75" customHeight="1" x14ac:dyDescent="0.25">
      <c r="A3" s="42" t="s">
        <v>177</v>
      </c>
      <c r="B3" s="64" t="s">
        <v>416</v>
      </c>
      <c r="C3" s="65"/>
    </row>
    <row r="4" spans="1:5" ht="24.75" customHeight="1" x14ac:dyDescent="0.25">
      <c r="A4" s="66" t="s">
        <v>178</v>
      </c>
      <c r="B4" s="67"/>
      <c r="C4" s="68"/>
    </row>
    <row r="5" spans="1:5" ht="24.75" customHeight="1" x14ac:dyDescent="0.25">
      <c r="A5" s="66" t="s">
        <v>179</v>
      </c>
      <c r="B5" s="69"/>
      <c r="C5" s="35"/>
    </row>
    <row r="6" spans="1:5" ht="24.75" customHeight="1" x14ac:dyDescent="0.25">
      <c r="A6" s="70"/>
      <c r="B6" s="71"/>
      <c r="C6" s="72"/>
    </row>
    <row r="7" spans="1:5" ht="24.75" customHeight="1" x14ac:dyDescent="0.25">
      <c r="A7" s="42" t="s">
        <v>180</v>
      </c>
      <c r="B7" s="73" t="s">
        <v>241</v>
      </c>
      <c r="C7" s="42"/>
    </row>
    <row r="8" spans="1:5" ht="24.75" customHeight="1" x14ac:dyDescent="0.25">
      <c r="A8" s="42" t="s">
        <v>181</v>
      </c>
      <c r="B8" s="73" t="s">
        <v>244</v>
      </c>
      <c r="C8" s="42"/>
    </row>
    <row r="9" spans="1:5" ht="24.75" customHeight="1" x14ac:dyDescent="0.25">
      <c r="A9" s="42" t="s">
        <v>182</v>
      </c>
      <c r="B9" s="73" t="s">
        <v>419</v>
      </c>
      <c r="C9" s="42"/>
    </row>
    <row r="10" spans="1:5" ht="24.75" customHeight="1" x14ac:dyDescent="0.25">
      <c r="A10" s="42" t="s">
        <v>183</v>
      </c>
      <c r="B10" s="73" t="s">
        <v>246</v>
      </c>
      <c r="C10" s="42"/>
    </row>
    <row r="11" spans="1:5" ht="24.75" customHeight="1" x14ac:dyDescent="0.25">
      <c r="A11" s="70"/>
      <c r="B11" s="74"/>
      <c r="C11" s="70"/>
    </row>
    <row r="12" spans="1:5" ht="24.75" customHeight="1" x14ac:dyDescent="0.25">
      <c r="A12" s="42" t="s">
        <v>184</v>
      </c>
      <c r="B12" s="73" t="s">
        <v>248</v>
      </c>
      <c r="C12" s="42"/>
    </row>
    <row r="13" spans="1:5" ht="24.75" customHeight="1" x14ac:dyDescent="0.25">
      <c r="A13" s="42" t="s">
        <v>185</v>
      </c>
      <c r="B13" s="74"/>
      <c r="C13" s="70"/>
    </row>
    <row r="14" spans="1:5" ht="24.75" customHeight="1" x14ac:dyDescent="0.25">
      <c r="A14" s="42" t="s">
        <v>186</v>
      </c>
      <c r="B14" s="73" t="s">
        <v>250</v>
      </c>
      <c r="C14" s="42"/>
    </row>
    <row r="15" spans="1:5" ht="24.75" customHeight="1" x14ac:dyDescent="0.25">
      <c r="A15" s="70"/>
      <c r="B15" s="74"/>
      <c r="C15" s="70"/>
    </row>
    <row r="16" spans="1:5" ht="24.75" customHeight="1" x14ac:dyDescent="0.25">
      <c r="A16" s="42" t="s">
        <v>187</v>
      </c>
      <c r="B16" s="73" t="s">
        <v>251</v>
      </c>
      <c r="C16" s="42"/>
    </row>
    <row r="17" spans="1:3" ht="24.75" customHeight="1" x14ac:dyDescent="0.25">
      <c r="A17" s="42" t="s">
        <v>188</v>
      </c>
      <c r="B17" s="73" t="s">
        <v>249</v>
      </c>
      <c r="C17" s="42"/>
    </row>
    <row r="18" spans="1:3" ht="24.75" customHeight="1" x14ac:dyDescent="0.25"/>
    <row r="19" spans="1:3" ht="24.75" customHeight="1" x14ac:dyDescent="0.25">
      <c r="A19" s="23" t="s">
        <v>189</v>
      </c>
    </row>
    <row r="20" spans="1:3" ht="24" customHeight="1" x14ac:dyDescent="0.25">
      <c r="A20" s="23" t="s">
        <v>190</v>
      </c>
      <c r="B20" s="32"/>
      <c r="C20" s="32"/>
    </row>
    <row r="21" spans="1:3" ht="24" customHeight="1" x14ac:dyDescent="0.25">
      <c r="A21" s="23" t="s">
        <v>191</v>
      </c>
      <c r="B21" s="33"/>
      <c r="C21" s="33"/>
    </row>
    <row r="22" spans="1:3" ht="24" customHeight="1" x14ac:dyDescent="0.25">
      <c r="A22" s="23" t="s">
        <v>192</v>
      </c>
      <c r="B22" s="33"/>
      <c r="C22" s="33"/>
    </row>
    <row r="23" spans="1:3" ht="24" customHeight="1" x14ac:dyDescent="0.25">
      <c r="A23" s="23" t="s">
        <v>193</v>
      </c>
      <c r="B23" s="32"/>
      <c r="C23" s="32"/>
    </row>
    <row r="24" spans="1:3" ht="24" customHeight="1" x14ac:dyDescent="0.25">
      <c r="A24" s="23" t="s">
        <v>194</v>
      </c>
      <c r="B24" s="33"/>
      <c r="C24" s="33"/>
    </row>
    <row r="25" spans="1:3" ht="24" customHeight="1" x14ac:dyDescent="0.25">
      <c r="A25" s="23" t="s">
        <v>195</v>
      </c>
      <c r="B25" s="32"/>
      <c r="C25" s="32"/>
    </row>
    <row r="26" spans="1:3" ht="24" customHeight="1" x14ac:dyDescent="0.25">
      <c r="A26" s="23" t="s">
        <v>440</v>
      </c>
      <c r="B26" s="33"/>
      <c r="C26" s="33"/>
    </row>
  </sheetData>
  <mergeCells count="2">
    <mergeCell ref="A1:C1"/>
    <mergeCell ref="A2:C2"/>
  </mergeCells>
  <phoneticPr fontId="0" type="noConversion"/>
  <pageMargins left="1.08" right="0.75" top="1" bottom="1" header="0.5" footer="0.5"/>
  <pageSetup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E20" sqref="E20"/>
    </sheetView>
  </sheetViews>
  <sheetFormatPr defaultRowHeight="15" x14ac:dyDescent="0.25"/>
  <cols>
    <col min="1" max="1" width="13.796875" style="23" customWidth="1"/>
    <col min="2" max="6" width="12.69921875" style="23" customWidth="1"/>
    <col min="7" max="7" width="2.19921875" style="23" customWidth="1"/>
    <col min="8" max="10" width="8.69921875" style="23" customWidth="1"/>
    <col min="11" max="16384" width="8.796875" style="23"/>
  </cols>
  <sheetData>
    <row r="1" spans="1:15" ht="15.6" x14ac:dyDescent="0.3">
      <c r="A1" s="284" t="s">
        <v>411</v>
      </c>
      <c r="B1" s="284"/>
      <c r="C1" s="284"/>
      <c r="D1" s="284"/>
      <c r="E1" s="284"/>
      <c r="F1" s="284"/>
      <c r="G1" s="284"/>
      <c r="H1" s="284"/>
      <c r="I1" s="284"/>
      <c r="J1" s="284"/>
    </row>
    <row r="2" spans="1:15" ht="15.6" x14ac:dyDescent="0.3">
      <c r="A2" s="285" t="s">
        <v>196</v>
      </c>
      <c r="B2" s="285"/>
      <c r="C2" s="285"/>
      <c r="D2" s="285"/>
      <c r="E2" s="285"/>
      <c r="F2" s="285"/>
      <c r="G2" s="285"/>
      <c r="H2" s="285"/>
      <c r="I2" s="285"/>
      <c r="J2" s="285"/>
    </row>
    <row r="3" spans="1:15" ht="30" customHeight="1" thickBot="1" x14ac:dyDescent="0.35">
      <c r="B3" s="62"/>
      <c r="C3" s="62"/>
      <c r="D3" s="63"/>
      <c r="E3" s="80"/>
      <c r="F3" s="80" t="s">
        <v>197</v>
      </c>
      <c r="G3" s="32"/>
      <c r="H3" s="32"/>
      <c r="I3" s="32"/>
      <c r="J3" s="32"/>
    </row>
    <row r="4" spans="1:15" ht="15.6" thickBot="1" x14ac:dyDescent="0.3">
      <c r="A4" s="18"/>
      <c r="B4" s="81" t="s">
        <v>416</v>
      </c>
      <c r="C4" s="81" t="s">
        <v>241</v>
      </c>
      <c r="D4" s="81" t="s">
        <v>210</v>
      </c>
      <c r="E4" s="82" t="s">
        <v>244</v>
      </c>
      <c r="F4" s="83"/>
      <c r="G4" s="83"/>
      <c r="H4" s="18"/>
      <c r="I4" s="18"/>
      <c r="J4" s="18"/>
    </row>
    <row r="5" spans="1:15" ht="15.6" x14ac:dyDescent="0.3">
      <c r="A5" s="84"/>
      <c r="B5" s="85" t="s">
        <v>198</v>
      </c>
      <c r="C5" s="85" t="s">
        <v>199</v>
      </c>
      <c r="D5" s="85"/>
      <c r="E5" s="85" t="s">
        <v>199</v>
      </c>
      <c r="F5" s="81"/>
      <c r="G5" s="86"/>
      <c r="H5" s="282" t="s">
        <v>200</v>
      </c>
      <c r="I5" s="282"/>
      <c r="J5" s="283"/>
      <c r="K5" s="75"/>
      <c r="L5" s="75"/>
      <c r="M5" s="75"/>
      <c r="N5" s="75"/>
      <c r="O5" s="75"/>
    </row>
    <row r="6" spans="1:15" ht="15.6" x14ac:dyDescent="0.3">
      <c r="A6" s="87"/>
      <c r="B6" s="83" t="s">
        <v>201</v>
      </c>
      <c r="C6" s="83" t="s">
        <v>202</v>
      </c>
      <c r="D6" s="83" t="s">
        <v>203</v>
      </c>
      <c r="E6" s="83" t="s">
        <v>204</v>
      </c>
      <c r="F6" s="88" t="s">
        <v>205</v>
      </c>
      <c r="G6" s="89"/>
      <c r="H6" s="83"/>
      <c r="I6" s="83"/>
      <c r="J6" s="90"/>
      <c r="K6" s="75"/>
      <c r="L6" s="75"/>
      <c r="M6" s="75"/>
      <c r="N6" s="75"/>
      <c r="O6" s="75"/>
    </row>
    <row r="7" spans="1:15" ht="16.2" thickBot="1" x14ac:dyDescent="0.35">
      <c r="A7" s="91" t="s">
        <v>449</v>
      </c>
      <c r="B7" s="92" t="s">
        <v>206</v>
      </c>
      <c r="C7" s="92" t="s">
        <v>206</v>
      </c>
      <c r="D7" s="92" t="s">
        <v>207</v>
      </c>
      <c r="E7" s="92" t="s">
        <v>208</v>
      </c>
      <c r="F7" s="93" t="s">
        <v>389</v>
      </c>
      <c r="G7" s="94"/>
      <c r="H7" s="92" t="s">
        <v>449</v>
      </c>
      <c r="I7" s="92" t="s">
        <v>465</v>
      </c>
      <c r="J7" s="95" t="s">
        <v>209</v>
      </c>
      <c r="K7" s="75"/>
      <c r="L7" s="75"/>
      <c r="M7" s="75"/>
      <c r="N7" s="75"/>
      <c r="O7" s="75"/>
    </row>
    <row r="8" spans="1:15" ht="24.75" customHeight="1" x14ac:dyDescent="0.25">
      <c r="A8" s="41"/>
      <c r="B8" s="41"/>
      <c r="C8" s="41"/>
      <c r="D8" s="41"/>
      <c r="E8" s="41"/>
      <c r="F8" s="76"/>
      <c r="G8" s="77"/>
      <c r="H8" s="34"/>
      <c r="I8" s="41"/>
      <c r="J8" s="41"/>
    </row>
    <row r="9" spans="1:15" ht="24.75" customHeight="1" x14ac:dyDescent="0.25">
      <c r="A9" s="42"/>
      <c r="B9" s="42"/>
      <c r="C9" s="42"/>
      <c r="D9" s="42"/>
      <c r="E9" s="42"/>
      <c r="F9" s="66"/>
      <c r="G9" s="78"/>
      <c r="H9" s="35"/>
      <c r="I9" s="42"/>
      <c r="J9" s="42"/>
    </row>
    <row r="10" spans="1:15" ht="24.75" customHeight="1" x14ac:dyDescent="0.25">
      <c r="A10" s="42"/>
      <c r="B10" s="42"/>
      <c r="C10" s="42"/>
      <c r="D10" s="42"/>
      <c r="E10" s="42"/>
      <c r="F10" s="66"/>
      <c r="G10" s="78"/>
      <c r="H10" s="35"/>
      <c r="I10" s="42"/>
      <c r="J10" s="42"/>
    </row>
    <row r="11" spans="1:15" ht="24.75" customHeight="1" x14ac:dyDescent="0.25">
      <c r="A11" s="42"/>
      <c r="B11" s="42"/>
      <c r="C11" s="42"/>
      <c r="D11" s="42"/>
      <c r="E11" s="42"/>
      <c r="F11" s="66"/>
      <c r="G11" s="78"/>
      <c r="H11" s="35"/>
      <c r="I11" s="42"/>
      <c r="J11" s="42"/>
    </row>
    <row r="12" spans="1:15" ht="24.75" customHeight="1" x14ac:dyDescent="0.25">
      <c r="A12" s="42"/>
      <c r="B12" s="42"/>
      <c r="C12" s="42"/>
      <c r="D12" s="42"/>
      <c r="E12" s="42"/>
      <c r="F12" s="66"/>
      <c r="G12" s="78"/>
      <c r="H12" s="35"/>
      <c r="I12" s="42"/>
      <c r="J12" s="42"/>
    </row>
    <row r="13" spans="1:15" ht="24.75" customHeight="1" x14ac:dyDescent="0.25">
      <c r="A13" s="42"/>
      <c r="B13" s="42"/>
      <c r="C13" s="42"/>
      <c r="D13" s="42"/>
      <c r="E13" s="42"/>
      <c r="F13" s="66"/>
      <c r="G13" s="78"/>
      <c r="H13" s="35"/>
      <c r="I13" s="42"/>
      <c r="J13" s="42"/>
    </row>
    <row r="14" spans="1:15" ht="24.75" customHeight="1" x14ac:dyDescent="0.25">
      <c r="A14" s="42"/>
      <c r="B14" s="42"/>
      <c r="C14" s="42"/>
      <c r="D14" s="42"/>
      <c r="E14" s="42"/>
      <c r="F14" s="66"/>
      <c r="G14" s="78"/>
      <c r="H14" s="35"/>
      <c r="I14" s="42"/>
      <c r="J14" s="42"/>
    </row>
    <row r="15" spans="1:15" ht="24.75" customHeight="1" x14ac:dyDescent="0.25">
      <c r="A15" s="42"/>
      <c r="B15" s="42"/>
      <c r="C15" s="42"/>
      <c r="D15" s="42"/>
      <c r="E15" s="42"/>
      <c r="F15" s="66"/>
      <c r="G15" s="78"/>
      <c r="H15" s="35"/>
      <c r="I15" s="42"/>
      <c r="J15" s="42"/>
    </row>
    <row r="16" spans="1:15" ht="24.75" customHeight="1" x14ac:dyDescent="0.25">
      <c r="A16" s="42"/>
      <c r="B16" s="42"/>
      <c r="C16" s="42"/>
      <c r="D16" s="42"/>
      <c r="E16" s="42"/>
      <c r="F16" s="66"/>
      <c r="G16" s="78"/>
      <c r="H16" s="35"/>
      <c r="I16" s="42"/>
      <c r="J16" s="42"/>
    </row>
    <row r="17" spans="1:10" ht="24.75" customHeight="1" x14ac:dyDescent="0.25">
      <c r="A17" s="42"/>
      <c r="B17" s="42"/>
      <c r="C17" s="42"/>
      <c r="D17" s="42"/>
      <c r="E17" s="42"/>
      <c r="F17" s="66"/>
      <c r="G17" s="78"/>
      <c r="H17" s="35"/>
      <c r="I17" s="42"/>
      <c r="J17" s="42"/>
    </row>
    <row r="18" spans="1:10" ht="24.75" customHeight="1" thickBot="1" x14ac:dyDescent="0.3">
      <c r="A18" s="42"/>
      <c r="B18" s="42"/>
      <c r="C18" s="42"/>
      <c r="D18" s="42"/>
      <c r="E18" s="42"/>
      <c r="F18" s="66"/>
      <c r="G18" s="79"/>
      <c r="H18" s="35"/>
      <c r="I18" s="42"/>
      <c r="J18" s="42"/>
    </row>
  </sheetData>
  <mergeCells count="3">
    <mergeCell ref="H5:J5"/>
    <mergeCell ref="A1:J1"/>
    <mergeCell ref="A2:J2"/>
  </mergeCells>
  <phoneticPr fontId="0" type="noConversion"/>
  <pageMargins left="0.75" right="0.75" top="1" bottom="1" header="0.5" footer="0.5"/>
  <pageSetup orientation="landscape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showGridLines="0" workbookViewId="0">
      <selection activeCell="A2" sqref="A2:E2"/>
    </sheetView>
  </sheetViews>
  <sheetFormatPr defaultRowHeight="15" x14ac:dyDescent="0.25"/>
  <cols>
    <col min="1" max="1" width="15" style="23" customWidth="1"/>
    <col min="2" max="2" width="55.796875" style="23" customWidth="1"/>
    <col min="3" max="3" width="12" style="23" customWidth="1"/>
    <col min="4" max="4" width="16.5" style="23" customWidth="1"/>
    <col min="5" max="5" width="16.19921875" style="23" customWidth="1"/>
    <col min="6" max="16384" width="8.796875" style="23"/>
  </cols>
  <sheetData>
    <row r="1" spans="1:5" ht="18.600000000000001" x14ac:dyDescent="0.4">
      <c r="A1" s="288" t="s">
        <v>211</v>
      </c>
      <c r="B1" s="288"/>
      <c r="C1" s="288"/>
      <c r="D1" s="288"/>
      <c r="E1" s="288"/>
    </row>
    <row r="2" spans="1:5" ht="16.2" x14ac:dyDescent="0.35">
      <c r="A2" s="268" t="s">
        <v>212</v>
      </c>
      <c r="B2" s="268"/>
      <c r="C2" s="268"/>
      <c r="D2" s="268"/>
      <c r="E2" s="268"/>
    </row>
    <row r="3" spans="1:5" ht="16.2" x14ac:dyDescent="0.35">
      <c r="A3" s="268" t="s">
        <v>213</v>
      </c>
      <c r="B3" s="268"/>
      <c r="C3" s="268"/>
      <c r="D3" s="268"/>
      <c r="E3" s="268"/>
    </row>
    <row r="4" spans="1:5" ht="16.2" x14ac:dyDescent="0.35">
      <c r="A4" s="268" t="s">
        <v>214</v>
      </c>
      <c r="B4" s="268"/>
      <c r="C4" s="268"/>
      <c r="D4" s="268"/>
      <c r="E4" s="268"/>
    </row>
    <row r="6" spans="1:5" ht="16.2" thickBot="1" x14ac:dyDescent="0.35">
      <c r="A6" s="62" t="s">
        <v>215</v>
      </c>
    </row>
    <row r="7" spans="1:5" ht="24.75" customHeight="1" thickBot="1" x14ac:dyDescent="0.35">
      <c r="A7" s="97" t="s">
        <v>216</v>
      </c>
      <c r="B7" s="98"/>
      <c r="C7" s="25"/>
      <c r="D7" s="99" t="s">
        <v>217</v>
      </c>
      <c r="E7" s="100"/>
    </row>
    <row r="8" spans="1:5" ht="24.75" customHeight="1" x14ac:dyDescent="0.25">
      <c r="A8" s="101" t="s">
        <v>218</v>
      </c>
      <c r="B8" s="38"/>
      <c r="C8" s="25"/>
      <c r="D8" s="25"/>
      <c r="E8" s="25"/>
    </row>
    <row r="9" spans="1:5" ht="24.75" customHeight="1" x14ac:dyDescent="0.25">
      <c r="A9" s="101"/>
      <c r="B9" s="38"/>
      <c r="C9" s="25"/>
      <c r="D9" s="25"/>
      <c r="E9" s="25"/>
    </row>
    <row r="10" spans="1:5" ht="24.75" customHeight="1" x14ac:dyDescent="0.25">
      <c r="A10" s="101"/>
      <c r="B10" s="38"/>
      <c r="C10" s="25"/>
      <c r="D10" s="25"/>
      <c r="E10" s="25"/>
    </row>
    <row r="11" spans="1:5" ht="24.45" customHeight="1" thickBot="1" x14ac:dyDescent="0.3">
      <c r="A11" s="102"/>
      <c r="B11" s="39"/>
      <c r="C11" s="25"/>
    </row>
    <row r="12" spans="1:5" ht="15.6" thickBot="1" x14ac:dyDescent="0.3"/>
    <row r="13" spans="1:5" ht="16.2" thickBot="1" x14ac:dyDescent="0.35">
      <c r="A13" s="103" t="s">
        <v>219</v>
      </c>
      <c r="B13" s="104" t="s">
        <v>466</v>
      </c>
      <c r="C13" s="104" t="s">
        <v>220</v>
      </c>
      <c r="D13" s="104" t="s">
        <v>369</v>
      </c>
      <c r="E13" s="105" t="s">
        <v>300</v>
      </c>
    </row>
    <row r="14" spans="1:5" ht="24.75" customHeight="1" x14ac:dyDescent="0.25">
      <c r="A14" s="41"/>
      <c r="B14" s="41"/>
      <c r="C14" s="41"/>
      <c r="D14" s="41"/>
      <c r="E14" s="41"/>
    </row>
    <row r="15" spans="1:5" ht="24.75" customHeight="1" x14ac:dyDescent="0.25">
      <c r="A15" s="42"/>
      <c r="B15" s="42"/>
      <c r="C15" s="42"/>
      <c r="D15" s="42"/>
      <c r="E15" s="42"/>
    </row>
    <row r="16" spans="1:5" ht="24.75" customHeight="1" x14ac:dyDescent="0.25">
      <c r="A16" s="42"/>
      <c r="B16" s="42"/>
      <c r="C16" s="42"/>
      <c r="D16" s="42"/>
      <c r="E16" s="42"/>
    </row>
    <row r="17" spans="1:5" ht="24.75" customHeight="1" x14ac:dyDescent="0.25">
      <c r="A17" s="42"/>
      <c r="B17" s="42"/>
      <c r="C17" s="42"/>
      <c r="D17" s="42"/>
      <c r="E17" s="42"/>
    </row>
    <row r="18" spans="1:5" ht="24.75" customHeight="1" x14ac:dyDescent="0.25">
      <c r="A18" s="42"/>
      <c r="B18" s="42"/>
      <c r="C18" s="42"/>
      <c r="D18" s="42"/>
      <c r="E18" s="42"/>
    </row>
    <row r="19" spans="1:5" ht="24.75" customHeight="1" thickBot="1" x14ac:dyDescent="0.3">
      <c r="A19" s="42"/>
      <c r="B19" s="42"/>
      <c r="C19" s="65"/>
      <c r="D19" s="65"/>
      <c r="E19" s="65"/>
    </row>
    <row r="20" spans="1:5" ht="24.45" customHeight="1" x14ac:dyDescent="0.3">
      <c r="A20" s="62" t="s">
        <v>221</v>
      </c>
      <c r="B20" s="23" t="s">
        <v>222</v>
      </c>
      <c r="C20" s="97" t="s">
        <v>223</v>
      </c>
      <c r="D20" s="106"/>
      <c r="E20" s="107"/>
    </row>
    <row r="21" spans="1:5" ht="24.45" customHeight="1" x14ac:dyDescent="0.3">
      <c r="A21" s="62"/>
      <c r="B21" s="25" t="s">
        <v>224</v>
      </c>
      <c r="C21" s="108" t="s">
        <v>225</v>
      </c>
      <c r="D21" s="109"/>
      <c r="E21" s="110"/>
    </row>
    <row r="22" spans="1:5" ht="24.45" customHeight="1" x14ac:dyDescent="0.25">
      <c r="C22" s="108" t="s">
        <v>226</v>
      </c>
      <c r="D22" s="109"/>
      <c r="E22" s="110"/>
    </row>
    <row r="23" spans="1:5" ht="24.45" customHeight="1" thickBot="1" x14ac:dyDescent="0.4">
      <c r="A23" s="111" t="s">
        <v>227</v>
      </c>
      <c r="C23" s="112" t="s">
        <v>228</v>
      </c>
      <c r="D23" s="113"/>
      <c r="E23" s="114"/>
    </row>
    <row r="24" spans="1:5" ht="29.25" customHeight="1" x14ac:dyDescent="0.3">
      <c r="A24" s="289" t="s">
        <v>229</v>
      </c>
      <c r="B24" s="290"/>
    </row>
    <row r="25" spans="1:5" ht="24.45" customHeight="1" x14ac:dyDescent="0.3">
      <c r="D25" s="286" t="s">
        <v>230</v>
      </c>
      <c r="E25" s="287"/>
    </row>
    <row r="26" spans="1:5" ht="24.45" customHeight="1" x14ac:dyDescent="0.35">
      <c r="A26" s="115" t="s">
        <v>231</v>
      </c>
      <c r="B26" s="116" t="s">
        <v>232</v>
      </c>
      <c r="D26" s="41" t="s">
        <v>233</v>
      </c>
      <c r="E26" s="41" t="s">
        <v>234</v>
      </c>
    </row>
    <row r="27" spans="1:5" ht="24.45" customHeight="1" x14ac:dyDescent="0.25">
      <c r="A27" s="116" t="s">
        <v>235</v>
      </c>
      <c r="D27" s="42"/>
      <c r="E27" s="42"/>
    </row>
    <row r="28" spans="1:5" ht="24.45" customHeight="1" x14ac:dyDescent="0.25">
      <c r="A28" s="23" t="s">
        <v>236</v>
      </c>
      <c r="B28" s="32"/>
      <c r="D28" s="42"/>
      <c r="E28" s="42"/>
    </row>
    <row r="29" spans="1:5" ht="24.45" customHeight="1" x14ac:dyDescent="0.25">
      <c r="A29" s="23" t="s">
        <v>237</v>
      </c>
      <c r="B29" s="32"/>
      <c r="D29" s="42"/>
      <c r="E29" s="42"/>
    </row>
    <row r="30" spans="1:5" ht="24.45" customHeight="1" x14ac:dyDescent="0.25">
      <c r="A30" s="23" t="s">
        <v>238</v>
      </c>
      <c r="B30" s="32"/>
      <c r="D30" s="42"/>
      <c r="E30" s="42"/>
    </row>
    <row r="31" spans="1:5" ht="24.45" customHeight="1" x14ac:dyDescent="0.25">
      <c r="A31" s="23" t="s">
        <v>239</v>
      </c>
      <c r="B31" s="32"/>
      <c r="D31" s="42"/>
      <c r="E31" s="42"/>
    </row>
    <row r="32" spans="1:5" ht="36" customHeight="1" x14ac:dyDescent="0.25">
      <c r="A32" s="116" t="s">
        <v>84</v>
      </c>
      <c r="D32" s="117"/>
      <c r="E32" s="117"/>
    </row>
    <row r="33" spans="1:5" ht="24.45" customHeight="1" x14ac:dyDescent="0.25">
      <c r="A33" s="23" t="s">
        <v>236</v>
      </c>
      <c r="B33" s="32"/>
      <c r="D33" s="25"/>
      <c r="E33" s="25"/>
    </row>
    <row r="34" spans="1:5" ht="24.45" customHeight="1" x14ac:dyDescent="0.25">
      <c r="A34" s="23" t="s">
        <v>85</v>
      </c>
      <c r="B34" s="32"/>
      <c r="D34" s="25"/>
      <c r="E34" s="25"/>
    </row>
    <row r="35" spans="1:5" ht="24.45" customHeight="1" x14ac:dyDescent="0.25">
      <c r="A35" s="23" t="s">
        <v>86</v>
      </c>
      <c r="B35" s="32"/>
      <c r="D35" s="25"/>
      <c r="E35" s="25"/>
    </row>
    <row r="36" spans="1:5" ht="24.45" customHeight="1" x14ac:dyDescent="0.25">
      <c r="A36" s="23" t="s">
        <v>87</v>
      </c>
      <c r="B36" s="32"/>
      <c r="D36" s="25"/>
      <c r="E36" s="25"/>
    </row>
  </sheetData>
  <mergeCells count="6">
    <mergeCell ref="D25:E25"/>
    <mergeCell ref="A1:E1"/>
    <mergeCell ref="A2:E2"/>
    <mergeCell ref="A3:E3"/>
    <mergeCell ref="A4:E4"/>
    <mergeCell ref="A24:B24"/>
  </mergeCells>
  <phoneticPr fontId="0" type="noConversion"/>
  <pageMargins left="0.87" right="0.75" top="0.5" bottom="0.51" header="0.5" footer="0.5"/>
  <pageSetup orientation="landscape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2" sqref="A2"/>
    </sheetView>
  </sheetViews>
  <sheetFormatPr defaultRowHeight="15" x14ac:dyDescent="0.25"/>
  <cols>
    <col min="1" max="1" width="28.296875" style="23" customWidth="1"/>
    <col min="2" max="3" width="9.19921875" style="23" customWidth="1"/>
    <col min="4" max="4" width="9.296875" style="23" customWidth="1"/>
    <col min="5" max="5" width="8.69921875" style="23" customWidth="1"/>
    <col min="6" max="6" width="9.69921875" style="23" customWidth="1"/>
    <col min="7" max="16384" width="8.796875" style="23"/>
  </cols>
  <sheetData>
    <row r="1" spans="1:6" x14ac:dyDescent="0.25">
      <c r="A1" s="23" t="s">
        <v>14</v>
      </c>
    </row>
    <row r="3" spans="1:6" ht="15.6" thickBot="1" x14ac:dyDescent="0.3"/>
    <row r="4" spans="1:6" ht="16.2" thickBot="1" x14ac:dyDescent="0.35">
      <c r="A4" s="156" t="s">
        <v>2</v>
      </c>
      <c r="B4" s="104" t="s">
        <v>80</v>
      </c>
      <c r="C4" s="104" t="s">
        <v>81</v>
      </c>
      <c r="D4" s="28"/>
      <c r="E4" s="28"/>
      <c r="F4" s="28"/>
    </row>
    <row r="5" spans="1:6" ht="42" customHeight="1" x14ac:dyDescent="0.3">
      <c r="A5" s="153" t="s">
        <v>82</v>
      </c>
      <c r="B5" s="41"/>
      <c r="C5" s="41"/>
      <c r="D5" s="41"/>
      <c r="E5" s="41"/>
      <c r="F5" s="41"/>
    </row>
    <row r="6" spans="1:6" ht="42" customHeight="1" x14ac:dyDescent="0.3">
      <c r="A6" s="153"/>
      <c r="B6" s="41"/>
      <c r="C6" s="41"/>
      <c r="D6" s="41"/>
      <c r="E6" s="41"/>
      <c r="F6" s="41"/>
    </row>
    <row r="7" spans="1:6" ht="42" customHeight="1" x14ac:dyDescent="0.3">
      <c r="A7" s="153"/>
      <c r="B7" s="41"/>
      <c r="C7" s="41"/>
      <c r="D7" s="41"/>
      <c r="E7" s="41"/>
      <c r="F7" s="41"/>
    </row>
    <row r="8" spans="1:6" ht="42" customHeight="1" x14ac:dyDescent="0.3">
      <c r="A8" s="153"/>
      <c r="B8" s="41"/>
      <c r="C8" s="41"/>
      <c r="D8" s="41"/>
      <c r="E8" s="41"/>
      <c r="F8" s="41"/>
    </row>
    <row r="9" spans="1:6" ht="42" customHeight="1" x14ac:dyDescent="0.3">
      <c r="A9" s="154"/>
      <c r="B9" s="154"/>
      <c r="C9" s="154"/>
      <c r="D9" s="154"/>
      <c r="E9" s="42"/>
      <c r="F9" s="42"/>
    </row>
    <row r="10" spans="1:6" ht="42" customHeight="1" x14ac:dyDescent="0.3">
      <c r="A10" s="154"/>
      <c r="B10" s="154"/>
      <c r="C10" s="154"/>
      <c r="D10" s="154"/>
      <c r="E10" s="42"/>
      <c r="F10" s="42"/>
    </row>
    <row r="11" spans="1:6" ht="42" customHeight="1" x14ac:dyDescent="0.3">
      <c r="A11" s="154"/>
      <c r="B11" s="154"/>
      <c r="C11" s="154"/>
      <c r="D11" s="154"/>
      <c r="E11" s="42"/>
      <c r="F11" s="42"/>
    </row>
    <row r="12" spans="1:6" ht="42" customHeight="1" x14ac:dyDescent="0.3">
      <c r="A12" s="154"/>
      <c r="B12" s="154"/>
      <c r="C12" s="154"/>
      <c r="D12" s="154"/>
      <c r="E12" s="42"/>
      <c r="F12" s="42"/>
    </row>
    <row r="13" spans="1:6" ht="15.75" customHeight="1" x14ac:dyDescent="0.3">
      <c r="A13" s="154" t="s">
        <v>369</v>
      </c>
      <c r="B13" s="42">
        <v>0.25</v>
      </c>
      <c r="C13" s="42">
        <v>0.05</v>
      </c>
      <c r="D13" s="42"/>
      <c r="E13" s="42"/>
      <c r="F13" s="42"/>
    </row>
    <row r="14" spans="1:6" ht="24" customHeight="1" x14ac:dyDescent="0.3">
      <c r="A14" s="154" t="s">
        <v>83</v>
      </c>
      <c r="B14" s="42"/>
      <c r="C14" s="42"/>
      <c r="D14" s="42"/>
      <c r="E14" s="42"/>
      <c r="F14" s="42"/>
    </row>
    <row r="15" spans="1:6" ht="15.75" customHeight="1" x14ac:dyDescent="0.3">
      <c r="A15" s="63"/>
      <c r="B15" s="25"/>
      <c r="C15" s="25"/>
      <c r="D15" s="25"/>
      <c r="E15" s="25"/>
      <c r="F15" s="25"/>
    </row>
    <row r="16" spans="1:6" ht="15.75" customHeight="1" thickBot="1" x14ac:dyDescent="0.35">
      <c r="A16" s="63" t="s">
        <v>0</v>
      </c>
      <c r="B16" s="25"/>
      <c r="C16" s="25"/>
      <c r="D16" s="25"/>
      <c r="E16" s="25"/>
    </row>
    <row r="17" spans="1:5" ht="24" customHeight="1" thickBot="1" x14ac:dyDescent="0.35">
      <c r="A17" s="63" t="s">
        <v>83</v>
      </c>
      <c r="B17" s="25"/>
      <c r="C17" s="155"/>
      <c r="D17" s="152"/>
      <c r="E17" s="25"/>
    </row>
    <row r="18" spans="1:5" ht="24" customHeight="1" thickBot="1" x14ac:dyDescent="0.35">
      <c r="A18" s="62" t="s">
        <v>1</v>
      </c>
      <c r="C18" s="155"/>
      <c r="D18" s="152"/>
    </row>
    <row r="19" spans="1:5" ht="24" customHeight="1" thickBot="1" x14ac:dyDescent="0.35">
      <c r="A19" s="62" t="s">
        <v>367</v>
      </c>
      <c r="C19" s="102"/>
      <c r="D19" s="39"/>
    </row>
  </sheetData>
  <phoneticPr fontId="0" type="noConversion"/>
  <pageMargins left="0.7" right="0.75" top="0.82" bottom="0.54" header="0.5" footer="0.5"/>
  <pageSetup orientation="landscape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" x14ac:dyDescent="0.25"/>
  <cols>
    <col min="1" max="1" width="26.796875" style="23" customWidth="1"/>
    <col min="2" max="3" width="9.19921875" style="23" customWidth="1"/>
    <col min="4" max="4" width="9.296875" style="23" customWidth="1"/>
    <col min="5" max="5" width="8.69921875" style="23" customWidth="1"/>
    <col min="6" max="7" width="9.69921875" style="23" customWidth="1"/>
    <col min="8" max="16384" width="8.796875" style="23"/>
  </cols>
  <sheetData>
    <row r="1" spans="1:7" x14ac:dyDescent="0.25">
      <c r="A1" s="23" t="s">
        <v>15</v>
      </c>
    </row>
    <row r="3" spans="1:7" ht="15.6" thickBot="1" x14ac:dyDescent="0.3"/>
    <row r="4" spans="1:7" ht="16.2" thickBot="1" x14ac:dyDescent="0.35">
      <c r="A4" s="103" t="s">
        <v>207</v>
      </c>
      <c r="B4" s="104" t="s">
        <v>80</v>
      </c>
      <c r="C4" s="104" t="s">
        <v>81</v>
      </c>
      <c r="D4" s="28"/>
      <c r="E4" s="28"/>
      <c r="F4" s="28"/>
      <c r="G4" s="28"/>
    </row>
    <row r="5" spans="1:7" ht="36" customHeight="1" x14ac:dyDescent="0.25">
      <c r="A5" s="161" t="s">
        <v>3</v>
      </c>
      <c r="B5" s="41"/>
      <c r="C5" s="41"/>
      <c r="D5" s="41"/>
      <c r="E5" s="41"/>
      <c r="F5" s="41"/>
      <c r="G5" s="41"/>
    </row>
    <row r="6" spans="1:7" ht="6" customHeight="1" thickBot="1" x14ac:dyDescent="0.35">
      <c r="A6" s="159"/>
      <c r="B6" s="160"/>
      <c r="C6" s="160"/>
      <c r="D6" s="160"/>
      <c r="E6" s="160"/>
      <c r="F6" s="160"/>
      <c r="G6" s="160"/>
    </row>
    <row r="7" spans="1:7" ht="15.75" customHeight="1" thickBot="1" x14ac:dyDescent="0.35">
      <c r="A7" s="157" t="s">
        <v>207</v>
      </c>
      <c r="B7" s="158"/>
      <c r="C7" s="158"/>
      <c r="D7" s="158"/>
      <c r="E7" s="158"/>
      <c r="F7" s="158"/>
      <c r="G7" s="158"/>
    </row>
    <row r="8" spans="1:7" ht="36" customHeight="1" x14ac:dyDescent="0.25">
      <c r="A8" s="161" t="s">
        <v>3</v>
      </c>
      <c r="B8" s="41"/>
      <c r="C8" s="41"/>
      <c r="D8" s="41"/>
      <c r="E8" s="41"/>
      <c r="F8" s="41"/>
      <c r="G8" s="41"/>
    </row>
    <row r="9" spans="1:7" ht="6" customHeight="1" thickBot="1" x14ac:dyDescent="0.35">
      <c r="A9" s="159"/>
      <c r="B9" s="160"/>
      <c r="C9" s="160"/>
      <c r="D9" s="160"/>
      <c r="E9" s="160"/>
      <c r="F9" s="160"/>
      <c r="G9" s="160"/>
    </row>
    <row r="10" spans="1:7" ht="15.75" customHeight="1" thickBot="1" x14ac:dyDescent="0.35">
      <c r="A10" s="103" t="s">
        <v>207</v>
      </c>
      <c r="B10" s="28"/>
      <c r="C10" s="28"/>
      <c r="D10" s="28"/>
      <c r="E10" s="28"/>
      <c r="F10" s="28"/>
      <c r="G10" s="28"/>
    </row>
    <row r="11" spans="1:7" ht="36" customHeight="1" x14ac:dyDescent="0.25">
      <c r="A11" s="161" t="s">
        <v>3</v>
      </c>
      <c r="B11" s="41"/>
      <c r="C11" s="41"/>
      <c r="D11" s="41"/>
      <c r="E11" s="41"/>
      <c r="F11" s="41"/>
      <c r="G11" s="41"/>
    </row>
    <row r="12" spans="1:7" ht="6" customHeight="1" thickBot="1" x14ac:dyDescent="0.35">
      <c r="A12" s="159"/>
      <c r="B12" s="160"/>
      <c r="C12" s="160"/>
      <c r="D12" s="160"/>
      <c r="E12" s="160"/>
      <c r="F12" s="160"/>
      <c r="G12" s="160"/>
    </row>
    <row r="13" spans="1:7" ht="16.2" thickBot="1" x14ac:dyDescent="0.35">
      <c r="A13" s="103" t="s">
        <v>207</v>
      </c>
      <c r="B13" s="28"/>
      <c r="C13" s="28"/>
      <c r="D13" s="28"/>
      <c r="E13" s="28"/>
      <c r="F13" s="28"/>
      <c r="G13" s="28"/>
    </row>
    <row r="14" spans="1:7" ht="36" customHeight="1" x14ac:dyDescent="0.3">
      <c r="A14" s="161" t="s">
        <v>3</v>
      </c>
      <c r="B14" s="153"/>
      <c r="C14" s="153"/>
      <c r="D14" s="153"/>
      <c r="E14" s="41"/>
      <c r="F14" s="41"/>
      <c r="G14" s="41"/>
    </row>
    <row r="15" spans="1:7" ht="24.75" customHeight="1" x14ac:dyDescent="0.3">
      <c r="A15" s="63"/>
      <c r="B15" s="25"/>
      <c r="C15" s="25"/>
      <c r="D15" s="25"/>
      <c r="E15" s="25"/>
    </row>
    <row r="16" spans="1:7" ht="24.75" customHeight="1" x14ac:dyDescent="0.3">
      <c r="A16" s="63"/>
      <c r="B16" s="25"/>
      <c r="C16" s="25"/>
      <c r="D16" s="25"/>
      <c r="E16" s="25"/>
    </row>
    <row r="17" spans="1:5" x14ac:dyDescent="0.25">
      <c r="A17" s="25"/>
      <c r="B17" s="25"/>
      <c r="C17" s="25"/>
      <c r="D17" s="25"/>
      <c r="E17" s="25"/>
    </row>
  </sheetData>
  <phoneticPr fontId="0" type="noConversion"/>
  <pageMargins left="0.82" right="0.75" top="0.51" bottom="0.54" header="0.5" footer="0.5"/>
  <pageSetup orientation="landscape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5.6" x14ac:dyDescent="0.3"/>
  <cols>
    <col min="1" max="1" width="37.296875" customWidth="1"/>
    <col min="2" max="2" width="4" customWidth="1"/>
  </cols>
  <sheetData>
    <row r="1" spans="1:10" x14ac:dyDescent="0.3">
      <c r="A1" t="s">
        <v>16</v>
      </c>
    </row>
    <row r="3" spans="1:10" ht="16.2" thickBot="1" x14ac:dyDescent="0.35"/>
    <row r="4" spans="1:10" ht="24" customHeight="1" thickBot="1" x14ac:dyDescent="0.35">
      <c r="A4" s="148" t="s">
        <v>207</v>
      </c>
      <c r="B4" s="149"/>
      <c r="C4" s="149" t="s">
        <v>80</v>
      </c>
      <c r="D4" s="149" t="s">
        <v>81</v>
      </c>
      <c r="E4" s="149"/>
      <c r="F4" s="149"/>
      <c r="G4" s="149"/>
      <c r="H4" s="149"/>
      <c r="I4" s="162"/>
      <c r="J4" s="162"/>
    </row>
    <row r="5" spans="1:10" ht="24" customHeight="1" x14ac:dyDescent="0.3">
      <c r="A5" s="150" t="s">
        <v>4</v>
      </c>
      <c r="B5" s="163" t="s">
        <v>416</v>
      </c>
      <c r="C5" s="150"/>
      <c r="D5" s="150"/>
      <c r="E5" s="150"/>
      <c r="F5" s="150"/>
      <c r="G5" s="150"/>
      <c r="H5" s="150"/>
    </row>
    <row r="6" spans="1:10" ht="24" customHeight="1" x14ac:dyDescent="0.3">
      <c r="A6" s="151" t="s">
        <v>5</v>
      </c>
      <c r="B6" s="164"/>
      <c r="C6" s="151"/>
      <c r="D6" s="151"/>
      <c r="E6" s="151"/>
      <c r="F6" s="151"/>
      <c r="G6" s="151"/>
      <c r="H6" s="151"/>
    </row>
    <row r="7" spans="1:10" ht="24" customHeight="1" x14ac:dyDescent="0.3">
      <c r="A7" s="151"/>
      <c r="B7" s="164" t="s">
        <v>241</v>
      </c>
      <c r="C7" s="151"/>
      <c r="D7" s="151"/>
      <c r="E7" s="151"/>
      <c r="F7" s="151"/>
      <c r="G7" s="151"/>
      <c r="H7" s="151"/>
    </row>
    <row r="8" spans="1:10" ht="24" customHeight="1" x14ac:dyDescent="0.3">
      <c r="A8" s="151"/>
      <c r="B8" s="164" t="s">
        <v>244</v>
      </c>
      <c r="C8" s="151"/>
      <c r="D8" s="151"/>
      <c r="E8" s="151"/>
      <c r="F8" s="151"/>
      <c r="G8" s="151"/>
      <c r="H8" s="151"/>
    </row>
    <row r="9" spans="1:10" ht="24" customHeight="1" x14ac:dyDescent="0.3">
      <c r="A9" s="151"/>
      <c r="B9" s="164" t="s">
        <v>419</v>
      </c>
      <c r="C9" s="151"/>
      <c r="D9" s="151"/>
      <c r="E9" s="151"/>
      <c r="F9" s="151"/>
      <c r="G9" s="151"/>
      <c r="H9" s="151"/>
    </row>
    <row r="10" spans="1:10" ht="24" customHeight="1" x14ac:dyDescent="0.3">
      <c r="A10" s="151"/>
      <c r="B10" s="164" t="s">
        <v>246</v>
      </c>
      <c r="C10" s="151"/>
      <c r="D10" s="151"/>
      <c r="E10" s="151"/>
      <c r="F10" s="151"/>
      <c r="G10" s="151"/>
      <c r="H10" s="151"/>
    </row>
    <row r="11" spans="1:10" ht="24" customHeight="1" x14ac:dyDescent="0.3">
      <c r="A11" s="151"/>
      <c r="B11" s="164" t="s">
        <v>248</v>
      </c>
      <c r="C11" s="151"/>
      <c r="D11" s="151"/>
      <c r="E11" s="151"/>
      <c r="F11" s="151"/>
      <c r="G11" s="151"/>
      <c r="H11" s="151"/>
    </row>
    <row r="12" spans="1:10" ht="24" customHeight="1" x14ac:dyDescent="0.3">
      <c r="A12" s="167" t="s">
        <v>6</v>
      </c>
      <c r="B12" s="164" t="s">
        <v>250</v>
      </c>
      <c r="C12" s="151"/>
      <c r="D12" s="151"/>
      <c r="E12" s="151"/>
      <c r="F12" s="151"/>
      <c r="G12" s="151"/>
      <c r="H12" s="151"/>
    </row>
    <row r="13" spans="1:10" ht="24" customHeight="1" x14ac:dyDescent="0.3">
      <c r="A13" s="167" t="s">
        <v>7</v>
      </c>
      <c r="B13" s="164" t="s">
        <v>251</v>
      </c>
      <c r="C13" s="151"/>
      <c r="D13" s="151"/>
      <c r="E13" s="151"/>
      <c r="F13" s="151"/>
      <c r="G13" s="151"/>
      <c r="H13" s="151"/>
    </row>
    <row r="14" spans="1:10" ht="24" customHeight="1" x14ac:dyDescent="0.3">
      <c r="A14" s="167" t="s">
        <v>8</v>
      </c>
      <c r="B14" s="165"/>
      <c r="C14" s="165"/>
      <c r="D14" s="165"/>
      <c r="E14" s="165"/>
      <c r="F14" s="165"/>
      <c r="G14" s="165"/>
      <c r="H14" s="165"/>
    </row>
    <row r="15" spans="1:10" ht="24" customHeight="1" x14ac:dyDescent="0.3">
      <c r="A15" s="167" t="s">
        <v>9</v>
      </c>
      <c r="B15" s="164" t="s">
        <v>249</v>
      </c>
      <c r="C15" s="151"/>
      <c r="D15" s="151"/>
      <c r="E15" s="151"/>
      <c r="F15" s="151"/>
      <c r="G15" s="151"/>
      <c r="H15" s="151"/>
    </row>
    <row r="16" spans="1:10" ht="24" customHeight="1" x14ac:dyDescent="0.3">
      <c r="A16" s="167" t="s">
        <v>10</v>
      </c>
      <c r="B16" s="164" t="s">
        <v>252</v>
      </c>
      <c r="C16" s="151"/>
      <c r="D16" s="151"/>
      <c r="E16" s="151"/>
      <c r="F16" s="151"/>
      <c r="G16" s="151"/>
      <c r="H16" s="151"/>
    </row>
    <row r="17" spans="1:8" ht="24" customHeight="1" x14ac:dyDescent="0.3">
      <c r="A17" s="167" t="s">
        <v>11</v>
      </c>
      <c r="B17" s="166"/>
      <c r="C17" s="165"/>
      <c r="D17" s="165"/>
      <c r="E17" s="165"/>
      <c r="F17" s="165"/>
      <c r="G17" s="165"/>
      <c r="H17" s="165"/>
    </row>
    <row r="18" spans="1:8" ht="24" customHeight="1" x14ac:dyDescent="0.3">
      <c r="A18" s="167" t="s">
        <v>12</v>
      </c>
      <c r="B18" s="164" t="s">
        <v>255</v>
      </c>
      <c r="C18" s="151"/>
      <c r="D18" s="151"/>
      <c r="E18" s="151"/>
      <c r="F18" s="151"/>
      <c r="G18" s="151"/>
      <c r="H18" s="151"/>
    </row>
    <row r="19" spans="1:8" x14ac:dyDescent="0.3">
      <c r="B19" s="162"/>
    </row>
    <row r="20" spans="1:8" x14ac:dyDescent="0.3">
      <c r="B20" s="162"/>
    </row>
  </sheetData>
  <phoneticPr fontId="0" type="noConversion"/>
  <pageMargins left="0.75" right="0.75" top="1" bottom="1" header="0.5" footer="0.5"/>
  <pageSetup orientation="landscape" horizontalDpi="360" verticalDpi="36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showGridLines="0" workbookViewId="0">
      <selection activeCell="C16" sqref="C16"/>
    </sheetView>
  </sheetViews>
  <sheetFormatPr defaultRowHeight="15" x14ac:dyDescent="0.25"/>
  <cols>
    <col min="1" max="1" width="38.19921875" style="23" bestFit="1" customWidth="1"/>
    <col min="2" max="2" width="12.296875" style="23" bestFit="1" customWidth="1"/>
    <col min="3" max="3" width="11.796875" style="23" customWidth="1"/>
    <col min="4" max="4" width="10.69921875" style="23" bestFit="1" customWidth="1"/>
    <col min="5" max="16384" width="8.796875" style="23"/>
  </cols>
  <sheetData>
    <row r="1" spans="1:3" ht="15.6" x14ac:dyDescent="0.3">
      <c r="A1" s="285" t="s">
        <v>420</v>
      </c>
      <c r="B1" s="285"/>
      <c r="C1" s="62"/>
    </row>
    <row r="2" spans="1:3" ht="15.6" x14ac:dyDescent="0.3">
      <c r="A2" s="285" t="s">
        <v>421</v>
      </c>
      <c r="B2" s="285"/>
      <c r="C2" s="62"/>
    </row>
    <row r="3" spans="1:3" ht="15.6" x14ac:dyDescent="0.3">
      <c r="A3" s="285" t="s">
        <v>422</v>
      </c>
      <c r="B3" s="285"/>
      <c r="C3" s="62"/>
    </row>
    <row r="5" spans="1:3" ht="16.2" x14ac:dyDescent="0.35">
      <c r="A5" s="96" t="s">
        <v>423</v>
      </c>
      <c r="B5" s="118"/>
    </row>
    <row r="6" spans="1:3" x14ac:dyDescent="0.25">
      <c r="A6" s="23" t="s">
        <v>424</v>
      </c>
      <c r="B6" s="142">
        <v>8000</v>
      </c>
    </row>
    <row r="7" spans="1:3" x14ac:dyDescent="0.25">
      <c r="A7" s="23" t="s">
        <v>425</v>
      </c>
      <c r="B7" s="142">
        <v>2500</v>
      </c>
    </row>
    <row r="8" spans="1:3" x14ac:dyDescent="0.25">
      <c r="A8" s="23" t="s">
        <v>426</v>
      </c>
      <c r="B8" s="142">
        <v>25</v>
      </c>
    </row>
    <row r="9" spans="1:3" x14ac:dyDescent="0.25">
      <c r="A9" s="23" t="s">
        <v>427</v>
      </c>
      <c r="B9" s="142">
        <v>350</v>
      </c>
    </row>
    <row r="10" spans="1:3" ht="16.2" x14ac:dyDescent="0.35">
      <c r="A10" s="111" t="s">
        <v>428</v>
      </c>
      <c r="B10" s="143">
        <f>SUM(B6:B9)</f>
        <v>10875</v>
      </c>
    </row>
    <row r="11" spans="1:3" x14ac:dyDescent="0.25">
      <c r="B11" s="142"/>
    </row>
    <row r="12" spans="1:3" ht="16.2" x14ac:dyDescent="0.35">
      <c r="A12" s="96" t="s">
        <v>429</v>
      </c>
      <c r="B12" s="142"/>
    </row>
    <row r="13" spans="1:3" x14ac:dyDescent="0.25">
      <c r="A13" s="23" t="s">
        <v>430</v>
      </c>
      <c r="B13" s="142">
        <v>5000</v>
      </c>
    </row>
    <row r="14" spans="1:3" ht="16.2" x14ac:dyDescent="0.35">
      <c r="A14" s="111" t="s">
        <v>431</v>
      </c>
      <c r="B14" s="144">
        <f>SUM(B13)</f>
        <v>5000</v>
      </c>
    </row>
    <row r="15" spans="1:3" ht="16.2" x14ac:dyDescent="0.35">
      <c r="A15" s="111"/>
      <c r="B15" s="144"/>
    </row>
    <row r="16" spans="1:3" ht="16.2" x14ac:dyDescent="0.35">
      <c r="A16" s="96" t="s">
        <v>435</v>
      </c>
      <c r="B16" s="142"/>
    </row>
    <row r="17" spans="1:2" x14ac:dyDescent="0.25">
      <c r="A17" s="23" t="s">
        <v>432</v>
      </c>
      <c r="B17" s="142">
        <v>3000</v>
      </c>
    </row>
    <row r="18" spans="1:2" x14ac:dyDescent="0.25">
      <c r="A18" s="23" t="s">
        <v>433</v>
      </c>
      <c r="B18" s="142">
        <f>B19-B17</f>
        <v>2875</v>
      </c>
    </row>
    <row r="19" spans="1:2" ht="16.2" x14ac:dyDescent="0.35">
      <c r="A19" s="111" t="s">
        <v>434</v>
      </c>
      <c r="B19" s="143">
        <f>B10-B14</f>
        <v>5875</v>
      </c>
    </row>
  </sheetData>
  <mergeCells count="3">
    <mergeCell ref="A1:B1"/>
    <mergeCell ref="A2:B2"/>
    <mergeCell ref="A3:B3"/>
  </mergeCells>
  <phoneticPr fontId="0" type="noConversion"/>
  <pageMargins left="2.2400000000000002" right="0.75" top="0.25" bottom="0.25" header="0.5" footer="0.5"/>
  <pageSetup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workbookViewId="0">
      <selection activeCell="B26" sqref="B26"/>
    </sheetView>
  </sheetViews>
  <sheetFormatPr defaultRowHeight="15" x14ac:dyDescent="0.25"/>
  <cols>
    <col min="1" max="1" width="38.19921875" style="23" bestFit="1" customWidth="1"/>
    <col min="2" max="2" width="11.69921875" style="23" customWidth="1"/>
    <col min="3" max="3" width="21" style="23" customWidth="1"/>
    <col min="4" max="4" width="10.69921875" style="23" bestFit="1" customWidth="1"/>
    <col min="5" max="16384" width="8.796875" style="23"/>
  </cols>
  <sheetData>
    <row r="1" spans="1:4" ht="15.6" x14ac:dyDescent="0.3">
      <c r="A1" s="291" t="s">
        <v>420</v>
      </c>
      <c r="B1" s="291"/>
      <c r="C1" s="291"/>
    </row>
    <row r="2" spans="1:4" ht="15.6" x14ac:dyDescent="0.3">
      <c r="A2" s="291" t="s">
        <v>88</v>
      </c>
      <c r="B2" s="291"/>
      <c r="C2" s="291"/>
    </row>
    <row r="3" spans="1:4" ht="15.6" x14ac:dyDescent="0.3">
      <c r="A3" s="291" t="s">
        <v>410</v>
      </c>
      <c r="B3" s="291"/>
      <c r="C3" s="291"/>
    </row>
    <row r="4" spans="1:4" ht="28.05" customHeight="1" x14ac:dyDescent="0.25">
      <c r="A4" s="15" t="s">
        <v>89</v>
      </c>
      <c r="B4" s="17" t="s">
        <v>389</v>
      </c>
      <c r="C4" s="14" t="s">
        <v>368</v>
      </c>
      <c r="D4" s="14"/>
    </row>
    <row r="5" spans="1:4" x14ac:dyDescent="0.25">
      <c r="A5" s="18" t="s">
        <v>90</v>
      </c>
      <c r="B5" s="19">
        <v>8050</v>
      </c>
      <c r="C5" s="18"/>
      <c r="D5" s="18"/>
    </row>
    <row r="6" spans="1:4" x14ac:dyDescent="0.25">
      <c r="A6" s="18" t="s">
        <v>91</v>
      </c>
      <c r="B6" s="19">
        <v>5001</v>
      </c>
      <c r="C6" s="18"/>
      <c r="D6" s="18"/>
    </row>
    <row r="7" spans="1:4" x14ac:dyDescent="0.25">
      <c r="A7" s="18" t="s">
        <v>92</v>
      </c>
      <c r="B7" s="19">
        <v>7100</v>
      </c>
      <c r="C7" s="18"/>
      <c r="D7" s="18"/>
    </row>
    <row r="8" spans="1:4" x14ac:dyDescent="0.25">
      <c r="A8" s="18" t="s">
        <v>93</v>
      </c>
      <c r="B8" s="19">
        <v>12800</v>
      </c>
      <c r="C8" s="18"/>
      <c r="D8" s="18"/>
    </row>
    <row r="9" spans="1:4" x14ac:dyDescent="0.25">
      <c r="A9" s="18" t="s">
        <v>94</v>
      </c>
      <c r="B9" s="127">
        <v>14025</v>
      </c>
      <c r="C9" s="18"/>
      <c r="D9" s="18"/>
    </row>
    <row r="10" spans="1:4" x14ac:dyDescent="0.25">
      <c r="A10" s="18" t="s">
        <v>95</v>
      </c>
      <c r="B10" s="19">
        <v>4750</v>
      </c>
      <c r="C10" s="18"/>
      <c r="D10" s="18"/>
    </row>
    <row r="11" spans="1:4" x14ac:dyDescent="0.25">
      <c r="A11" s="18" t="s">
        <v>96</v>
      </c>
      <c r="B11" s="19">
        <v>100</v>
      </c>
      <c r="C11" s="18"/>
      <c r="D11" s="18"/>
    </row>
    <row r="12" spans="1:4" x14ac:dyDescent="0.25">
      <c r="A12" s="18" t="s">
        <v>97</v>
      </c>
      <c r="B12" s="20">
        <v>50</v>
      </c>
      <c r="C12" s="18"/>
      <c r="D12" s="18"/>
    </row>
    <row r="13" spans="1:4" x14ac:dyDescent="0.25">
      <c r="A13" s="128" t="s">
        <v>99</v>
      </c>
      <c r="B13" s="16"/>
      <c r="C13" s="16">
        <f>SUM(B5:B12)</f>
        <v>51876</v>
      </c>
      <c r="D13" s="15"/>
    </row>
    <row r="14" spans="1:4" ht="28.8" customHeight="1" x14ac:dyDescent="0.25">
      <c r="A14" s="15" t="s">
        <v>470</v>
      </c>
      <c r="B14" s="16"/>
      <c r="C14" s="16"/>
      <c r="D14" s="15"/>
    </row>
    <row r="15" spans="1:4" x14ac:dyDescent="0.25">
      <c r="A15" s="18" t="s">
        <v>90</v>
      </c>
      <c r="B15" s="19">
        <v>6000</v>
      </c>
      <c r="C15" s="18"/>
      <c r="D15" s="18"/>
    </row>
    <row r="16" spans="1:4" x14ac:dyDescent="0.25">
      <c r="A16" s="18" t="s">
        <v>92</v>
      </c>
      <c r="B16" s="19">
        <v>4900</v>
      </c>
      <c r="C16" s="15"/>
      <c r="D16" s="15"/>
    </row>
    <row r="17" spans="1:5" x14ac:dyDescent="0.25">
      <c r="A17" s="18" t="s">
        <v>93</v>
      </c>
      <c r="B17" s="19">
        <v>12000</v>
      </c>
      <c r="C17" s="18"/>
      <c r="D17" s="18"/>
    </row>
    <row r="18" spans="1:5" x14ac:dyDescent="0.25">
      <c r="A18" s="18" t="s">
        <v>98</v>
      </c>
      <c r="B18" s="19">
        <v>17000</v>
      </c>
      <c r="C18" s="18"/>
      <c r="D18" s="18"/>
    </row>
    <row r="19" spans="1:5" x14ac:dyDescent="0.25">
      <c r="A19" s="18" t="s">
        <v>95</v>
      </c>
      <c r="B19" s="19">
        <v>6500</v>
      </c>
      <c r="C19" s="18"/>
      <c r="D19" s="18"/>
    </row>
    <row r="20" spans="1:5" x14ac:dyDescent="0.25">
      <c r="A20" s="18" t="s">
        <v>96</v>
      </c>
      <c r="B20" s="19">
        <v>2500</v>
      </c>
      <c r="C20" s="18"/>
      <c r="D20" s="18"/>
    </row>
    <row r="21" spans="1:5" x14ac:dyDescent="0.25">
      <c r="A21" s="18" t="s">
        <v>97</v>
      </c>
      <c r="B21" s="20">
        <v>460</v>
      </c>
      <c r="C21" s="18"/>
      <c r="D21" s="18"/>
    </row>
    <row r="22" spans="1:5" x14ac:dyDescent="0.25">
      <c r="A22" s="128" t="s">
        <v>471</v>
      </c>
      <c r="B22" s="16"/>
      <c r="C22" s="16">
        <f>SUM(B15:B21)</f>
        <v>49360</v>
      </c>
      <c r="D22" s="15"/>
    </row>
    <row r="23" spans="1:5" ht="28.05" customHeight="1" thickBot="1" x14ac:dyDescent="0.3">
      <c r="A23" s="128" t="s">
        <v>100</v>
      </c>
      <c r="B23" s="16"/>
      <c r="C23" s="22">
        <f>C13-C22</f>
        <v>2516</v>
      </c>
    </row>
    <row r="24" spans="1:5" ht="15.6" thickTop="1" x14ac:dyDescent="0.25">
      <c r="A24" s="18"/>
      <c r="B24" s="16"/>
      <c r="C24" s="19"/>
      <c r="D24" s="18"/>
      <c r="E24" s="18"/>
    </row>
  </sheetData>
  <mergeCells count="3">
    <mergeCell ref="A2:C2"/>
    <mergeCell ref="A3:C3"/>
    <mergeCell ref="A1:C1"/>
  </mergeCells>
  <phoneticPr fontId="0" type="noConversion"/>
  <pageMargins left="2.2400000000000002" right="0.75" top="0.25" bottom="0.25" header="0.5" footer="0.5"/>
  <pageSetup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workbookViewId="0">
      <selection activeCell="F27" sqref="F27"/>
    </sheetView>
  </sheetViews>
  <sheetFormatPr defaultRowHeight="15" x14ac:dyDescent="0.25"/>
  <cols>
    <col min="1" max="4" width="10.69921875" style="23" customWidth="1"/>
    <col min="5" max="5" width="2.69921875" style="23" customWidth="1"/>
    <col min="6" max="9" width="10.69921875" style="23" customWidth="1"/>
    <col min="10" max="16384" width="8.796875" style="23"/>
  </cols>
  <sheetData>
    <row r="1" spans="1:9" s="119" customFormat="1" ht="36" customHeight="1" x14ac:dyDescent="0.3">
      <c r="A1" s="292" t="s">
        <v>436</v>
      </c>
      <c r="B1" s="292"/>
      <c r="C1" s="292"/>
      <c r="D1" s="292"/>
      <c r="E1" s="292"/>
      <c r="F1" s="292"/>
      <c r="G1" s="292"/>
      <c r="H1" s="292"/>
      <c r="I1" s="292"/>
    </row>
    <row r="2" spans="1:9" s="121" customFormat="1" ht="24" customHeight="1" x14ac:dyDescent="0.3">
      <c r="A2" s="120" t="s">
        <v>437</v>
      </c>
      <c r="B2" s="120"/>
      <c r="C2" s="174"/>
      <c r="D2" s="174"/>
    </row>
    <row r="3" spans="1:9" s="121" customFormat="1" ht="24" customHeight="1" x14ac:dyDescent="0.3">
      <c r="A3" s="120" t="s">
        <v>438</v>
      </c>
      <c r="B3" s="120"/>
      <c r="C3" s="175"/>
      <c r="D3" s="175"/>
    </row>
    <row r="4" spans="1:9" s="121" customFormat="1" ht="24" customHeight="1" x14ac:dyDescent="0.3">
      <c r="A4" s="120" t="s">
        <v>439</v>
      </c>
      <c r="B4" s="120"/>
      <c r="C4" s="175"/>
      <c r="D4" s="175"/>
    </row>
    <row r="5" spans="1:9" s="121" customFormat="1" ht="18" customHeight="1" x14ac:dyDescent="0.3">
      <c r="A5" s="121" t="s">
        <v>441</v>
      </c>
      <c r="D5" s="173"/>
      <c r="E5" s="124"/>
      <c r="F5" s="121" t="s">
        <v>442</v>
      </c>
      <c r="I5" s="123"/>
    </row>
    <row r="6" spans="1:9" s="121" customFormat="1" ht="18" customHeight="1" x14ac:dyDescent="0.3">
      <c r="A6" s="121" t="s">
        <v>443</v>
      </c>
      <c r="D6" s="125"/>
      <c r="E6" s="124"/>
      <c r="F6" s="121" t="s">
        <v>444</v>
      </c>
      <c r="I6" s="123"/>
    </row>
    <row r="7" spans="1:9" s="121" customFormat="1" ht="18" customHeight="1" x14ac:dyDescent="0.3">
      <c r="D7" s="123"/>
      <c r="E7" s="124"/>
      <c r="I7" s="123"/>
    </row>
    <row r="8" spans="1:9" s="121" customFormat="1" ht="18" customHeight="1" x14ac:dyDescent="0.3">
      <c r="D8" s="123"/>
      <c r="E8" s="124"/>
      <c r="I8" s="123"/>
    </row>
    <row r="9" spans="1:9" s="121" customFormat="1" ht="18" customHeight="1" x14ac:dyDescent="0.3">
      <c r="D9" s="123"/>
      <c r="E9" s="124"/>
      <c r="F9" s="121" t="s">
        <v>445</v>
      </c>
      <c r="I9" s="123"/>
    </row>
    <row r="10" spans="1:9" s="121" customFormat="1" ht="18" customHeight="1" x14ac:dyDescent="0.3">
      <c r="D10" s="123"/>
      <c r="E10" s="124"/>
      <c r="F10" s="121" t="s">
        <v>446</v>
      </c>
      <c r="I10" s="123"/>
    </row>
    <row r="11" spans="1:9" s="121" customFormat="1" ht="18" customHeight="1" x14ac:dyDescent="0.3">
      <c r="A11" s="121" t="s">
        <v>447</v>
      </c>
      <c r="D11" s="123"/>
      <c r="E11" s="124"/>
      <c r="I11" s="123"/>
    </row>
    <row r="12" spans="1:9" s="121" customFormat="1" ht="18" customHeight="1" x14ac:dyDescent="0.3">
      <c r="A12" s="121" t="s">
        <v>448</v>
      </c>
      <c r="E12" s="124"/>
      <c r="I12" s="123"/>
    </row>
    <row r="13" spans="1:9" s="121" customFormat="1" ht="18" customHeight="1" x14ac:dyDescent="0.3">
      <c r="B13" s="126" t="s">
        <v>449</v>
      </c>
      <c r="C13" s="126" t="s">
        <v>450</v>
      </c>
      <c r="D13" s="126" t="s">
        <v>451</v>
      </c>
      <c r="E13" s="124"/>
      <c r="F13" s="121" t="s">
        <v>452</v>
      </c>
      <c r="I13" s="123"/>
    </row>
    <row r="14" spans="1:9" s="121" customFormat="1" ht="18" customHeight="1" x14ac:dyDescent="0.3">
      <c r="B14" s="123"/>
      <c r="C14" s="123"/>
      <c r="D14" s="123"/>
      <c r="E14" s="124"/>
    </row>
    <row r="15" spans="1:9" s="121" customFormat="1" ht="18" customHeight="1" x14ac:dyDescent="0.3">
      <c r="B15" s="123"/>
      <c r="C15" s="123"/>
      <c r="D15" s="123"/>
      <c r="E15" s="124"/>
    </row>
    <row r="16" spans="1:9" s="121" customFormat="1" ht="18" customHeight="1" x14ac:dyDescent="0.3">
      <c r="B16" s="123"/>
      <c r="C16" s="123"/>
      <c r="D16" s="123"/>
      <c r="E16" s="124"/>
    </row>
    <row r="17" spans="1:9" s="121" customFormat="1" ht="18" customHeight="1" x14ac:dyDescent="0.3">
      <c r="B17" s="123"/>
      <c r="C17" s="123"/>
      <c r="D17" s="123"/>
      <c r="E17" s="124"/>
    </row>
    <row r="18" spans="1:9" s="121" customFormat="1" ht="18" customHeight="1" x14ac:dyDescent="0.3">
      <c r="B18" s="123"/>
      <c r="C18" s="123"/>
      <c r="D18" s="123"/>
      <c r="E18" s="124"/>
    </row>
    <row r="19" spans="1:9" s="121" customFormat="1" ht="18" customHeight="1" x14ac:dyDescent="0.3">
      <c r="B19" s="123"/>
      <c r="C19" s="123"/>
      <c r="D19" s="123"/>
      <c r="E19" s="124"/>
    </row>
    <row r="20" spans="1:9" s="121" customFormat="1" ht="18" customHeight="1" x14ac:dyDescent="0.3">
      <c r="B20" s="123"/>
      <c r="C20" s="123"/>
      <c r="D20" s="123"/>
      <c r="E20" s="124"/>
    </row>
    <row r="21" spans="1:9" s="121" customFormat="1" ht="18" customHeight="1" x14ac:dyDescent="0.3">
      <c r="B21" s="123"/>
      <c r="C21" s="123"/>
      <c r="D21" s="123"/>
      <c r="E21" s="124"/>
    </row>
    <row r="22" spans="1:9" s="121" customFormat="1" ht="18" customHeight="1" x14ac:dyDescent="0.3">
      <c r="B22" s="123"/>
      <c r="C22" s="123"/>
      <c r="D22" s="123"/>
      <c r="E22" s="124"/>
    </row>
    <row r="23" spans="1:9" s="121" customFormat="1" ht="18" customHeight="1" x14ac:dyDescent="0.3">
      <c r="B23" s="123"/>
      <c r="C23" s="123"/>
      <c r="D23" s="123"/>
      <c r="E23" s="124"/>
    </row>
    <row r="24" spans="1:9" s="121" customFormat="1" ht="18" customHeight="1" x14ac:dyDescent="0.3">
      <c r="A24" s="121" t="s">
        <v>453</v>
      </c>
      <c r="D24" s="123"/>
      <c r="E24" s="124"/>
    </row>
    <row r="25" spans="1:9" s="121" customFormat="1" ht="18" customHeight="1" x14ac:dyDescent="0.3">
      <c r="A25" s="121" t="s">
        <v>454</v>
      </c>
      <c r="D25" s="123"/>
      <c r="E25" s="124"/>
      <c r="F25" s="121" t="s">
        <v>455</v>
      </c>
      <c r="I25" s="123"/>
    </row>
    <row r="26" spans="1:9" s="121" customFormat="1" ht="36" customHeight="1" x14ac:dyDescent="0.3">
      <c r="A26" s="120"/>
      <c r="C26" s="122" t="s">
        <v>77</v>
      </c>
      <c r="D26" s="174"/>
      <c r="E26" s="174"/>
      <c r="F26" s="174"/>
      <c r="G26" s="147" t="s">
        <v>79</v>
      </c>
      <c r="H26" s="174"/>
    </row>
    <row r="27" spans="1:9" s="121" customFormat="1" ht="24" customHeight="1" x14ac:dyDescent="0.3">
      <c r="A27" s="120"/>
      <c r="C27" s="122" t="s">
        <v>78</v>
      </c>
      <c r="D27" s="175"/>
      <c r="E27" s="175"/>
      <c r="F27" s="175"/>
      <c r="G27" s="147" t="s">
        <v>79</v>
      </c>
      <c r="H27" s="175"/>
    </row>
    <row r="28" spans="1:9" s="121" customFormat="1" ht="18" customHeight="1" x14ac:dyDescent="0.3">
      <c r="A28" s="120"/>
      <c r="B28" s="122"/>
      <c r="C28" s="122"/>
      <c r="D28" s="122"/>
      <c r="E28" s="122"/>
      <c r="F28" s="122"/>
    </row>
  </sheetData>
  <mergeCells count="1">
    <mergeCell ref="A1:I1"/>
  </mergeCells>
  <phoneticPr fontId="0" type="noConversion"/>
  <pageMargins left="0.7" right="0.75" top="0.51" bottom="0.51" header="0.5" footer="0.5"/>
  <pageSetup orientation="landscape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sqref="A1:IV1"/>
    </sheetView>
  </sheetViews>
  <sheetFormatPr defaultColWidth="8.19921875" defaultRowHeight="13.2" x14ac:dyDescent="0.25"/>
  <cols>
    <col min="1" max="1" width="5.296875" style="129" bestFit="1" customWidth="1"/>
    <col min="2" max="2" width="25.19921875" style="129" bestFit="1" customWidth="1"/>
    <col min="3" max="3" width="14.69921875" style="131" customWidth="1"/>
    <col min="4" max="4" width="15.296875" style="131" customWidth="1"/>
    <col min="5" max="5" width="16.5" style="131" customWidth="1"/>
    <col min="6" max="6" width="17" style="131" customWidth="1"/>
    <col min="7" max="7" width="15" style="131" customWidth="1"/>
    <col min="8" max="16384" width="8.19921875" style="129"/>
  </cols>
  <sheetData>
    <row r="1" spans="1:7" x14ac:dyDescent="0.25">
      <c r="A1" s="129" t="s">
        <v>17</v>
      </c>
    </row>
    <row r="4" spans="1:7" x14ac:dyDescent="0.25">
      <c r="A4" s="136" t="s">
        <v>462</v>
      </c>
      <c r="B4" s="136" t="s">
        <v>101</v>
      </c>
      <c r="C4" s="137" t="s">
        <v>456</v>
      </c>
      <c r="D4" s="137"/>
      <c r="E4" s="137" t="s">
        <v>102</v>
      </c>
      <c r="F4" s="137" t="s">
        <v>103</v>
      </c>
      <c r="G4" s="137" t="s">
        <v>104</v>
      </c>
    </row>
    <row r="5" spans="1:7" x14ac:dyDescent="0.25">
      <c r="B5" s="129" t="s">
        <v>105</v>
      </c>
      <c r="C5" s="130"/>
      <c r="D5" s="130">
        <f>'[1]trial balance'!$G$174</f>
        <v>168488.18</v>
      </c>
      <c r="E5" s="130"/>
      <c r="F5" s="130"/>
      <c r="G5" s="130"/>
    </row>
    <row r="6" spans="1:7" x14ac:dyDescent="0.25">
      <c r="A6" s="129" t="s">
        <v>106</v>
      </c>
      <c r="B6" s="129" t="s">
        <v>107</v>
      </c>
    </row>
    <row r="7" spans="1:7" s="133" customFormat="1" ht="12" x14ac:dyDescent="0.25">
      <c r="A7" s="132">
        <v>4000</v>
      </c>
      <c r="B7" s="133" t="s">
        <v>108</v>
      </c>
      <c r="C7" s="134">
        <v>8800</v>
      </c>
      <c r="D7" s="134"/>
      <c r="E7" s="134">
        <f>'[1]trial balance'!G176</f>
        <v>8830</v>
      </c>
      <c r="F7" s="134">
        <f>E7-C7</f>
        <v>30</v>
      </c>
      <c r="G7" s="134"/>
    </row>
    <row r="8" spans="1:7" s="133" customFormat="1" ht="12" x14ac:dyDescent="0.25">
      <c r="A8" s="132">
        <v>4001</v>
      </c>
      <c r="B8" s="133" t="s">
        <v>109</v>
      </c>
      <c r="C8" s="134">
        <v>9066</v>
      </c>
      <c r="D8" s="134"/>
      <c r="E8" s="134">
        <f>'[1]trial balance'!G177</f>
        <v>9066</v>
      </c>
      <c r="F8" s="134">
        <f>E8-C8</f>
        <v>0</v>
      </c>
      <c r="G8" s="134"/>
    </row>
    <row r="9" spans="1:7" s="133" customFormat="1" ht="12" x14ac:dyDescent="0.25">
      <c r="A9" s="132">
        <v>4003</v>
      </c>
      <c r="B9" s="133" t="s">
        <v>110</v>
      </c>
      <c r="C9" s="134">
        <v>4275</v>
      </c>
      <c r="D9" s="134"/>
      <c r="E9" s="134">
        <f>'[1]trial balance'!G178</f>
        <v>4275</v>
      </c>
      <c r="F9" s="134">
        <f>E9-C9</f>
        <v>0</v>
      </c>
      <c r="G9" s="134"/>
    </row>
    <row r="10" spans="1:7" s="133" customFormat="1" ht="12" x14ac:dyDescent="0.25">
      <c r="A10" s="132">
        <v>4004</v>
      </c>
      <c r="B10" s="133" t="s">
        <v>111</v>
      </c>
      <c r="C10" s="134"/>
      <c r="D10" s="134"/>
      <c r="E10" s="134">
        <f>'[1]trial balance'!G179</f>
        <v>-141</v>
      </c>
      <c r="F10" s="134"/>
      <c r="G10" s="134">
        <f>C10-E10</f>
        <v>141</v>
      </c>
    </row>
    <row r="11" spans="1:7" s="133" customFormat="1" ht="12" x14ac:dyDescent="0.25">
      <c r="A11" s="132">
        <v>4020</v>
      </c>
      <c r="B11" s="133" t="s">
        <v>112</v>
      </c>
      <c r="C11" s="134">
        <v>17500</v>
      </c>
      <c r="D11" s="134"/>
      <c r="E11" s="134">
        <f>'[1]trial balance'!G180</f>
        <v>17887.75</v>
      </c>
      <c r="F11" s="134">
        <f t="shared" ref="F11:F16" si="0">E11-C11</f>
        <v>387.75</v>
      </c>
      <c r="G11" s="134"/>
    </row>
    <row r="12" spans="1:7" s="133" customFormat="1" ht="12" x14ac:dyDescent="0.25">
      <c r="A12" s="132">
        <v>4021</v>
      </c>
      <c r="B12" s="133" t="s">
        <v>113</v>
      </c>
      <c r="C12" s="134">
        <v>48000</v>
      </c>
      <c r="D12" s="134"/>
      <c r="E12" s="134">
        <f>'[1]trial balance'!G181</f>
        <v>54055</v>
      </c>
      <c r="F12" s="134">
        <f t="shared" si="0"/>
        <v>6055</v>
      </c>
      <c r="G12" s="134"/>
    </row>
    <row r="13" spans="1:7" s="133" customFormat="1" ht="12" x14ac:dyDescent="0.25">
      <c r="A13" s="132">
        <v>4022</v>
      </c>
      <c r="B13" s="133" t="s">
        <v>114</v>
      </c>
      <c r="C13" s="134">
        <v>1500</v>
      </c>
      <c r="D13" s="134"/>
      <c r="E13" s="134">
        <f>'[1]trial balance'!G182</f>
        <v>2400.0299999999997</v>
      </c>
      <c r="F13" s="134">
        <f t="shared" si="0"/>
        <v>900.02999999999975</v>
      </c>
      <c r="G13" s="134"/>
    </row>
    <row r="14" spans="1:7" s="133" customFormat="1" ht="12" x14ac:dyDescent="0.25">
      <c r="A14" s="132">
        <v>4030</v>
      </c>
      <c r="B14" s="133" t="s">
        <v>115</v>
      </c>
      <c r="C14" s="134">
        <v>380</v>
      </c>
      <c r="D14" s="134"/>
      <c r="E14" s="134">
        <f>'[1]trial balance'!G183</f>
        <v>380</v>
      </c>
      <c r="F14" s="134">
        <f t="shared" si="0"/>
        <v>0</v>
      </c>
      <c r="G14" s="134"/>
    </row>
    <row r="15" spans="1:7" s="133" customFormat="1" ht="12" x14ac:dyDescent="0.25">
      <c r="A15" s="132">
        <v>4031</v>
      </c>
      <c r="B15" s="133" t="s">
        <v>91</v>
      </c>
      <c r="C15" s="134">
        <v>9756</v>
      </c>
      <c r="D15" s="134"/>
      <c r="E15" s="134">
        <f>'[1]trial balance'!G184</f>
        <v>10886</v>
      </c>
      <c r="F15" s="134">
        <f t="shared" si="0"/>
        <v>1130</v>
      </c>
      <c r="G15" s="134"/>
    </row>
    <row r="16" spans="1:7" s="133" customFormat="1" ht="12" x14ac:dyDescent="0.25">
      <c r="A16" s="132">
        <v>4032</v>
      </c>
      <c r="B16" s="133" t="s">
        <v>96</v>
      </c>
      <c r="C16" s="134">
        <v>15000</v>
      </c>
      <c r="D16" s="134"/>
      <c r="E16" s="134">
        <f>'[1]trial balance'!G185</f>
        <v>16760.13</v>
      </c>
      <c r="F16" s="134">
        <f t="shared" si="0"/>
        <v>1760.130000000001</v>
      </c>
      <c r="G16" s="134"/>
    </row>
    <row r="17" spans="1:7" s="133" customFormat="1" ht="12" x14ac:dyDescent="0.25">
      <c r="A17" s="132">
        <v>4032</v>
      </c>
      <c r="B17" s="133" t="s">
        <v>116</v>
      </c>
      <c r="C17" s="134">
        <v>500</v>
      </c>
      <c r="D17" s="134"/>
      <c r="E17" s="134">
        <f>'[1]trial balance'!G186</f>
        <v>367.77</v>
      </c>
      <c r="F17" s="134"/>
      <c r="G17" s="134">
        <f>C17-E17</f>
        <v>132.23000000000002</v>
      </c>
    </row>
    <row r="18" spans="1:7" s="133" customFormat="1" ht="12" x14ac:dyDescent="0.25">
      <c r="A18" s="132">
        <v>4042</v>
      </c>
      <c r="B18" s="133" t="s">
        <v>117</v>
      </c>
      <c r="C18" s="134">
        <v>1000</v>
      </c>
      <c r="D18" s="134"/>
      <c r="E18" s="134">
        <f>'[1]trial balance'!G187</f>
        <v>1013.5</v>
      </c>
      <c r="F18" s="134">
        <f>E18-C18</f>
        <v>13.5</v>
      </c>
      <c r="G18" s="134"/>
    </row>
    <row r="19" spans="1:7" s="133" customFormat="1" ht="12" x14ac:dyDescent="0.25">
      <c r="A19" s="132">
        <v>4045</v>
      </c>
      <c r="B19" s="133" t="s">
        <v>118</v>
      </c>
      <c r="C19" s="134">
        <v>100</v>
      </c>
      <c r="D19" s="134"/>
      <c r="E19" s="134">
        <f>'[1]trial balance'!G188</f>
        <v>83.17</v>
      </c>
      <c r="F19" s="134"/>
      <c r="G19" s="134">
        <f>C19-E19</f>
        <v>16.829999999999998</v>
      </c>
    </row>
    <row r="20" spans="1:7" s="133" customFormat="1" ht="12" x14ac:dyDescent="0.25">
      <c r="A20" s="132">
        <v>4046</v>
      </c>
      <c r="B20" s="133" t="s">
        <v>119</v>
      </c>
      <c r="C20" s="134"/>
      <c r="D20" s="134"/>
      <c r="E20" s="134">
        <f>'[1]trial balance'!G189</f>
        <v>7212.63</v>
      </c>
      <c r="F20" s="134">
        <f t="shared" ref="F20:F26" si="1">E20-C20</f>
        <v>7212.63</v>
      </c>
      <c r="G20" s="134"/>
    </row>
    <row r="21" spans="1:7" s="133" customFormat="1" ht="12" x14ac:dyDescent="0.25">
      <c r="A21" s="132">
        <v>4052</v>
      </c>
      <c r="B21" s="133" t="s">
        <v>120</v>
      </c>
      <c r="C21" s="134"/>
      <c r="D21" s="134"/>
      <c r="E21" s="134">
        <f>'[1]trial balance'!G190</f>
        <v>1030</v>
      </c>
      <c r="F21" s="134">
        <f t="shared" si="1"/>
        <v>1030</v>
      </c>
      <c r="G21" s="134"/>
    </row>
    <row r="22" spans="1:7" s="133" customFormat="1" ht="12" x14ac:dyDescent="0.25">
      <c r="A22" s="132">
        <v>4053</v>
      </c>
      <c r="B22" s="133" t="s">
        <v>121</v>
      </c>
      <c r="C22" s="134">
        <v>6500</v>
      </c>
      <c r="D22" s="134"/>
      <c r="E22" s="134">
        <f>'[1]trial balance'!G191</f>
        <v>10728.95</v>
      </c>
      <c r="F22" s="134">
        <f t="shared" si="1"/>
        <v>4228.9500000000007</v>
      </c>
      <c r="G22" s="134"/>
    </row>
    <row r="23" spans="1:7" s="133" customFormat="1" ht="12" x14ac:dyDescent="0.25">
      <c r="A23" s="132">
        <v>4054</v>
      </c>
      <c r="B23" s="133" t="s">
        <v>122</v>
      </c>
      <c r="C23" s="134">
        <v>13667</v>
      </c>
      <c r="D23" s="134"/>
      <c r="E23" s="134">
        <f>'[1]trial balance'!G192</f>
        <v>13667</v>
      </c>
      <c r="F23" s="134">
        <f t="shared" si="1"/>
        <v>0</v>
      </c>
      <c r="G23" s="134"/>
    </row>
    <row r="24" spans="1:7" s="133" customFormat="1" ht="12" x14ac:dyDescent="0.25">
      <c r="A24" s="132">
        <v>4055</v>
      </c>
      <c r="B24" s="133" t="s">
        <v>123</v>
      </c>
      <c r="C24" s="134"/>
      <c r="D24" s="134"/>
      <c r="E24" s="134">
        <f>'[1]trial balance'!G193</f>
        <v>680.14</v>
      </c>
      <c r="F24" s="134">
        <f t="shared" si="1"/>
        <v>680.14</v>
      </c>
      <c r="G24" s="134"/>
    </row>
    <row r="25" spans="1:7" s="133" customFormat="1" ht="12" x14ac:dyDescent="0.25">
      <c r="A25" s="132">
        <v>4900</v>
      </c>
      <c r="B25" s="133" t="s">
        <v>124</v>
      </c>
      <c r="C25" s="134">
        <v>1247</v>
      </c>
      <c r="D25" s="134"/>
      <c r="E25" s="134">
        <f>'[1]trial balance'!G194</f>
        <v>1423.8</v>
      </c>
      <c r="F25" s="134">
        <f t="shared" si="1"/>
        <v>176.79999999999995</v>
      </c>
      <c r="G25" s="134"/>
    </row>
    <row r="26" spans="1:7" s="133" customFormat="1" ht="12" x14ac:dyDescent="0.25">
      <c r="A26" s="132">
        <v>4950</v>
      </c>
      <c r="B26" s="133" t="s">
        <v>125</v>
      </c>
      <c r="C26" s="134"/>
      <c r="D26" s="134"/>
      <c r="E26" s="134">
        <f>'[1]trial balance'!G195</f>
        <v>196.95</v>
      </c>
      <c r="F26" s="134">
        <f t="shared" si="1"/>
        <v>196.95</v>
      </c>
      <c r="G26" s="134"/>
    </row>
    <row r="27" spans="1:7" s="133" customFormat="1" ht="12" x14ac:dyDescent="0.25">
      <c r="A27" s="132">
        <v>4952</v>
      </c>
      <c r="B27" s="133" t="s">
        <v>126</v>
      </c>
      <c r="C27" s="134">
        <v>50000</v>
      </c>
      <c r="D27" s="134"/>
      <c r="E27" s="134">
        <f>'[1]trial balance'!G196</f>
        <v>48528.15</v>
      </c>
      <c r="F27" s="134"/>
      <c r="G27" s="134">
        <f>C27-E27</f>
        <v>1471.8499999999985</v>
      </c>
    </row>
    <row r="28" spans="1:7" x14ac:dyDescent="0.25">
      <c r="A28" s="138"/>
      <c r="B28" s="139" t="s">
        <v>127</v>
      </c>
      <c r="C28" s="140"/>
      <c r="D28" s="140">
        <f>SUM(C7:C27)</f>
        <v>187291</v>
      </c>
      <c r="E28" s="140">
        <f>'[1]trial balance'!G197</f>
        <v>209330.97000000003</v>
      </c>
      <c r="F28" s="140">
        <f>SUM(F7:F27)</f>
        <v>23801.88</v>
      </c>
      <c r="G28" s="140">
        <f>SUM(G7:G27)</f>
        <v>1761.9099999999985</v>
      </c>
    </row>
    <row r="29" spans="1:7" x14ac:dyDescent="0.25">
      <c r="A29" s="135"/>
      <c r="B29" s="129" t="s">
        <v>128</v>
      </c>
      <c r="D29" s="131">
        <f>SUM(D5:D28)</f>
        <v>355779.18</v>
      </c>
    </row>
    <row r="30" spans="1:7" x14ac:dyDescent="0.25">
      <c r="A30" s="129" t="s">
        <v>129</v>
      </c>
      <c r="B30" s="129" t="s">
        <v>130</v>
      </c>
    </row>
    <row r="31" spans="1:7" s="133" customFormat="1" ht="12" x14ac:dyDescent="0.25">
      <c r="A31" s="132">
        <v>5000</v>
      </c>
      <c r="B31" s="133" t="s">
        <v>131</v>
      </c>
      <c r="C31" s="134">
        <v>6500</v>
      </c>
      <c r="D31" s="134"/>
      <c r="E31" s="134">
        <f>-'[1]trial balance'!$G$199</f>
        <v>6649.76</v>
      </c>
      <c r="F31" s="134"/>
      <c r="G31" s="134">
        <f>E31-C31</f>
        <v>149.76000000000022</v>
      </c>
    </row>
    <row r="32" spans="1:7" s="133" customFormat="1" ht="12" x14ac:dyDescent="0.25">
      <c r="A32" s="132">
        <v>5001</v>
      </c>
      <c r="B32" s="133" t="s">
        <v>132</v>
      </c>
      <c r="C32" s="134">
        <v>8800</v>
      </c>
      <c r="D32" s="134"/>
      <c r="E32" s="134">
        <f>-'[1]trial balance'!G200</f>
        <v>7305.29</v>
      </c>
      <c r="F32" s="134">
        <f>C32-E32</f>
        <v>1494.71</v>
      </c>
      <c r="G32" s="134"/>
    </row>
    <row r="33" spans="1:7" s="133" customFormat="1" ht="12" x14ac:dyDescent="0.25">
      <c r="A33" s="132">
        <v>5002</v>
      </c>
      <c r="B33" s="133" t="s">
        <v>133</v>
      </c>
      <c r="C33" s="134">
        <v>6500</v>
      </c>
      <c r="D33" s="134"/>
      <c r="E33" s="134">
        <f>-'[1]trial balance'!G201</f>
        <v>5739.77</v>
      </c>
      <c r="F33" s="134">
        <f>C33-E33</f>
        <v>760.22999999999956</v>
      </c>
      <c r="G33" s="134"/>
    </row>
    <row r="34" spans="1:7" s="133" customFormat="1" ht="12" x14ac:dyDescent="0.25">
      <c r="A34" s="132">
        <v>5003</v>
      </c>
      <c r="B34" s="133" t="s">
        <v>134</v>
      </c>
      <c r="C34" s="134">
        <v>9800</v>
      </c>
      <c r="D34" s="134"/>
      <c r="E34" s="134">
        <f>-'[1]trial balance'!G202</f>
        <v>12592.5</v>
      </c>
      <c r="F34" s="134"/>
      <c r="G34" s="134">
        <f>E34-C34</f>
        <v>2792.5</v>
      </c>
    </row>
    <row r="35" spans="1:7" s="133" customFormat="1" ht="12" x14ac:dyDescent="0.25">
      <c r="A35" s="132">
        <v>5004</v>
      </c>
      <c r="B35" s="133" t="s">
        <v>135</v>
      </c>
      <c r="C35" s="134">
        <v>500</v>
      </c>
      <c r="D35" s="134"/>
      <c r="E35" s="134">
        <f>-'[1]trial balance'!G203</f>
        <v>524.75</v>
      </c>
      <c r="F35" s="134"/>
      <c r="G35" s="134">
        <f>E35-C35</f>
        <v>24.75</v>
      </c>
    </row>
    <row r="36" spans="1:7" s="133" customFormat="1" ht="12" x14ac:dyDescent="0.25">
      <c r="A36" s="132">
        <v>5005</v>
      </c>
      <c r="B36" s="133" t="s">
        <v>136</v>
      </c>
      <c r="C36" s="134">
        <v>100</v>
      </c>
      <c r="D36" s="134"/>
      <c r="E36" s="134">
        <f>-'[1]trial balance'!G204</f>
        <v>120</v>
      </c>
      <c r="F36" s="134"/>
      <c r="G36" s="134">
        <f>E36-C36</f>
        <v>20</v>
      </c>
    </row>
    <row r="37" spans="1:7" s="133" customFormat="1" ht="12" x14ac:dyDescent="0.25">
      <c r="A37" s="132">
        <v>5006</v>
      </c>
      <c r="B37" s="133" t="s">
        <v>137</v>
      </c>
      <c r="C37" s="134">
        <v>100</v>
      </c>
      <c r="D37" s="134"/>
      <c r="E37" s="134">
        <f>-'[1]trial balance'!G205</f>
        <v>42.48</v>
      </c>
      <c r="F37" s="134">
        <f>C37-E37</f>
        <v>57.52</v>
      </c>
      <c r="G37" s="134"/>
    </row>
    <row r="38" spans="1:7" s="133" customFormat="1" ht="12" x14ac:dyDescent="0.25">
      <c r="A38" s="132">
        <v>5007</v>
      </c>
      <c r="B38" s="133" t="s">
        <v>138</v>
      </c>
      <c r="C38" s="134">
        <v>1500</v>
      </c>
      <c r="D38" s="134"/>
      <c r="E38" s="134">
        <f>-'[1]trial balance'!G206</f>
        <v>1573.26</v>
      </c>
      <c r="F38" s="134"/>
      <c r="G38" s="134">
        <f>E38-C38</f>
        <v>73.259999999999991</v>
      </c>
    </row>
    <row r="39" spans="1:7" s="133" customFormat="1" ht="12" x14ac:dyDescent="0.25">
      <c r="A39" s="132">
        <v>5008</v>
      </c>
      <c r="B39" s="133" t="s">
        <v>139</v>
      </c>
      <c r="C39" s="134">
        <v>1500</v>
      </c>
      <c r="D39" s="134"/>
      <c r="E39" s="134">
        <f>-'[1]trial balance'!G207</f>
        <v>1739</v>
      </c>
      <c r="F39" s="134"/>
      <c r="G39" s="134">
        <f>E39-C39</f>
        <v>239</v>
      </c>
    </row>
    <row r="40" spans="1:7" s="133" customFormat="1" ht="12" x14ac:dyDescent="0.25">
      <c r="A40" s="132">
        <v>5009</v>
      </c>
      <c r="B40" s="133" t="s">
        <v>140</v>
      </c>
      <c r="C40" s="134">
        <v>2000</v>
      </c>
      <c r="D40" s="134"/>
      <c r="E40" s="134">
        <f>-'[1]trial balance'!G208</f>
        <v>179.8</v>
      </c>
      <c r="F40" s="134">
        <f>C40-E40</f>
        <v>1820.2</v>
      </c>
      <c r="G40" s="134"/>
    </row>
    <row r="41" spans="1:7" s="133" customFormat="1" ht="12" x14ac:dyDescent="0.25">
      <c r="A41" s="132">
        <v>5010</v>
      </c>
      <c r="B41" s="133" t="s">
        <v>141</v>
      </c>
      <c r="C41" s="134">
        <v>2000</v>
      </c>
      <c r="D41" s="134"/>
      <c r="E41" s="134">
        <f>-'[1]trial balance'!G209</f>
        <v>2589.1999999999998</v>
      </c>
      <c r="F41" s="134"/>
      <c r="G41" s="134">
        <f>E41-C41</f>
        <v>589.19999999999982</v>
      </c>
    </row>
    <row r="42" spans="1:7" s="133" customFormat="1" ht="12" x14ac:dyDescent="0.25">
      <c r="A42" s="132">
        <v>5011</v>
      </c>
      <c r="B42" s="133" t="s">
        <v>142</v>
      </c>
      <c r="C42" s="134">
        <v>1500</v>
      </c>
      <c r="D42" s="134"/>
      <c r="E42" s="134">
        <f>-'[1]trial balance'!G210</f>
        <v>1856</v>
      </c>
      <c r="F42" s="134"/>
      <c r="G42" s="134">
        <f>E42-C42</f>
        <v>356</v>
      </c>
    </row>
    <row r="43" spans="1:7" s="133" customFormat="1" ht="12" x14ac:dyDescent="0.25">
      <c r="A43" s="132">
        <v>5012</v>
      </c>
      <c r="B43" s="133" t="s">
        <v>143</v>
      </c>
      <c r="C43" s="134">
        <v>500</v>
      </c>
      <c r="D43" s="134"/>
      <c r="E43" s="134">
        <f>-'[1]trial balance'!G211</f>
        <v>90</v>
      </c>
      <c r="F43" s="134">
        <f t="shared" ref="F43:F48" si="2">C43-E43</f>
        <v>410</v>
      </c>
      <c r="G43" s="134"/>
    </row>
    <row r="44" spans="1:7" s="133" customFormat="1" ht="12" x14ac:dyDescent="0.25">
      <c r="A44" s="132">
        <v>5013</v>
      </c>
      <c r="B44" s="133" t="s">
        <v>144</v>
      </c>
      <c r="C44" s="134">
        <v>1000</v>
      </c>
      <c r="D44" s="134"/>
      <c r="E44" s="134">
        <f>-'[1]trial balance'!G212</f>
        <v>653</v>
      </c>
      <c r="F44" s="134">
        <f t="shared" si="2"/>
        <v>347</v>
      </c>
      <c r="G44" s="134"/>
    </row>
    <row r="45" spans="1:7" s="133" customFormat="1" ht="12" x14ac:dyDescent="0.25">
      <c r="A45" s="132">
        <v>5014</v>
      </c>
      <c r="B45" s="133" t="s">
        <v>145</v>
      </c>
      <c r="C45" s="134">
        <v>700</v>
      </c>
      <c r="D45" s="134"/>
      <c r="E45" s="134">
        <f>-'[1]trial balance'!G213</f>
        <v>685</v>
      </c>
      <c r="F45" s="134">
        <f t="shared" si="2"/>
        <v>15</v>
      </c>
      <c r="G45" s="134"/>
    </row>
    <row r="46" spans="1:7" s="133" customFormat="1" ht="12" x14ac:dyDescent="0.25">
      <c r="A46" s="132">
        <v>5015</v>
      </c>
      <c r="B46" s="133" t="s">
        <v>146</v>
      </c>
      <c r="C46" s="134">
        <v>1500</v>
      </c>
      <c r="D46" s="134"/>
      <c r="E46" s="134">
        <f>-'[1]trial balance'!G214</f>
        <v>1402</v>
      </c>
      <c r="F46" s="134">
        <f t="shared" si="2"/>
        <v>98</v>
      </c>
      <c r="G46" s="134"/>
    </row>
    <row r="47" spans="1:7" s="133" customFormat="1" ht="12" x14ac:dyDescent="0.25">
      <c r="A47" s="132">
        <v>5016</v>
      </c>
      <c r="B47" s="133" t="s">
        <v>147</v>
      </c>
      <c r="C47" s="134">
        <v>600</v>
      </c>
      <c r="D47" s="134"/>
      <c r="E47" s="134">
        <f>-'[1]trial balance'!G215</f>
        <v>574.4</v>
      </c>
      <c r="F47" s="134">
        <f t="shared" si="2"/>
        <v>25.600000000000023</v>
      </c>
      <c r="G47" s="134"/>
    </row>
    <row r="48" spans="1:7" s="133" customFormat="1" ht="12" x14ac:dyDescent="0.25">
      <c r="A48" s="132">
        <v>5017</v>
      </c>
      <c r="B48" s="133" t="s">
        <v>148</v>
      </c>
      <c r="C48" s="134">
        <v>0</v>
      </c>
      <c r="D48" s="134"/>
      <c r="E48" s="134">
        <f>-'[1]trial balance'!G216</f>
        <v>276.81</v>
      </c>
      <c r="F48" s="134">
        <f t="shared" si="2"/>
        <v>-276.81</v>
      </c>
      <c r="G48" s="134">
        <f>E48-C48</f>
        <v>276.81</v>
      </c>
    </row>
    <row r="49" spans="1:7" s="133" customFormat="1" ht="12" x14ac:dyDescent="0.25">
      <c r="A49" s="132">
        <v>5018</v>
      </c>
      <c r="B49" s="133" t="s">
        <v>149</v>
      </c>
      <c r="C49" s="134">
        <v>5000</v>
      </c>
      <c r="D49" s="134"/>
      <c r="E49" s="134">
        <f>-'[1]trial balance'!G217</f>
        <v>5384.64</v>
      </c>
      <c r="F49" s="134"/>
      <c r="G49" s="134">
        <f>E49-C49</f>
        <v>384.64000000000033</v>
      </c>
    </row>
    <row r="50" spans="1:7" s="133" customFormat="1" ht="12" x14ac:dyDescent="0.25">
      <c r="A50" s="132">
        <v>5019</v>
      </c>
      <c r="B50" s="133" t="s">
        <v>150</v>
      </c>
      <c r="C50" s="134">
        <v>2000</v>
      </c>
      <c r="D50" s="134"/>
      <c r="E50" s="134">
        <f>-'[1]trial balance'!G218</f>
        <v>1472.72</v>
      </c>
      <c r="F50" s="134">
        <f>C50-E50</f>
        <v>527.28</v>
      </c>
      <c r="G50" s="134"/>
    </row>
    <row r="51" spans="1:7" s="133" customFormat="1" ht="12" x14ac:dyDescent="0.25">
      <c r="A51" s="132">
        <v>5021</v>
      </c>
      <c r="B51" s="133" t="s">
        <v>151</v>
      </c>
      <c r="C51" s="134">
        <v>500</v>
      </c>
      <c r="D51" s="134"/>
      <c r="E51" s="134">
        <f>-'[1]trial balance'!G219</f>
        <v>251.32999999999998</v>
      </c>
      <c r="F51" s="134">
        <f>C51-E51</f>
        <v>248.67000000000002</v>
      </c>
      <c r="G51" s="134"/>
    </row>
    <row r="52" spans="1:7" s="133" customFormat="1" ht="12" x14ac:dyDescent="0.25">
      <c r="A52" s="132">
        <v>5022</v>
      </c>
      <c r="B52" s="133" t="s">
        <v>152</v>
      </c>
      <c r="C52" s="134">
        <v>2500</v>
      </c>
      <c r="D52" s="134"/>
      <c r="E52" s="134">
        <f>-'[1]trial balance'!G220</f>
        <v>1358.56</v>
      </c>
      <c r="F52" s="134">
        <f>C52-E52</f>
        <v>1141.44</v>
      </c>
      <c r="G52" s="134"/>
    </row>
    <row r="53" spans="1:7" s="133" customFormat="1" ht="12" x14ac:dyDescent="0.25">
      <c r="A53" s="132">
        <v>5023</v>
      </c>
      <c r="B53" s="133" t="s">
        <v>153</v>
      </c>
      <c r="C53" s="134">
        <v>1500</v>
      </c>
      <c r="D53" s="134"/>
      <c r="E53" s="134">
        <f>-'[1]trial balance'!G221</f>
        <v>1579.85</v>
      </c>
      <c r="F53" s="134"/>
      <c r="G53" s="134">
        <f>E53-C53</f>
        <v>79.849999999999909</v>
      </c>
    </row>
    <row r="54" spans="1:7" s="133" customFormat="1" ht="12" x14ac:dyDescent="0.25">
      <c r="A54" s="132">
        <v>5030</v>
      </c>
      <c r="B54" s="133" t="s">
        <v>154</v>
      </c>
      <c r="C54" s="134">
        <v>4500</v>
      </c>
      <c r="D54" s="134"/>
      <c r="E54" s="134">
        <f>-'[1]trial balance'!G222</f>
        <v>4461.25</v>
      </c>
      <c r="F54" s="134">
        <f>C54-E54</f>
        <v>38.75</v>
      </c>
      <c r="G54" s="134"/>
    </row>
    <row r="55" spans="1:7" s="133" customFormat="1" ht="12" x14ac:dyDescent="0.25">
      <c r="A55" s="132">
        <v>5031</v>
      </c>
      <c r="B55" s="133" t="s">
        <v>155</v>
      </c>
      <c r="C55" s="134">
        <v>685</v>
      </c>
      <c r="D55" s="134"/>
      <c r="E55" s="134">
        <f>-'[1]trial balance'!G223</f>
        <v>791.57</v>
      </c>
      <c r="F55" s="134"/>
      <c r="G55" s="134">
        <f t="shared" ref="G55:G64" si="3">E55-C55</f>
        <v>106.57000000000005</v>
      </c>
    </row>
    <row r="56" spans="1:7" s="133" customFormat="1" ht="12" x14ac:dyDescent="0.25">
      <c r="A56" s="132">
        <v>5032</v>
      </c>
      <c r="B56" s="133" t="s">
        <v>156</v>
      </c>
      <c r="C56" s="134">
        <v>7000</v>
      </c>
      <c r="D56" s="134"/>
      <c r="E56" s="134">
        <f>-'[1]trial balance'!G224</f>
        <v>7162.81</v>
      </c>
      <c r="F56" s="134"/>
      <c r="G56" s="134">
        <f t="shared" si="3"/>
        <v>162.8100000000004</v>
      </c>
    </row>
    <row r="57" spans="1:7" s="133" customFormat="1" ht="12" x14ac:dyDescent="0.25">
      <c r="A57" s="132">
        <v>5050</v>
      </c>
      <c r="B57" s="133" t="s">
        <v>157</v>
      </c>
      <c r="C57" s="134">
        <v>5000</v>
      </c>
      <c r="D57" s="134"/>
      <c r="E57" s="134">
        <f>-'[1]trial balance'!G225</f>
        <v>6907.92</v>
      </c>
      <c r="F57" s="134"/>
      <c r="G57" s="134">
        <f t="shared" si="3"/>
        <v>1907.92</v>
      </c>
    </row>
    <row r="58" spans="1:7" s="133" customFormat="1" ht="12" x14ac:dyDescent="0.25">
      <c r="A58" s="132">
        <v>5054</v>
      </c>
      <c r="B58" s="133" t="s">
        <v>158</v>
      </c>
      <c r="C58" s="134">
        <v>0</v>
      </c>
      <c r="D58" s="134"/>
      <c r="E58" s="134">
        <f>-'[1]trial balance'!G226</f>
        <v>1137.58</v>
      </c>
      <c r="F58" s="134"/>
      <c r="G58" s="134">
        <f t="shared" si="3"/>
        <v>1137.58</v>
      </c>
    </row>
    <row r="59" spans="1:7" s="133" customFormat="1" ht="12" x14ac:dyDescent="0.25">
      <c r="A59" s="132">
        <v>5055</v>
      </c>
      <c r="B59" s="133" t="s">
        <v>159</v>
      </c>
      <c r="C59" s="134">
        <v>9896</v>
      </c>
      <c r="D59" s="134"/>
      <c r="E59" s="134">
        <f>-'[1]trial balance'!G227</f>
        <v>10202.48</v>
      </c>
      <c r="F59" s="134"/>
      <c r="G59" s="134">
        <f t="shared" si="3"/>
        <v>306.47999999999956</v>
      </c>
    </row>
    <row r="60" spans="1:7" s="133" customFormat="1" ht="12" x14ac:dyDescent="0.25">
      <c r="A60" s="132">
        <v>5056</v>
      </c>
      <c r="B60" s="133" t="s">
        <v>160</v>
      </c>
      <c r="C60" s="134">
        <v>0</v>
      </c>
      <c r="D60" s="134"/>
      <c r="E60" s="134">
        <f>-'[1]trial balance'!G228</f>
        <v>514.16999999999996</v>
      </c>
      <c r="F60" s="134"/>
      <c r="G60" s="134">
        <f t="shared" si="3"/>
        <v>514.16999999999996</v>
      </c>
    </row>
    <row r="61" spans="1:7" s="133" customFormat="1" ht="12" x14ac:dyDescent="0.25">
      <c r="A61" s="132">
        <v>5060</v>
      </c>
      <c r="B61" s="133" t="s">
        <v>161</v>
      </c>
      <c r="C61" s="134">
        <v>1500</v>
      </c>
      <c r="D61" s="134"/>
      <c r="E61" s="134">
        <f>-'[1]trial balance'!G229</f>
        <v>2400.0299999999988</v>
      </c>
      <c r="F61" s="134"/>
      <c r="G61" s="134">
        <f t="shared" si="3"/>
        <v>900.02999999999884</v>
      </c>
    </row>
    <row r="62" spans="1:7" s="133" customFormat="1" ht="12" x14ac:dyDescent="0.25">
      <c r="A62" s="132">
        <v>5061</v>
      </c>
      <c r="B62" s="133" t="s">
        <v>162</v>
      </c>
      <c r="C62" s="134">
        <v>63000</v>
      </c>
      <c r="D62" s="134"/>
      <c r="E62" s="134">
        <f>-'[1]trial balance'!G230</f>
        <v>82859.48</v>
      </c>
      <c r="F62" s="134"/>
      <c r="G62" s="134">
        <f t="shared" si="3"/>
        <v>19859.479999999996</v>
      </c>
    </row>
    <row r="63" spans="1:7" s="133" customFormat="1" ht="12" x14ac:dyDescent="0.25">
      <c r="A63" s="132">
        <v>5063</v>
      </c>
      <c r="B63" s="133" t="s">
        <v>163</v>
      </c>
      <c r="C63" s="134">
        <v>0</v>
      </c>
      <c r="D63" s="134"/>
      <c r="E63" s="134">
        <f>-'[1]trial balance'!G231</f>
        <v>13</v>
      </c>
      <c r="F63" s="134"/>
      <c r="G63" s="134">
        <f t="shared" si="3"/>
        <v>13</v>
      </c>
    </row>
    <row r="64" spans="1:7" s="133" customFormat="1" ht="12" x14ac:dyDescent="0.25">
      <c r="A64" s="132">
        <v>5100</v>
      </c>
      <c r="B64" s="133" t="s">
        <v>164</v>
      </c>
      <c r="C64" s="134">
        <v>3144</v>
      </c>
      <c r="D64" s="134"/>
      <c r="E64" s="134">
        <f>-'[1]trial balance'!G232</f>
        <v>3413.15</v>
      </c>
      <c r="F64" s="134"/>
      <c r="G64" s="134">
        <f t="shared" si="3"/>
        <v>269.15000000000009</v>
      </c>
    </row>
    <row r="65" spans="1:7" s="133" customFormat="1" ht="12" x14ac:dyDescent="0.25">
      <c r="A65" s="132">
        <v>5101</v>
      </c>
      <c r="B65" s="133" t="s">
        <v>165</v>
      </c>
      <c r="C65" s="134">
        <v>1000</v>
      </c>
      <c r="D65" s="134"/>
      <c r="E65" s="134">
        <f>-'[1]trial balance'!G233</f>
        <v>214.93</v>
      </c>
      <c r="F65" s="134">
        <f>C65-E65</f>
        <v>785.06999999999994</v>
      </c>
      <c r="G65" s="134"/>
    </row>
    <row r="66" spans="1:7" s="133" customFormat="1" ht="12" x14ac:dyDescent="0.25">
      <c r="A66" s="132">
        <v>5102</v>
      </c>
      <c r="B66" s="133" t="s">
        <v>166</v>
      </c>
      <c r="C66" s="134">
        <v>500</v>
      </c>
      <c r="D66" s="134"/>
      <c r="E66" s="134">
        <f>-'[1]trial balance'!G234</f>
        <v>356.17</v>
      </c>
      <c r="F66" s="134">
        <f>C66-E66</f>
        <v>143.82999999999998</v>
      </c>
      <c r="G66" s="134"/>
    </row>
    <row r="67" spans="1:7" s="133" customFormat="1" ht="12" x14ac:dyDescent="0.25">
      <c r="A67" s="132">
        <v>5103</v>
      </c>
      <c r="B67" s="133" t="s">
        <v>167</v>
      </c>
      <c r="C67" s="134">
        <v>1850</v>
      </c>
      <c r="D67" s="134"/>
      <c r="E67" s="134">
        <f>-'[1]trial balance'!G235</f>
        <v>1462.2</v>
      </c>
      <c r="F67" s="134">
        <f>C67-E67</f>
        <v>387.79999999999995</v>
      </c>
      <c r="G67" s="134"/>
    </row>
    <row r="68" spans="1:7" s="133" customFormat="1" ht="12" x14ac:dyDescent="0.25">
      <c r="A68" s="132">
        <v>5104</v>
      </c>
      <c r="B68" s="133" t="s">
        <v>168</v>
      </c>
      <c r="C68" s="134">
        <v>0</v>
      </c>
      <c r="D68" s="134"/>
      <c r="E68" s="134">
        <f>-'[1]trial balance'!G236</f>
        <v>249.5</v>
      </c>
      <c r="F68" s="134"/>
      <c r="G68" s="134">
        <f>E68-C68</f>
        <v>249.5</v>
      </c>
    </row>
    <row r="69" spans="1:7" s="133" customFormat="1" ht="12" x14ac:dyDescent="0.25">
      <c r="A69" s="132">
        <v>5105</v>
      </c>
      <c r="B69" s="133" t="s">
        <v>169</v>
      </c>
      <c r="C69" s="134">
        <v>500</v>
      </c>
      <c r="D69" s="134"/>
      <c r="E69" s="134">
        <f>-'[1]trial balance'!G237</f>
        <v>215.27</v>
      </c>
      <c r="F69" s="134">
        <f>C69-E69</f>
        <v>284.73</v>
      </c>
      <c r="G69" s="134"/>
    </row>
    <row r="70" spans="1:7" s="133" customFormat="1" ht="12" x14ac:dyDescent="0.25">
      <c r="A70" s="132">
        <v>5106</v>
      </c>
      <c r="B70" s="133" t="s">
        <v>20</v>
      </c>
      <c r="C70" s="134">
        <v>1250</v>
      </c>
      <c r="D70" s="134"/>
      <c r="E70" s="134">
        <f>-'[1]trial balance'!G238</f>
        <v>1386.34</v>
      </c>
      <c r="F70" s="134"/>
      <c r="G70" s="134">
        <f>E70-C70</f>
        <v>136.33999999999992</v>
      </c>
    </row>
    <row r="71" spans="1:7" s="133" customFormat="1" ht="12" x14ac:dyDescent="0.25">
      <c r="A71" s="132">
        <v>5107</v>
      </c>
      <c r="B71" s="133" t="s">
        <v>21</v>
      </c>
      <c r="C71" s="134">
        <v>500</v>
      </c>
      <c r="D71" s="134"/>
      <c r="E71" s="134"/>
      <c r="F71" s="134">
        <f t="shared" ref="F71:F79" si="4">C71-E71</f>
        <v>500</v>
      </c>
      <c r="G71" s="134"/>
    </row>
    <row r="72" spans="1:7" s="133" customFormat="1" ht="12" x14ac:dyDescent="0.25">
      <c r="A72" s="132">
        <v>5108</v>
      </c>
      <c r="B72" s="133" t="s">
        <v>22</v>
      </c>
      <c r="C72" s="134">
        <v>700</v>
      </c>
      <c r="D72" s="134"/>
      <c r="E72" s="134">
        <f>-'[1]trial balance'!G239</f>
        <v>679.36</v>
      </c>
      <c r="F72" s="134">
        <f t="shared" si="4"/>
        <v>20.639999999999986</v>
      </c>
      <c r="G72" s="134"/>
    </row>
    <row r="73" spans="1:7" s="133" customFormat="1" ht="12" x14ac:dyDescent="0.25">
      <c r="A73" s="132">
        <v>5109</v>
      </c>
      <c r="B73" s="133" t="s">
        <v>23</v>
      </c>
      <c r="C73" s="134">
        <v>5000</v>
      </c>
      <c r="D73" s="134"/>
      <c r="E73" s="134">
        <f>-'[1]trial balance'!G240</f>
        <v>1706.5</v>
      </c>
      <c r="F73" s="134">
        <f t="shared" si="4"/>
        <v>3293.5</v>
      </c>
      <c r="G73" s="134"/>
    </row>
    <row r="74" spans="1:7" s="133" customFormat="1" ht="12" x14ac:dyDescent="0.25">
      <c r="A74" s="132">
        <v>5111</v>
      </c>
      <c r="B74" s="133" t="s">
        <v>24</v>
      </c>
      <c r="C74" s="134">
        <v>8000</v>
      </c>
      <c r="D74" s="134"/>
      <c r="E74" s="134">
        <f>-'[1]trial balance'!G241</f>
        <v>2076.27</v>
      </c>
      <c r="F74" s="134">
        <f t="shared" si="4"/>
        <v>5923.73</v>
      </c>
      <c r="G74" s="134"/>
    </row>
    <row r="75" spans="1:7" s="133" customFormat="1" ht="12" x14ac:dyDescent="0.25">
      <c r="A75" s="132">
        <v>5112</v>
      </c>
      <c r="B75" s="133" t="s">
        <v>25</v>
      </c>
      <c r="C75" s="134">
        <v>100</v>
      </c>
      <c r="D75" s="134"/>
      <c r="E75" s="134"/>
      <c r="F75" s="134">
        <f t="shared" si="4"/>
        <v>100</v>
      </c>
      <c r="G75" s="134"/>
    </row>
    <row r="76" spans="1:7" s="133" customFormat="1" ht="12" x14ac:dyDescent="0.25">
      <c r="A76" s="132">
        <v>5113</v>
      </c>
      <c r="B76" s="133" t="s">
        <v>26</v>
      </c>
      <c r="C76" s="134">
        <v>1000</v>
      </c>
      <c r="D76" s="134"/>
      <c r="E76" s="134">
        <f>-'[1]trial balance'!G242</f>
        <v>203.41</v>
      </c>
      <c r="F76" s="134">
        <f t="shared" si="4"/>
        <v>796.59</v>
      </c>
      <c r="G76" s="134"/>
    </row>
    <row r="77" spans="1:7" s="133" customFormat="1" ht="12" x14ac:dyDescent="0.25">
      <c r="A77" s="132">
        <v>5114</v>
      </c>
      <c r="B77" s="133" t="s">
        <v>27</v>
      </c>
      <c r="C77" s="134">
        <v>200</v>
      </c>
      <c r="D77" s="134"/>
      <c r="E77" s="134"/>
      <c r="F77" s="134">
        <f t="shared" si="4"/>
        <v>200</v>
      </c>
      <c r="G77" s="134"/>
    </row>
    <row r="78" spans="1:7" s="133" customFormat="1" ht="12" x14ac:dyDescent="0.25">
      <c r="A78" s="132">
        <v>5115</v>
      </c>
      <c r="B78" s="133" t="s">
        <v>28</v>
      </c>
      <c r="C78" s="134">
        <v>500</v>
      </c>
      <c r="D78" s="134"/>
      <c r="E78" s="134">
        <f>-'[1]trial balance'!G243</f>
        <v>192.87</v>
      </c>
      <c r="F78" s="134">
        <f t="shared" si="4"/>
        <v>307.13</v>
      </c>
      <c r="G78" s="134"/>
    </row>
    <row r="79" spans="1:7" s="133" customFormat="1" ht="12" x14ac:dyDescent="0.25">
      <c r="A79" s="132">
        <v>5116</v>
      </c>
      <c r="B79" s="133" t="s">
        <v>29</v>
      </c>
      <c r="C79" s="134">
        <v>100</v>
      </c>
      <c r="D79" s="134"/>
      <c r="E79" s="134"/>
      <c r="F79" s="134">
        <f t="shared" si="4"/>
        <v>100</v>
      </c>
      <c r="G79" s="134"/>
    </row>
    <row r="80" spans="1:7" s="133" customFormat="1" ht="12" x14ac:dyDescent="0.25">
      <c r="A80" s="132">
        <v>5117</v>
      </c>
      <c r="B80" s="133" t="s">
        <v>54</v>
      </c>
      <c r="C80" s="134">
        <v>20000</v>
      </c>
      <c r="D80" s="134"/>
      <c r="E80" s="134">
        <f>-'[1]trial balance'!G244</f>
        <v>22789.26</v>
      </c>
      <c r="F80" s="134"/>
      <c r="G80" s="134">
        <f>E80-C80</f>
        <v>2789.2599999999984</v>
      </c>
    </row>
    <row r="81" spans="1:7" s="133" customFormat="1" ht="12" x14ac:dyDescent="0.25">
      <c r="A81" s="132">
        <v>5120</v>
      </c>
      <c r="B81" s="133" t="s">
        <v>31</v>
      </c>
      <c r="C81" s="134">
        <v>4000</v>
      </c>
      <c r="D81" s="134"/>
      <c r="E81" s="134">
        <f>-'[1]trial balance'!G245</f>
        <v>4364.4400000000005</v>
      </c>
      <c r="F81" s="134"/>
      <c r="G81" s="134">
        <f>E81-C81</f>
        <v>364.44000000000051</v>
      </c>
    </row>
    <row r="82" spans="1:7" s="133" customFormat="1" ht="12" x14ac:dyDescent="0.25">
      <c r="A82" s="132">
        <v>5121</v>
      </c>
      <c r="B82" s="133" t="s">
        <v>32</v>
      </c>
      <c r="C82" s="134">
        <v>250</v>
      </c>
      <c r="D82" s="134"/>
      <c r="E82" s="134">
        <f>-'[1]trial balance'!G246</f>
        <v>66</v>
      </c>
      <c r="F82" s="134">
        <f>C82-E82</f>
        <v>184</v>
      </c>
      <c r="G82" s="134"/>
    </row>
    <row r="83" spans="1:7" s="133" customFormat="1" ht="12" x14ac:dyDescent="0.25">
      <c r="A83" s="132">
        <v>5122</v>
      </c>
      <c r="B83" s="133" t="s">
        <v>33</v>
      </c>
      <c r="C83" s="134">
        <v>5000</v>
      </c>
      <c r="D83" s="134"/>
      <c r="E83" s="134">
        <f>-'[1]trial balance'!G247</f>
        <v>4900</v>
      </c>
      <c r="F83" s="134">
        <f>C83-E83</f>
        <v>100</v>
      </c>
      <c r="G83" s="134"/>
    </row>
    <row r="84" spans="1:7" s="133" customFormat="1" ht="12" x14ac:dyDescent="0.25">
      <c r="A84" s="132">
        <v>5123</v>
      </c>
      <c r="B84" s="133" t="s">
        <v>34</v>
      </c>
      <c r="C84" s="134">
        <v>300</v>
      </c>
      <c r="D84" s="134"/>
      <c r="E84" s="134"/>
      <c r="F84" s="134">
        <f>C84-E84</f>
        <v>300</v>
      </c>
      <c r="G84" s="134"/>
    </row>
    <row r="85" spans="1:7" s="133" customFormat="1" ht="12" x14ac:dyDescent="0.25">
      <c r="A85" s="132">
        <v>5124</v>
      </c>
      <c r="B85" s="133" t="s">
        <v>35</v>
      </c>
      <c r="C85" s="134">
        <v>2000</v>
      </c>
      <c r="D85" s="134"/>
      <c r="E85" s="134">
        <f>-'[1]trial balance'!G248</f>
        <v>847.53</v>
      </c>
      <c r="F85" s="134">
        <f>C85-E85</f>
        <v>1152.47</v>
      </c>
      <c r="G85" s="134"/>
    </row>
    <row r="86" spans="1:7" s="133" customFormat="1" ht="12" x14ac:dyDescent="0.25">
      <c r="A86" s="132">
        <v>5125</v>
      </c>
      <c r="B86" s="133" t="s">
        <v>36</v>
      </c>
      <c r="C86" s="134">
        <v>500</v>
      </c>
      <c r="D86" s="134"/>
      <c r="E86" s="134">
        <f>-'[1]trial balance'!G249</f>
        <v>585.83000000000004</v>
      </c>
      <c r="F86" s="134"/>
      <c r="G86" s="134">
        <f>E86-C86</f>
        <v>85.830000000000041</v>
      </c>
    </row>
    <row r="87" spans="1:7" s="133" customFormat="1" ht="12" x14ac:dyDescent="0.25">
      <c r="A87" s="132">
        <v>5126</v>
      </c>
      <c r="B87" s="133" t="s">
        <v>37</v>
      </c>
      <c r="C87" s="134">
        <v>2750</v>
      </c>
      <c r="D87" s="134"/>
      <c r="E87" s="134">
        <f>-'[1]trial balance'!G250</f>
        <v>3064.1800000000003</v>
      </c>
      <c r="F87" s="134"/>
      <c r="G87" s="134">
        <f>E87-C87</f>
        <v>314.18000000000029</v>
      </c>
    </row>
    <row r="88" spans="1:7" s="133" customFormat="1" ht="12" x14ac:dyDescent="0.25">
      <c r="A88" s="132">
        <v>5127</v>
      </c>
      <c r="B88" s="133" t="s">
        <v>38</v>
      </c>
      <c r="C88" s="134">
        <v>100</v>
      </c>
      <c r="D88" s="134"/>
      <c r="E88" s="134"/>
      <c r="F88" s="134">
        <f>C88-E88</f>
        <v>100</v>
      </c>
      <c r="G88" s="134"/>
    </row>
    <row r="89" spans="1:7" s="133" customFormat="1" ht="12" x14ac:dyDescent="0.25">
      <c r="A89" s="132">
        <v>5128</v>
      </c>
      <c r="B89" s="133" t="s">
        <v>39</v>
      </c>
      <c r="C89" s="134">
        <v>5100</v>
      </c>
      <c r="D89" s="134"/>
      <c r="E89" s="134">
        <f>-'[1]trial balance'!G251</f>
        <v>4363.3100000000004</v>
      </c>
      <c r="F89" s="134">
        <f>C89-E89</f>
        <v>736.6899999999996</v>
      </c>
      <c r="G89" s="134"/>
    </row>
    <row r="90" spans="1:7" s="133" customFormat="1" ht="12" x14ac:dyDescent="0.25">
      <c r="A90" s="132">
        <v>5129</v>
      </c>
      <c r="B90" s="133" t="s">
        <v>40</v>
      </c>
      <c r="C90" s="134">
        <v>2500</v>
      </c>
      <c r="D90" s="134"/>
      <c r="E90" s="134">
        <f>-'[1]trial balance'!G252</f>
        <v>1840.45</v>
      </c>
      <c r="F90" s="134">
        <f>C90-E90</f>
        <v>659.55</v>
      </c>
      <c r="G90" s="134"/>
    </row>
    <row r="91" spans="1:7" s="133" customFormat="1" ht="12" x14ac:dyDescent="0.25">
      <c r="A91" s="132">
        <v>5130</v>
      </c>
      <c r="B91" s="133" t="s">
        <v>41</v>
      </c>
      <c r="C91" s="134">
        <v>200</v>
      </c>
      <c r="D91" s="134"/>
      <c r="E91" s="134">
        <f>-'[1]trial balance'!G253</f>
        <v>911.5</v>
      </c>
      <c r="F91" s="134"/>
      <c r="G91" s="134">
        <f>E91-C91</f>
        <v>711.5</v>
      </c>
    </row>
    <row r="92" spans="1:7" s="133" customFormat="1" ht="12" x14ac:dyDescent="0.25">
      <c r="A92" s="132">
        <v>5131</v>
      </c>
      <c r="B92" s="133" t="s">
        <v>42</v>
      </c>
      <c r="C92" s="134">
        <v>1500</v>
      </c>
      <c r="D92" s="134"/>
      <c r="E92" s="134">
        <f>-'[1]trial balance'!G254</f>
        <v>642.33000000000004</v>
      </c>
      <c r="F92" s="134">
        <f>C92-E92</f>
        <v>857.67</v>
      </c>
      <c r="G92" s="134"/>
    </row>
    <row r="93" spans="1:7" s="133" customFormat="1" ht="12" x14ac:dyDescent="0.25">
      <c r="A93" s="132">
        <v>5132</v>
      </c>
      <c r="B93" s="133" t="s">
        <v>43</v>
      </c>
      <c r="C93" s="134">
        <v>400</v>
      </c>
      <c r="D93" s="134"/>
      <c r="E93" s="134"/>
      <c r="F93" s="134">
        <f>C93-E93</f>
        <v>400</v>
      </c>
      <c r="G93" s="134"/>
    </row>
    <row r="94" spans="1:7" s="133" customFormat="1" ht="12" x14ac:dyDescent="0.25">
      <c r="A94" s="132">
        <v>5133</v>
      </c>
      <c r="B94" s="133" t="s">
        <v>44</v>
      </c>
      <c r="C94" s="134">
        <v>2135</v>
      </c>
      <c r="D94" s="134"/>
      <c r="E94" s="134">
        <f>-'[1]trial balance'!G255</f>
        <v>2594.75</v>
      </c>
      <c r="F94" s="134"/>
      <c r="G94" s="134">
        <f>E94-C94</f>
        <v>459.75</v>
      </c>
    </row>
    <row r="95" spans="1:7" s="133" customFormat="1" ht="12" x14ac:dyDescent="0.25">
      <c r="A95" s="132">
        <v>5910</v>
      </c>
      <c r="B95" s="133" t="s">
        <v>45</v>
      </c>
      <c r="C95" s="134">
        <v>2500</v>
      </c>
      <c r="D95" s="134"/>
      <c r="E95" s="134">
        <f>-'[1]trial balance'!G256</f>
        <v>2198.0500000000002</v>
      </c>
      <c r="F95" s="134">
        <f>C95-E95</f>
        <v>301.94999999999982</v>
      </c>
      <c r="G95" s="134"/>
    </row>
    <row r="96" spans="1:7" s="133" customFormat="1" ht="12" x14ac:dyDescent="0.25">
      <c r="A96" s="132">
        <v>5912</v>
      </c>
      <c r="B96" s="133" t="s">
        <v>46</v>
      </c>
      <c r="C96" s="134">
        <v>0</v>
      </c>
      <c r="D96" s="134"/>
      <c r="E96" s="134">
        <f>-'[1]trial balance'!G257</f>
        <v>53.71</v>
      </c>
      <c r="F96" s="134"/>
      <c r="G96" s="134">
        <f>E96-C96</f>
        <v>53.71</v>
      </c>
    </row>
    <row r="97" spans="1:7" s="133" customFormat="1" ht="12" x14ac:dyDescent="0.25">
      <c r="A97" s="132">
        <v>5913</v>
      </c>
      <c r="B97" s="133" t="s">
        <v>47</v>
      </c>
      <c r="C97" s="134">
        <v>100</v>
      </c>
      <c r="D97" s="134"/>
      <c r="E97" s="134">
        <f>-'[1]trial balance'!G258</f>
        <v>99.09</v>
      </c>
      <c r="F97" s="134">
        <f>C97-E97</f>
        <v>0.90999999999999659</v>
      </c>
      <c r="G97" s="134"/>
    </row>
    <row r="98" spans="1:7" s="133" customFormat="1" ht="12" x14ac:dyDescent="0.25">
      <c r="A98" s="132">
        <v>5964</v>
      </c>
      <c r="B98" s="133" t="s">
        <v>48</v>
      </c>
      <c r="C98" s="134">
        <v>4500</v>
      </c>
      <c r="D98" s="134"/>
      <c r="E98" s="134">
        <f>-'[1]trial balance'!G259</f>
        <v>4514</v>
      </c>
      <c r="F98" s="134"/>
      <c r="G98" s="134">
        <f>E98-C98</f>
        <v>14</v>
      </c>
    </row>
    <row r="99" spans="1:7" s="139" customFormat="1" x14ac:dyDescent="0.25">
      <c r="B99" s="139" t="s">
        <v>49</v>
      </c>
      <c r="C99" s="140"/>
      <c r="D99" s="140">
        <f>SUM(C31:C98)</f>
        <v>226360</v>
      </c>
      <c r="E99" s="140">
        <f>SUM(E31:E98)</f>
        <v>237080.80999999991</v>
      </c>
      <c r="F99" s="140">
        <f>SUM(F31:F98)</f>
        <v>24343.85</v>
      </c>
      <c r="G99" s="140">
        <f>SUM(G31:G98)</f>
        <v>35341.47</v>
      </c>
    </row>
    <row r="100" spans="1:7" x14ac:dyDescent="0.25">
      <c r="B100" s="129" t="s">
        <v>50</v>
      </c>
      <c r="D100" s="131">
        <f>D29-D99</f>
        <v>129419.18</v>
      </c>
    </row>
    <row r="101" spans="1:7" x14ac:dyDescent="0.25">
      <c r="B101" s="129" t="s">
        <v>51</v>
      </c>
      <c r="D101" s="131">
        <f>D99+D100</f>
        <v>355779.18</v>
      </c>
    </row>
    <row r="102" spans="1:7" x14ac:dyDescent="0.25">
      <c r="B102" s="129" t="s">
        <v>52</v>
      </c>
      <c r="C102" s="131">
        <f>D28-D99</f>
        <v>-39069</v>
      </c>
    </row>
    <row r="103" spans="1:7" ht="13.8" thickBot="1" x14ac:dyDescent="0.3">
      <c r="B103" s="129" t="s">
        <v>53</v>
      </c>
      <c r="C103" s="141">
        <f>D28-D99</f>
        <v>-39069</v>
      </c>
      <c r="D103" s="141"/>
      <c r="E103" s="141">
        <f>E28-E99</f>
        <v>-27749.83999999988</v>
      </c>
      <c r="F103" s="141">
        <f>F28+F99</f>
        <v>48145.729999999996</v>
      </c>
      <c r="G103" s="141">
        <f>G28+G99</f>
        <v>37103.379999999997</v>
      </c>
    </row>
    <row r="104" spans="1:7" ht="13.8" thickTop="1" x14ac:dyDescent="0.25"/>
  </sheetData>
  <phoneticPr fontId="18" type="noConversion"/>
  <pageMargins left="0.75" right="0.75" top="0.7" bottom="0.7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activeCell="P40" sqref="P40"/>
    </sheetView>
  </sheetViews>
  <sheetFormatPr defaultRowHeight="15.6" x14ac:dyDescent="0.3"/>
  <cols>
    <col min="1" max="1" width="13.296875" style="217" customWidth="1"/>
    <col min="2" max="2" width="18.19921875" style="217" customWidth="1"/>
    <col min="3" max="3" width="7.69921875" style="217" customWidth="1"/>
    <col min="4" max="4" width="8.19921875" style="217" customWidth="1"/>
    <col min="5" max="5" width="14.69921875" style="217" customWidth="1"/>
    <col min="6" max="7" width="8.796875" style="217" customWidth="1"/>
    <col min="8" max="8" width="14.69921875" style="217" customWidth="1"/>
    <col min="9" max="16384" width="8.796875" style="217"/>
  </cols>
  <sheetData>
    <row r="1" spans="1:11" s="43" customFormat="1" ht="16.2" x14ac:dyDescent="0.35">
      <c r="A1" s="267" t="s">
        <v>487</v>
      </c>
      <c r="B1" s="267"/>
      <c r="C1" s="267"/>
      <c r="D1" s="267"/>
      <c r="E1" s="267"/>
      <c r="F1" s="267"/>
      <c r="G1" s="267"/>
      <c r="H1" s="267"/>
      <c r="I1" s="267"/>
      <c r="J1" s="267"/>
    </row>
    <row r="2" spans="1:11" s="43" customFormat="1" ht="16.2" x14ac:dyDescent="0.35">
      <c r="A2" s="268" t="s">
        <v>357</v>
      </c>
      <c r="B2" s="268"/>
      <c r="C2" s="268"/>
      <c r="D2" s="268"/>
      <c r="E2" s="268"/>
      <c r="F2" s="268"/>
      <c r="G2" s="268"/>
      <c r="H2" s="268"/>
      <c r="I2" s="268"/>
      <c r="J2" s="268"/>
    </row>
    <row r="3" spans="1:11" s="43" customFormat="1" ht="16.2" x14ac:dyDescent="0.35">
      <c r="A3" s="96"/>
      <c r="B3" s="96"/>
      <c r="C3" s="96"/>
      <c r="D3" s="96"/>
      <c r="E3" s="96"/>
      <c r="F3" s="96"/>
      <c r="G3" s="96"/>
      <c r="H3" s="96"/>
      <c r="I3" s="96"/>
      <c r="J3" s="96"/>
    </row>
    <row r="4" spans="1:11" s="43" customFormat="1" x14ac:dyDescent="0.3">
      <c r="A4" s="193" t="s">
        <v>358</v>
      </c>
      <c r="B4" s="44"/>
      <c r="E4" s="193" t="s">
        <v>359</v>
      </c>
      <c r="F4" s="44"/>
      <c r="G4" s="44"/>
    </row>
    <row r="5" spans="1:11" s="43" customFormat="1" x14ac:dyDescent="0.3">
      <c r="A5" s="193" t="s">
        <v>360</v>
      </c>
      <c r="B5" s="45"/>
      <c r="E5" s="193" t="s">
        <v>361</v>
      </c>
      <c r="F5" s="44"/>
      <c r="G5" s="44"/>
    </row>
    <row r="6" spans="1:11" s="43" customFormat="1" x14ac:dyDescent="0.3">
      <c r="A6" s="193" t="s">
        <v>362</v>
      </c>
      <c r="B6" s="45"/>
      <c r="E6" s="193" t="s">
        <v>363</v>
      </c>
      <c r="F6" s="45"/>
      <c r="G6" s="45"/>
    </row>
    <row r="7" spans="1:11" s="43" customFormat="1" ht="16.2" thickBot="1" x14ac:dyDescent="0.35">
      <c r="A7" s="5" t="s">
        <v>364</v>
      </c>
      <c r="B7" s="4"/>
      <c r="C7" s="4"/>
      <c r="D7" s="4"/>
      <c r="E7" s="4"/>
      <c r="F7" s="4"/>
      <c r="G7" s="4"/>
      <c r="H7" s="1"/>
      <c r="I7" s="1"/>
      <c r="J7" s="1"/>
      <c r="K7" s="1"/>
    </row>
    <row r="8" spans="1:11" s="43" customFormat="1" x14ac:dyDescent="0.3">
      <c r="A8" s="4"/>
      <c r="B8" s="4"/>
      <c r="C8" s="269" t="s">
        <v>365</v>
      </c>
      <c r="D8" s="271"/>
      <c r="E8" s="270"/>
      <c r="F8" s="269" t="s">
        <v>366</v>
      </c>
      <c r="G8" s="271"/>
      <c r="H8" s="270"/>
      <c r="I8" s="269" t="s">
        <v>367</v>
      </c>
      <c r="J8" s="270"/>
      <c r="K8" s="1"/>
    </row>
    <row r="9" spans="1:11" s="43" customFormat="1" x14ac:dyDescent="0.3">
      <c r="A9" s="1"/>
      <c r="B9" s="4"/>
      <c r="C9" s="194"/>
      <c r="D9" s="195"/>
      <c r="E9" s="196" t="s">
        <v>368</v>
      </c>
      <c r="F9" s="194"/>
      <c r="G9" s="195"/>
      <c r="H9" s="196" t="s">
        <v>368</v>
      </c>
      <c r="I9" s="197"/>
      <c r="J9" s="198"/>
      <c r="K9" s="1"/>
    </row>
    <row r="10" spans="1:11" s="43" customFormat="1" ht="16.2" thickBot="1" x14ac:dyDescent="0.35">
      <c r="A10" s="4"/>
      <c r="B10" s="4"/>
      <c r="C10" s="199" t="s">
        <v>465</v>
      </c>
      <c r="D10" s="200" t="s">
        <v>369</v>
      </c>
      <c r="E10" s="201" t="s">
        <v>370</v>
      </c>
      <c r="F10" s="199" t="s">
        <v>465</v>
      </c>
      <c r="G10" s="200" t="s">
        <v>369</v>
      </c>
      <c r="H10" s="201" t="s">
        <v>370</v>
      </c>
      <c r="I10" s="199" t="s">
        <v>371</v>
      </c>
      <c r="J10" s="202" t="s">
        <v>372</v>
      </c>
      <c r="K10" s="1"/>
    </row>
    <row r="11" spans="1:11" s="43" customFormat="1" x14ac:dyDescent="0.3">
      <c r="A11" s="4"/>
      <c r="B11" s="4" t="s">
        <v>373</v>
      </c>
      <c r="C11" s="203"/>
      <c r="D11" s="203"/>
      <c r="E11" s="203"/>
      <c r="F11" s="203"/>
      <c r="G11" s="203"/>
      <c r="H11" s="203"/>
      <c r="I11" s="203"/>
      <c r="J11" s="203"/>
      <c r="K11" s="1"/>
    </row>
    <row r="12" spans="1:11" s="43" customFormat="1" x14ac:dyDescent="0.3">
      <c r="A12" s="4"/>
      <c r="B12" s="4" t="s">
        <v>374</v>
      </c>
      <c r="C12" s="204"/>
      <c r="D12" s="204"/>
      <c r="E12" s="204"/>
      <c r="F12" s="204"/>
      <c r="G12" s="204"/>
      <c r="H12" s="204"/>
      <c r="I12" s="204"/>
      <c r="J12" s="204"/>
      <c r="K12" s="1"/>
    </row>
    <row r="13" spans="1:11" s="43" customFormat="1" x14ac:dyDescent="0.3">
      <c r="A13" s="4"/>
      <c r="B13" s="4" t="s">
        <v>375</v>
      </c>
      <c r="C13" s="204"/>
      <c r="D13" s="204"/>
      <c r="E13" s="204"/>
      <c r="F13" s="204"/>
      <c r="G13" s="204"/>
      <c r="H13" s="204"/>
      <c r="I13" s="204"/>
      <c r="J13" s="204"/>
      <c r="K13" s="1"/>
    </row>
    <row r="14" spans="1:11" s="43" customFormat="1" x14ac:dyDescent="0.3">
      <c r="A14" s="4"/>
      <c r="B14" s="4" t="s">
        <v>376</v>
      </c>
      <c r="C14" s="205"/>
      <c r="D14" s="205"/>
      <c r="E14" s="204"/>
      <c r="F14" s="205"/>
      <c r="G14" s="205"/>
      <c r="H14" s="204"/>
      <c r="I14" s="205"/>
      <c r="J14" s="204"/>
      <c r="K14" s="1"/>
    </row>
    <row r="15" spans="1:11" s="43" customFormat="1" x14ac:dyDescent="0.3">
      <c r="A15" s="4"/>
      <c r="B15" s="3"/>
      <c r="C15" s="204"/>
      <c r="D15" s="204"/>
      <c r="E15" s="204"/>
      <c r="F15" s="204"/>
      <c r="G15" s="204"/>
      <c r="H15" s="204"/>
      <c r="I15" s="204"/>
      <c r="J15" s="204"/>
      <c r="K15" s="1"/>
    </row>
    <row r="16" spans="1:11" s="43" customFormat="1" x14ac:dyDescent="0.3">
      <c r="A16" s="4"/>
      <c r="B16" s="206"/>
      <c r="C16" s="204"/>
      <c r="D16" s="204"/>
      <c r="E16" s="204"/>
      <c r="F16" s="204"/>
      <c r="G16" s="204"/>
      <c r="H16" s="204"/>
      <c r="I16" s="204"/>
      <c r="J16" s="204"/>
      <c r="K16" s="1"/>
    </row>
    <row r="17" spans="1:11" s="43" customFormat="1" ht="16.2" thickBot="1" x14ac:dyDescent="0.35">
      <c r="A17" s="4"/>
      <c r="B17" s="207"/>
      <c r="C17" s="208"/>
      <c r="D17" s="208"/>
      <c r="E17" s="208"/>
      <c r="F17" s="208"/>
      <c r="G17" s="208"/>
      <c r="H17" s="208"/>
      <c r="I17" s="208"/>
      <c r="J17" s="208"/>
      <c r="K17" s="1"/>
    </row>
    <row r="18" spans="1:11" s="43" customFormat="1" ht="16.2" thickBot="1" x14ac:dyDescent="0.35">
      <c r="A18" s="4"/>
      <c r="B18" s="209" t="s">
        <v>377</v>
      </c>
      <c r="C18" s="210"/>
      <c r="D18" s="210"/>
      <c r="E18" s="211"/>
      <c r="F18" s="210"/>
      <c r="G18" s="210"/>
      <c r="H18" s="211"/>
      <c r="I18" s="210"/>
      <c r="J18" s="212"/>
      <c r="K18" s="1"/>
    </row>
    <row r="19" spans="1:11" s="193" customFormat="1" ht="16.2" thickBot="1" x14ac:dyDescent="0.35">
      <c r="A19" s="5" t="s">
        <v>378</v>
      </c>
      <c r="B19" s="5"/>
      <c r="C19" s="5"/>
      <c r="D19" s="5"/>
      <c r="E19" s="5"/>
      <c r="F19" s="5"/>
      <c r="G19" s="5"/>
      <c r="H19" s="213"/>
      <c r="I19" s="213"/>
      <c r="J19" s="213"/>
      <c r="K19" s="213"/>
    </row>
    <row r="20" spans="1:11" s="43" customFormat="1" x14ac:dyDescent="0.3">
      <c r="A20" s="4"/>
      <c r="B20" s="4"/>
      <c r="C20" s="269" t="s">
        <v>379</v>
      </c>
      <c r="D20" s="271"/>
      <c r="E20" s="270"/>
      <c r="F20" s="269" t="s">
        <v>380</v>
      </c>
      <c r="G20" s="271"/>
      <c r="H20" s="270"/>
      <c r="I20" s="269" t="s">
        <v>367</v>
      </c>
      <c r="J20" s="270"/>
      <c r="K20" s="1"/>
    </row>
    <row r="21" spans="1:11" s="43" customFormat="1" x14ac:dyDescent="0.3">
      <c r="A21" s="4"/>
      <c r="B21" s="4"/>
      <c r="C21" s="194"/>
      <c r="D21" s="195"/>
      <c r="E21" s="196" t="s">
        <v>368</v>
      </c>
      <c r="F21" s="194"/>
      <c r="G21" s="195"/>
      <c r="H21" s="196" t="s">
        <v>368</v>
      </c>
      <c r="I21" s="197"/>
      <c r="J21" s="198"/>
      <c r="K21" s="1"/>
    </row>
    <row r="22" spans="1:11" s="43" customFormat="1" ht="16.2" thickBot="1" x14ac:dyDescent="0.35">
      <c r="A22" s="4"/>
      <c r="B22" s="4"/>
      <c r="C22" s="199" t="s">
        <v>465</v>
      </c>
      <c r="D22" s="200" t="s">
        <v>369</v>
      </c>
      <c r="E22" s="201" t="s">
        <v>370</v>
      </c>
      <c r="F22" s="199" t="s">
        <v>465</v>
      </c>
      <c r="G22" s="200" t="s">
        <v>369</v>
      </c>
      <c r="H22" s="201" t="s">
        <v>370</v>
      </c>
      <c r="I22" s="199" t="s">
        <v>371</v>
      </c>
      <c r="J22" s="202" t="s">
        <v>372</v>
      </c>
      <c r="K22" s="1"/>
    </row>
    <row r="23" spans="1:11" s="43" customFormat="1" x14ac:dyDescent="0.3">
      <c r="A23" s="4"/>
      <c r="B23" s="4" t="s">
        <v>381</v>
      </c>
      <c r="C23" s="203"/>
      <c r="D23" s="203"/>
      <c r="E23" s="203"/>
      <c r="F23" s="203"/>
      <c r="G23" s="203"/>
      <c r="H23" s="203"/>
      <c r="I23" s="203"/>
      <c r="J23" s="203"/>
      <c r="K23" s="1"/>
    </row>
    <row r="24" spans="1:11" s="43" customFormat="1" x14ac:dyDescent="0.3">
      <c r="A24" s="4"/>
      <c r="B24" s="4" t="s">
        <v>382</v>
      </c>
      <c r="C24" s="204"/>
      <c r="D24" s="204"/>
      <c r="E24" s="204"/>
      <c r="F24" s="204"/>
      <c r="G24" s="204"/>
      <c r="H24" s="204"/>
      <c r="I24" s="204"/>
      <c r="J24" s="204"/>
      <c r="K24" s="1"/>
    </row>
    <row r="25" spans="1:11" s="43" customFormat="1" x14ac:dyDescent="0.3">
      <c r="A25" s="4"/>
      <c r="B25" s="4" t="s">
        <v>383</v>
      </c>
      <c r="C25" s="204"/>
      <c r="D25" s="204"/>
      <c r="E25" s="204"/>
      <c r="F25" s="204"/>
      <c r="G25" s="204"/>
      <c r="H25" s="204"/>
      <c r="I25" s="204"/>
      <c r="J25" s="204"/>
      <c r="K25" s="1"/>
    </row>
    <row r="26" spans="1:11" s="43" customFormat="1" x14ac:dyDescent="0.3">
      <c r="A26" s="4"/>
      <c r="B26" s="4" t="s">
        <v>376</v>
      </c>
      <c r="C26" s="204"/>
      <c r="D26" s="204"/>
      <c r="E26" s="204"/>
      <c r="F26" s="204"/>
      <c r="G26" s="204"/>
      <c r="H26" s="204"/>
      <c r="I26" s="204"/>
      <c r="J26" s="204"/>
      <c r="K26" s="1"/>
    </row>
    <row r="27" spans="1:11" s="43" customFormat="1" x14ac:dyDescent="0.3">
      <c r="A27" s="4"/>
      <c r="B27" s="4" t="s">
        <v>384</v>
      </c>
      <c r="C27" s="204"/>
      <c r="D27" s="204"/>
      <c r="E27" s="204"/>
      <c r="F27" s="204"/>
      <c r="G27" s="204"/>
      <c r="H27" s="204"/>
      <c r="I27" s="204"/>
      <c r="J27" s="204"/>
      <c r="K27" s="1"/>
    </row>
    <row r="28" spans="1:11" s="43" customFormat="1" x14ac:dyDescent="0.3">
      <c r="A28" s="4"/>
      <c r="B28" s="4" t="s">
        <v>385</v>
      </c>
      <c r="C28" s="204"/>
      <c r="D28" s="204"/>
      <c r="E28" s="204"/>
      <c r="F28" s="204"/>
      <c r="G28" s="204"/>
      <c r="H28" s="204"/>
      <c r="I28" s="204"/>
      <c r="J28" s="204"/>
      <c r="K28" s="1"/>
    </row>
    <row r="29" spans="1:11" s="43" customFormat="1" x14ac:dyDescent="0.3">
      <c r="A29" s="4"/>
      <c r="B29" s="3"/>
      <c r="C29" s="204"/>
      <c r="D29" s="204"/>
      <c r="E29" s="204"/>
      <c r="F29" s="204"/>
      <c r="G29" s="204"/>
      <c r="H29" s="204"/>
      <c r="I29" s="204"/>
      <c r="J29" s="204"/>
      <c r="K29" s="1"/>
    </row>
    <row r="30" spans="1:11" s="43" customFormat="1" ht="16.2" thickBot="1" x14ac:dyDescent="0.35">
      <c r="A30" s="4"/>
      <c r="B30" s="207"/>
      <c r="C30" s="208"/>
      <c r="D30" s="208"/>
      <c r="E30" s="208"/>
      <c r="F30" s="208"/>
      <c r="G30" s="208"/>
      <c r="H30" s="208"/>
      <c r="I30" s="208"/>
      <c r="J30" s="208"/>
      <c r="K30" s="1"/>
    </row>
    <row r="31" spans="1:11" s="43" customFormat="1" ht="16.2" thickBot="1" x14ac:dyDescent="0.35">
      <c r="A31" s="4"/>
      <c r="B31" s="209" t="s">
        <v>471</v>
      </c>
      <c r="C31" s="210"/>
      <c r="D31" s="210"/>
      <c r="E31" s="211"/>
      <c r="F31" s="210"/>
      <c r="G31" s="210"/>
      <c r="H31" s="211"/>
      <c r="I31" s="210"/>
      <c r="J31" s="212"/>
      <c r="K31" s="1"/>
    </row>
    <row r="32" spans="1:11" s="43" customFormat="1" ht="16.2" thickBot="1" x14ac:dyDescent="0.35">
      <c r="A32" s="4"/>
      <c r="B32" s="4"/>
      <c r="C32" s="4"/>
      <c r="D32" s="4"/>
      <c r="E32" s="4"/>
      <c r="F32" s="4"/>
      <c r="G32" s="4"/>
      <c r="H32" s="1"/>
      <c r="I32" s="1"/>
      <c r="J32" s="1"/>
      <c r="K32" s="1"/>
    </row>
    <row r="33" spans="1:11" s="43" customFormat="1" ht="16.2" thickBot="1" x14ac:dyDescent="0.35">
      <c r="A33" s="5" t="s">
        <v>386</v>
      </c>
      <c r="B33" s="4"/>
      <c r="C33" s="214"/>
      <c r="D33" s="215"/>
      <c r="E33" s="216"/>
      <c r="F33" s="215"/>
      <c r="G33" s="215"/>
      <c r="H33" s="216"/>
      <c r="I33" s="215"/>
      <c r="J33" s="216"/>
      <c r="K33" s="1"/>
    </row>
    <row r="34" spans="1:11" s="43" customFormat="1" x14ac:dyDescent="0.3">
      <c r="A34" s="4" t="s">
        <v>387</v>
      </c>
      <c r="B34" s="4"/>
      <c r="C34" s="4"/>
      <c r="D34" s="4"/>
      <c r="E34" s="4"/>
      <c r="F34" s="4"/>
      <c r="G34" s="4"/>
      <c r="H34" s="1"/>
      <c r="I34" s="1"/>
      <c r="J34" s="1"/>
      <c r="K34" s="1"/>
    </row>
    <row r="35" spans="1:11" x14ac:dyDescent="0.3">
      <c r="A35" s="4"/>
      <c r="B35" s="4"/>
      <c r="C35" s="4"/>
      <c r="D35" s="4"/>
      <c r="E35" s="4"/>
      <c r="F35" s="4"/>
      <c r="G35" s="4"/>
      <c r="H35" s="1"/>
      <c r="I35" s="1"/>
      <c r="J35" s="1"/>
      <c r="K35" s="1"/>
    </row>
    <row r="36" spans="1:11" x14ac:dyDescent="0.3">
      <c r="A36" s="4"/>
      <c r="B36" s="4"/>
      <c r="C36" s="4"/>
      <c r="D36" s="4"/>
      <c r="E36" s="4"/>
      <c r="F36" s="4"/>
      <c r="G36" s="4"/>
      <c r="H36" s="1"/>
      <c r="I36" s="1"/>
      <c r="J36" s="1"/>
      <c r="K36" s="1"/>
    </row>
    <row r="37" spans="1:11" x14ac:dyDescent="0.3">
      <c r="A37" s="4"/>
      <c r="B37" s="4"/>
      <c r="C37" s="4"/>
      <c r="D37" s="4"/>
      <c r="E37" s="4"/>
      <c r="F37" s="4"/>
      <c r="G37" s="4"/>
      <c r="H37" s="1"/>
      <c r="I37" s="1"/>
      <c r="J37" s="1"/>
      <c r="K37" s="1"/>
    </row>
    <row r="38" spans="1:11" x14ac:dyDescent="0.3">
      <c r="A38" s="4"/>
      <c r="B38" s="4"/>
      <c r="C38" s="4"/>
      <c r="D38" s="4"/>
      <c r="E38" s="4"/>
      <c r="F38" s="4"/>
      <c r="G38" s="4"/>
      <c r="H38" s="1"/>
      <c r="I38" s="1"/>
      <c r="J38" s="1"/>
      <c r="K38" s="1"/>
    </row>
    <row r="39" spans="1:11" x14ac:dyDescent="0.3">
      <c r="A39" s="4"/>
      <c r="B39" s="4"/>
      <c r="C39" s="4"/>
      <c r="D39" s="4"/>
      <c r="E39" s="4"/>
      <c r="F39" s="4"/>
      <c r="G39" s="4"/>
      <c r="H39" s="1"/>
      <c r="I39" s="1"/>
      <c r="J39" s="1"/>
      <c r="K39" s="1"/>
    </row>
    <row r="40" spans="1:11" x14ac:dyDescent="0.3">
      <c r="A40" s="4"/>
      <c r="B40" s="4"/>
      <c r="C40" s="4"/>
      <c r="D40" s="4"/>
      <c r="E40" s="4"/>
      <c r="F40" s="4"/>
      <c r="G40" s="4"/>
      <c r="H40" s="1"/>
      <c r="I40" s="1"/>
      <c r="J40" s="1"/>
      <c r="K40" s="1"/>
    </row>
    <row r="41" spans="1:11" x14ac:dyDescent="0.3">
      <c r="A41" s="4"/>
      <c r="B41" s="4"/>
      <c r="C41" s="4"/>
      <c r="D41" s="4"/>
      <c r="E41" s="4"/>
      <c r="F41" s="4"/>
      <c r="G41" s="4"/>
      <c r="H41" s="1"/>
      <c r="I41" s="1"/>
      <c r="J41" s="1"/>
      <c r="K41" s="1"/>
    </row>
    <row r="42" spans="1:11" x14ac:dyDescent="0.3">
      <c r="A42" s="4"/>
      <c r="B42" s="4"/>
      <c r="C42" s="4"/>
      <c r="D42" s="4"/>
      <c r="E42" s="4"/>
      <c r="F42" s="4"/>
      <c r="G42" s="4"/>
      <c r="H42" s="1"/>
      <c r="I42" s="1"/>
      <c r="J42" s="1"/>
      <c r="K42" s="1"/>
    </row>
    <row r="43" spans="1:11" x14ac:dyDescent="0.3">
      <c r="A43" s="4"/>
      <c r="B43" s="4"/>
      <c r="C43" s="4"/>
      <c r="D43" s="4"/>
      <c r="E43" s="4"/>
      <c r="F43" s="4"/>
      <c r="G43" s="4"/>
      <c r="H43" s="1"/>
      <c r="I43" s="1"/>
      <c r="J43" s="1"/>
      <c r="K43" s="1"/>
    </row>
    <row r="44" spans="1:11" x14ac:dyDescent="0.3">
      <c r="A44" s="4"/>
      <c r="B44" s="4"/>
      <c r="C44" s="4"/>
      <c r="D44" s="4"/>
      <c r="E44" s="4"/>
      <c r="F44" s="4"/>
      <c r="G44" s="4"/>
      <c r="H44" s="1"/>
      <c r="I44" s="1"/>
      <c r="J44" s="1"/>
      <c r="K44" s="1"/>
    </row>
    <row r="45" spans="1:11" x14ac:dyDescent="0.3">
      <c r="A45" s="4"/>
      <c r="B45" s="4"/>
      <c r="C45" s="4"/>
      <c r="D45" s="4"/>
      <c r="E45" s="4"/>
      <c r="F45" s="4"/>
      <c r="G45" s="4"/>
      <c r="H45" s="1"/>
      <c r="I45" s="1"/>
      <c r="J45" s="1"/>
      <c r="K45" s="1"/>
    </row>
    <row r="46" spans="1:11" x14ac:dyDescent="0.3">
      <c r="A46" s="4"/>
      <c r="B46" s="4"/>
      <c r="C46" s="4"/>
      <c r="D46" s="4"/>
      <c r="E46" s="4"/>
      <c r="F46" s="4"/>
      <c r="G46" s="4"/>
      <c r="H46" s="1"/>
      <c r="I46" s="1"/>
      <c r="J46" s="1"/>
      <c r="K46" s="1"/>
    </row>
    <row r="47" spans="1:11" x14ac:dyDescent="0.3">
      <c r="A47" s="4"/>
      <c r="B47" s="4"/>
      <c r="C47" s="4"/>
      <c r="D47" s="4"/>
      <c r="E47" s="4"/>
      <c r="F47" s="4"/>
      <c r="G47" s="4"/>
      <c r="H47" s="1"/>
      <c r="I47" s="1"/>
      <c r="J47" s="1"/>
      <c r="K47" s="1"/>
    </row>
    <row r="48" spans="1:11" x14ac:dyDescent="0.3">
      <c r="A48" s="4"/>
      <c r="B48" s="4"/>
      <c r="C48" s="4"/>
      <c r="D48" s="4"/>
      <c r="E48" s="4"/>
      <c r="F48" s="4"/>
      <c r="G48" s="4"/>
      <c r="H48" s="1"/>
      <c r="I48" s="1"/>
      <c r="J48" s="1"/>
      <c r="K48" s="1"/>
    </row>
    <row r="49" spans="1:11" x14ac:dyDescent="0.3">
      <c r="A49" s="4"/>
      <c r="B49" s="4"/>
      <c r="C49" s="4"/>
      <c r="D49" s="4"/>
      <c r="E49" s="4"/>
      <c r="F49" s="4"/>
      <c r="G49" s="4"/>
      <c r="H49" s="1"/>
      <c r="I49" s="1"/>
      <c r="J49" s="1"/>
      <c r="K49" s="1"/>
    </row>
    <row r="50" spans="1:11" x14ac:dyDescent="0.3">
      <c r="A50" s="4"/>
      <c r="B50" s="4"/>
      <c r="C50" s="4"/>
      <c r="D50" s="4"/>
      <c r="E50" s="4"/>
      <c r="F50" s="4"/>
      <c r="G50" s="4"/>
      <c r="H50" s="1"/>
      <c r="I50" s="1"/>
      <c r="J50" s="1"/>
      <c r="K50" s="1"/>
    </row>
    <row r="51" spans="1:11" x14ac:dyDescent="0.3">
      <c r="A51" s="4"/>
      <c r="B51" s="4"/>
      <c r="C51" s="4"/>
      <c r="D51" s="4"/>
      <c r="E51" s="4"/>
      <c r="F51" s="4"/>
      <c r="G51" s="4"/>
      <c r="H51" s="1"/>
      <c r="I51" s="1"/>
      <c r="J51" s="1"/>
      <c r="K51" s="1"/>
    </row>
    <row r="52" spans="1:11" x14ac:dyDescent="0.3">
      <c r="A52" s="4"/>
      <c r="B52" s="4"/>
      <c r="C52" s="4"/>
      <c r="D52" s="4"/>
      <c r="E52" s="4"/>
      <c r="F52" s="4"/>
      <c r="G52" s="4"/>
      <c r="H52" s="1"/>
      <c r="I52" s="1"/>
      <c r="J52" s="1"/>
      <c r="K52" s="1"/>
    </row>
    <row r="53" spans="1:11" x14ac:dyDescent="0.3">
      <c r="A53" s="4"/>
      <c r="B53" s="4"/>
      <c r="C53" s="4"/>
      <c r="D53" s="4"/>
      <c r="E53" s="4"/>
      <c r="F53" s="4"/>
      <c r="G53" s="4"/>
      <c r="H53" s="1"/>
      <c r="I53" s="1"/>
      <c r="J53" s="1"/>
      <c r="K53" s="1"/>
    </row>
    <row r="54" spans="1:11" x14ac:dyDescent="0.3">
      <c r="A54" s="4"/>
      <c r="B54" s="4"/>
      <c r="C54" s="4"/>
      <c r="D54" s="4"/>
      <c r="E54" s="4"/>
      <c r="F54" s="4"/>
      <c r="G54" s="4"/>
      <c r="H54" s="1"/>
      <c r="I54" s="1"/>
      <c r="J54" s="1"/>
      <c r="K54" s="1"/>
    </row>
    <row r="55" spans="1:11" x14ac:dyDescent="0.3">
      <c r="A55" s="4"/>
      <c r="B55" s="4"/>
      <c r="C55" s="4"/>
      <c r="D55" s="4"/>
      <c r="E55" s="4"/>
      <c r="F55" s="4"/>
      <c r="G55" s="4"/>
      <c r="H55" s="1"/>
      <c r="I55" s="1"/>
      <c r="J55" s="1"/>
      <c r="K55" s="1"/>
    </row>
    <row r="56" spans="1:11" x14ac:dyDescent="0.3">
      <c r="A56" s="4"/>
      <c r="B56" s="4"/>
      <c r="C56" s="4"/>
      <c r="D56" s="4"/>
      <c r="E56" s="4"/>
      <c r="F56" s="4"/>
      <c r="G56" s="4"/>
      <c r="H56" s="1"/>
      <c r="I56" s="1"/>
      <c r="J56" s="1"/>
      <c r="K56" s="1"/>
    </row>
    <row r="57" spans="1:11" x14ac:dyDescent="0.3">
      <c r="A57" s="4"/>
      <c r="B57" s="4"/>
      <c r="C57" s="4"/>
      <c r="D57" s="4"/>
      <c r="E57" s="4"/>
      <c r="F57" s="4"/>
      <c r="G57" s="4"/>
      <c r="H57" s="1"/>
      <c r="I57" s="1"/>
      <c r="J57" s="1"/>
      <c r="K57" s="1"/>
    </row>
    <row r="58" spans="1:11" x14ac:dyDescent="0.3">
      <c r="A58" s="4"/>
      <c r="B58" s="4"/>
      <c r="C58" s="4"/>
      <c r="D58" s="4"/>
      <c r="E58" s="4"/>
      <c r="F58" s="4"/>
      <c r="G58" s="4"/>
      <c r="H58" s="1"/>
      <c r="I58" s="1"/>
      <c r="J58" s="1"/>
      <c r="K58" s="1"/>
    </row>
    <row r="59" spans="1:11" x14ac:dyDescent="0.3">
      <c r="A59" s="4"/>
      <c r="B59" s="4"/>
      <c r="C59" s="4"/>
      <c r="D59" s="4"/>
      <c r="E59" s="4"/>
      <c r="F59" s="4"/>
      <c r="G59" s="4"/>
      <c r="H59" s="1"/>
      <c r="I59" s="1"/>
      <c r="J59" s="1"/>
      <c r="K59" s="1"/>
    </row>
    <row r="60" spans="1:11" x14ac:dyDescent="0.3">
      <c r="A60" s="4"/>
      <c r="B60" s="4"/>
      <c r="C60" s="4"/>
      <c r="D60" s="4"/>
      <c r="E60" s="4"/>
      <c r="F60" s="4"/>
      <c r="G60" s="4"/>
      <c r="H60" s="1"/>
      <c r="I60" s="1"/>
      <c r="J60" s="1"/>
      <c r="K60" s="1"/>
    </row>
    <row r="61" spans="1:11" x14ac:dyDescent="0.3">
      <c r="A61" s="218"/>
      <c r="B61" s="218"/>
      <c r="C61" s="218"/>
      <c r="D61" s="218"/>
      <c r="E61" s="218"/>
      <c r="F61" s="218"/>
      <c r="G61" s="218"/>
    </row>
    <row r="62" spans="1:11" x14ac:dyDescent="0.3">
      <c r="A62" s="218"/>
      <c r="B62" s="218"/>
      <c r="C62" s="218"/>
      <c r="D62" s="218"/>
      <c r="E62" s="218"/>
      <c r="F62" s="218"/>
      <c r="G62" s="218"/>
    </row>
    <row r="63" spans="1:11" x14ac:dyDescent="0.3">
      <c r="A63" s="218"/>
      <c r="B63" s="218"/>
      <c r="C63" s="218"/>
      <c r="D63" s="218"/>
      <c r="E63" s="218"/>
      <c r="F63" s="218"/>
      <c r="G63" s="218"/>
    </row>
    <row r="64" spans="1:11" x14ac:dyDescent="0.3">
      <c r="A64" s="218"/>
      <c r="B64" s="218"/>
      <c r="C64" s="218"/>
      <c r="D64" s="218"/>
      <c r="E64" s="218"/>
      <c r="F64" s="218"/>
      <c r="G64" s="218"/>
    </row>
    <row r="65" spans="1:7" x14ac:dyDescent="0.3">
      <c r="A65" s="218"/>
      <c r="B65" s="218"/>
      <c r="C65" s="218"/>
      <c r="D65" s="218"/>
      <c r="E65" s="218"/>
      <c r="F65" s="218"/>
      <c r="G65" s="218"/>
    </row>
    <row r="66" spans="1:7" x14ac:dyDescent="0.3">
      <c r="A66" s="218"/>
      <c r="B66" s="218"/>
      <c r="C66" s="218"/>
      <c r="D66" s="218"/>
      <c r="E66" s="218"/>
      <c r="F66" s="218"/>
      <c r="G66" s="218"/>
    </row>
    <row r="67" spans="1:7" x14ac:dyDescent="0.3">
      <c r="A67" s="218"/>
      <c r="B67" s="218"/>
      <c r="C67" s="218"/>
      <c r="D67" s="218"/>
      <c r="E67" s="218"/>
      <c r="F67" s="218"/>
      <c r="G67" s="218"/>
    </row>
    <row r="68" spans="1:7" x14ac:dyDescent="0.3">
      <c r="A68" s="218"/>
      <c r="B68" s="218"/>
      <c r="C68" s="218"/>
      <c r="D68" s="218"/>
      <c r="E68" s="218"/>
      <c r="F68" s="218"/>
      <c r="G68" s="218"/>
    </row>
    <row r="69" spans="1:7" x14ac:dyDescent="0.3">
      <c r="A69" s="218"/>
      <c r="B69" s="218"/>
      <c r="C69" s="218"/>
      <c r="D69" s="218"/>
      <c r="E69" s="218"/>
      <c r="F69" s="218"/>
      <c r="G69" s="218"/>
    </row>
    <row r="70" spans="1:7" x14ac:dyDescent="0.3">
      <c r="A70" s="218"/>
      <c r="B70" s="218"/>
      <c r="C70" s="218"/>
      <c r="D70" s="218"/>
      <c r="E70" s="218"/>
      <c r="F70" s="218"/>
      <c r="G70" s="218"/>
    </row>
    <row r="71" spans="1:7" x14ac:dyDescent="0.3">
      <c r="A71" s="218"/>
      <c r="B71" s="218"/>
      <c r="C71" s="218"/>
      <c r="D71" s="218"/>
      <c r="E71" s="218"/>
      <c r="F71" s="218"/>
      <c r="G71" s="218"/>
    </row>
    <row r="72" spans="1:7" x14ac:dyDescent="0.3">
      <c r="A72" s="218"/>
      <c r="B72" s="218"/>
      <c r="C72" s="218"/>
      <c r="D72" s="218"/>
      <c r="E72" s="218"/>
      <c r="F72" s="218"/>
      <c r="G72" s="218"/>
    </row>
    <row r="73" spans="1:7" x14ac:dyDescent="0.3">
      <c r="A73" s="218"/>
      <c r="B73" s="218"/>
      <c r="C73" s="218"/>
      <c r="D73" s="218"/>
      <c r="E73" s="218"/>
      <c r="F73" s="218"/>
      <c r="G73" s="218"/>
    </row>
    <row r="74" spans="1:7" x14ac:dyDescent="0.3">
      <c r="A74" s="218"/>
      <c r="B74" s="218"/>
      <c r="C74" s="218"/>
      <c r="D74" s="218"/>
      <c r="E74" s="218"/>
      <c r="F74" s="218"/>
      <c r="G74" s="218"/>
    </row>
    <row r="75" spans="1:7" x14ac:dyDescent="0.3">
      <c r="A75" s="218"/>
      <c r="B75" s="218"/>
      <c r="C75" s="218"/>
      <c r="D75" s="218"/>
      <c r="E75" s="218"/>
      <c r="F75" s="218"/>
      <c r="G75" s="218"/>
    </row>
    <row r="76" spans="1:7" x14ac:dyDescent="0.3">
      <c r="A76" s="218"/>
      <c r="B76" s="218"/>
      <c r="C76" s="218"/>
      <c r="D76" s="218"/>
      <c r="E76" s="218"/>
      <c r="F76" s="218"/>
      <c r="G76" s="218"/>
    </row>
    <row r="77" spans="1:7" x14ac:dyDescent="0.3">
      <c r="A77" s="218"/>
      <c r="B77" s="218"/>
      <c r="C77" s="218"/>
      <c r="D77" s="218"/>
      <c r="E77" s="218"/>
      <c r="F77" s="218"/>
      <c r="G77" s="218"/>
    </row>
    <row r="78" spans="1:7" x14ac:dyDescent="0.3">
      <c r="A78" s="218"/>
      <c r="B78" s="218"/>
      <c r="C78" s="218"/>
      <c r="D78" s="218"/>
      <c r="E78" s="218"/>
      <c r="F78" s="218"/>
      <c r="G78" s="218"/>
    </row>
    <row r="79" spans="1:7" x14ac:dyDescent="0.3">
      <c r="A79" s="218"/>
      <c r="B79" s="218"/>
      <c r="C79" s="218"/>
      <c r="D79" s="218"/>
      <c r="E79" s="218"/>
      <c r="F79" s="218"/>
      <c r="G79" s="218"/>
    </row>
    <row r="80" spans="1:7" x14ac:dyDescent="0.3">
      <c r="A80" s="218"/>
      <c r="B80" s="218"/>
      <c r="C80" s="218"/>
      <c r="D80" s="218"/>
      <c r="E80" s="218"/>
      <c r="F80" s="218"/>
      <c r="G80" s="218"/>
    </row>
    <row r="81" spans="1:7" x14ac:dyDescent="0.3">
      <c r="A81" s="218"/>
      <c r="B81" s="218"/>
      <c r="C81" s="218"/>
      <c r="D81" s="218"/>
      <c r="E81" s="218"/>
      <c r="F81" s="218"/>
      <c r="G81" s="218"/>
    </row>
    <row r="82" spans="1:7" x14ac:dyDescent="0.3">
      <c r="A82" s="218"/>
      <c r="B82" s="218"/>
      <c r="C82" s="218"/>
      <c r="D82" s="218"/>
      <c r="E82" s="218"/>
      <c r="F82" s="218"/>
      <c r="G82" s="218"/>
    </row>
    <row r="83" spans="1:7" x14ac:dyDescent="0.3">
      <c r="A83" s="218"/>
      <c r="B83" s="218"/>
      <c r="C83" s="218"/>
      <c r="D83" s="218"/>
      <c r="E83" s="218"/>
      <c r="F83" s="218"/>
      <c r="G83" s="218"/>
    </row>
    <row r="84" spans="1:7" x14ac:dyDescent="0.3">
      <c r="A84" s="218"/>
      <c r="B84" s="218"/>
      <c r="C84" s="218"/>
      <c r="D84" s="218"/>
      <c r="E84" s="218"/>
      <c r="F84" s="218"/>
      <c r="G84" s="218"/>
    </row>
    <row r="85" spans="1:7" x14ac:dyDescent="0.3">
      <c r="A85" s="218"/>
      <c r="B85" s="218"/>
      <c r="C85" s="218"/>
      <c r="D85" s="218"/>
      <c r="E85" s="218"/>
      <c r="F85" s="218"/>
      <c r="G85" s="218"/>
    </row>
    <row r="86" spans="1:7" x14ac:dyDescent="0.3">
      <c r="A86" s="218"/>
      <c r="B86" s="218"/>
      <c r="C86" s="218"/>
      <c r="D86" s="218"/>
      <c r="E86" s="218"/>
      <c r="F86" s="218"/>
      <c r="G86" s="218"/>
    </row>
    <row r="87" spans="1:7" x14ac:dyDescent="0.3">
      <c r="A87" s="218"/>
      <c r="B87" s="218"/>
      <c r="C87" s="218"/>
      <c r="D87" s="218"/>
      <c r="E87" s="218"/>
      <c r="F87" s="218"/>
      <c r="G87" s="218"/>
    </row>
    <row r="88" spans="1:7" x14ac:dyDescent="0.3">
      <c r="A88" s="218"/>
      <c r="B88" s="218"/>
      <c r="C88" s="218"/>
      <c r="D88" s="218"/>
      <c r="E88" s="218"/>
      <c r="F88" s="218"/>
      <c r="G88" s="218"/>
    </row>
    <row r="89" spans="1:7" x14ac:dyDescent="0.3">
      <c r="A89" s="218"/>
      <c r="B89" s="218"/>
      <c r="C89" s="218"/>
      <c r="D89" s="218"/>
      <c r="E89" s="218"/>
      <c r="F89" s="218"/>
      <c r="G89" s="218"/>
    </row>
    <row r="90" spans="1:7" x14ac:dyDescent="0.3">
      <c r="A90" s="218"/>
      <c r="B90" s="218"/>
      <c r="C90" s="218"/>
      <c r="D90" s="218"/>
      <c r="E90" s="218"/>
      <c r="F90" s="218"/>
      <c r="G90" s="218"/>
    </row>
    <row r="91" spans="1:7" x14ac:dyDescent="0.3">
      <c r="A91" s="218"/>
      <c r="B91" s="218"/>
      <c r="C91" s="218"/>
      <c r="D91" s="218"/>
      <c r="E91" s="218"/>
      <c r="F91" s="218"/>
      <c r="G91" s="218"/>
    </row>
    <row r="92" spans="1:7" x14ac:dyDescent="0.3">
      <c r="A92" s="218"/>
      <c r="B92" s="218"/>
      <c r="C92" s="218"/>
      <c r="D92" s="218"/>
      <c r="E92" s="218"/>
      <c r="F92" s="218"/>
      <c r="G92" s="218"/>
    </row>
    <row r="93" spans="1:7" x14ac:dyDescent="0.3">
      <c r="A93" s="218"/>
      <c r="B93" s="218"/>
      <c r="C93" s="218"/>
      <c r="D93" s="218"/>
      <c r="E93" s="218"/>
      <c r="F93" s="218"/>
      <c r="G93" s="218"/>
    </row>
    <row r="94" spans="1:7" x14ac:dyDescent="0.3">
      <c r="A94" s="218"/>
      <c r="B94" s="218"/>
      <c r="C94" s="218"/>
      <c r="D94" s="218"/>
      <c r="E94" s="218"/>
      <c r="F94" s="218"/>
      <c r="G94" s="218"/>
    </row>
    <row r="95" spans="1:7" x14ac:dyDescent="0.3">
      <c r="A95" s="218"/>
      <c r="B95" s="218"/>
      <c r="C95" s="218"/>
      <c r="D95" s="218"/>
      <c r="E95" s="218"/>
      <c r="F95" s="218"/>
      <c r="G95" s="218"/>
    </row>
    <row r="96" spans="1:7" x14ac:dyDescent="0.3">
      <c r="A96" s="218"/>
      <c r="B96" s="218"/>
      <c r="C96" s="218"/>
      <c r="D96" s="218"/>
      <c r="E96" s="218"/>
      <c r="F96" s="218"/>
      <c r="G96" s="218"/>
    </row>
    <row r="97" spans="1:7" x14ac:dyDescent="0.3">
      <c r="A97" s="218"/>
      <c r="B97" s="218"/>
      <c r="C97" s="218"/>
      <c r="D97" s="218"/>
      <c r="E97" s="218"/>
      <c r="F97" s="218"/>
      <c r="G97" s="218"/>
    </row>
    <row r="98" spans="1:7" x14ac:dyDescent="0.3">
      <c r="A98" s="218"/>
      <c r="B98" s="218"/>
      <c r="C98" s="218"/>
      <c r="D98" s="218"/>
      <c r="E98" s="218"/>
      <c r="F98" s="218"/>
      <c r="G98" s="218"/>
    </row>
    <row r="99" spans="1:7" x14ac:dyDescent="0.3">
      <c r="A99" s="218"/>
      <c r="B99" s="218"/>
      <c r="C99" s="218"/>
      <c r="D99" s="218"/>
      <c r="E99" s="218"/>
      <c r="F99" s="218"/>
      <c r="G99" s="218"/>
    </row>
    <row r="100" spans="1:7" x14ac:dyDescent="0.3">
      <c r="A100" s="218"/>
      <c r="B100" s="218"/>
      <c r="C100" s="218"/>
      <c r="D100" s="218"/>
      <c r="E100" s="218"/>
      <c r="F100" s="218"/>
      <c r="G100" s="218"/>
    </row>
    <row r="101" spans="1:7" x14ac:dyDescent="0.3">
      <c r="A101" s="218"/>
      <c r="B101" s="218"/>
      <c r="C101" s="218"/>
      <c r="D101" s="218"/>
      <c r="E101" s="218"/>
      <c r="F101" s="218"/>
      <c r="G101" s="218"/>
    </row>
    <row r="102" spans="1:7" x14ac:dyDescent="0.3">
      <c r="A102" s="218"/>
      <c r="B102" s="218"/>
      <c r="C102" s="218"/>
      <c r="D102" s="218"/>
      <c r="E102" s="218"/>
      <c r="F102" s="218"/>
      <c r="G102" s="218"/>
    </row>
    <row r="103" spans="1:7" x14ac:dyDescent="0.3">
      <c r="A103" s="218"/>
      <c r="B103" s="218"/>
      <c r="C103" s="218"/>
      <c r="D103" s="218"/>
      <c r="E103" s="218"/>
      <c r="F103" s="218"/>
      <c r="G103" s="218"/>
    </row>
    <row r="104" spans="1:7" x14ac:dyDescent="0.3">
      <c r="A104" s="218"/>
      <c r="B104" s="218"/>
      <c r="C104" s="218"/>
      <c r="D104" s="218"/>
      <c r="E104" s="218"/>
      <c r="F104" s="218"/>
      <c r="G104" s="218"/>
    </row>
    <row r="105" spans="1:7" x14ac:dyDescent="0.3">
      <c r="A105" s="218"/>
      <c r="B105" s="218"/>
      <c r="C105" s="218"/>
      <c r="D105" s="218"/>
      <c r="E105" s="218"/>
      <c r="F105" s="218"/>
      <c r="G105" s="218"/>
    </row>
    <row r="106" spans="1:7" x14ac:dyDescent="0.3">
      <c r="A106" s="218"/>
      <c r="B106" s="218"/>
      <c r="C106" s="218"/>
      <c r="D106" s="218"/>
      <c r="E106" s="218"/>
      <c r="F106" s="218"/>
      <c r="G106" s="218"/>
    </row>
    <row r="107" spans="1:7" x14ac:dyDescent="0.3">
      <c r="A107" s="218"/>
      <c r="B107" s="218"/>
      <c r="C107" s="218"/>
      <c r="D107" s="218"/>
      <c r="E107" s="218"/>
      <c r="F107" s="218"/>
      <c r="G107" s="218"/>
    </row>
  </sheetData>
  <mergeCells count="8">
    <mergeCell ref="A1:J1"/>
    <mergeCell ref="A2:J2"/>
    <mergeCell ref="I8:J8"/>
    <mergeCell ref="C20:E20"/>
    <mergeCell ref="F20:H20"/>
    <mergeCell ref="I20:J20"/>
    <mergeCell ref="C8:E8"/>
    <mergeCell ref="F8:H8"/>
  </mergeCells>
  <phoneticPr fontId="0" type="noConversion"/>
  <pageMargins left="0.75" right="0.43" top="0.47" bottom="0.61" header="0.5" footer="0.5"/>
  <pageSetup orientation="landscape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Normal="100" workbookViewId="0">
      <selection activeCell="A2" sqref="A2"/>
    </sheetView>
  </sheetViews>
  <sheetFormatPr defaultColWidth="8.19921875" defaultRowHeight="13.2" x14ac:dyDescent="0.25"/>
  <cols>
    <col min="1" max="1" width="9.19921875" style="129" customWidth="1"/>
    <col min="2" max="2" width="25.19921875" style="129" bestFit="1" customWidth="1"/>
    <col min="3" max="3" width="20.796875" style="131" customWidth="1"/>
    <col min="4" max="4" width="15.296875" style="131" customWidth="1"/>
    <col min="5" max="5" width="15.796875" style="131" customWidth="1"/>
    <col min="6" max="6" width="14.5" style="131" customWidth="1"/>
    <col min="7" max="7" width="14.296875" style="131" customWidth="1"/>
    <col min="8" max="8" width="14.796875" style="131" customWidth="1"/>
    <col min="9" max="16384" width="8.19921875" style="129"/>
  </cols>
  <sheetData>
    <row r="1" spans="1:8" x14ac:dyDescent="0.25">
      <c r="A1" s="129" t="s">
        <v>18</v>
      </c>
    </row>
    <row r="4" spans="1:8" ht="18" customHeight="1" x14ac:dyDescent="0.25">
      <c r="A4" s="136" t="s">
        <v>462</v>
      </c>
      <c r="B4" s="136" t="s">
        <v>101</v>
      </c>
      <c r="C4" s="137" t="s">
        <v>456</v>
      </c>
      <c r="D4" s="137"/>
      <c r="E4" s="137" t="s">
        <v>102</v>
      </c>
      <c r="F4" s="137"/>
      <c r="G4" s="137" t="s">
        <v>103</v>
      </c>
      <c r="H4" s="137" t="s">
        <v>104</v>
      </c>
    </row>
    <row r="5" spans="1:8" ht="18" customHeight="1" x14ac:dyDescent="0.25">
      <c r="B5" s="129" t="s">
        <v>105</v>
      </c>
      <c r="C5" s="130"/>
      <c r="D5" s="130">
        <f>'[1]trial balance'!$G$174</f>
        <v>168488.18</v>
      </c>
      <c r="E5" s="130"/>
      <c r="F5" s="130">
        <f>D5</f>
        <v>168488.18</v>
      </c>
      <c r="G5" s="130"/>
      <c r="H5" s="130"/>
    </row>
    <row r="6" spans="1:8" ht="18" customHeight="1" x14ac:dyDescent="0.25">
      <c r="A6" s="129" t="s">
        <v>106</v>
      </c>
      <c r="B6" s="129" t="s">
        <v>107</v>
      </c>
    </row>
    <row r="7" spans="1:8" s="133" customFormat="1" ht="12" x14ac:dyDescent="0.25">
      <c r="A7" s="132">
        <v>4000</v>
      </c>
      <c r="B7" s="133" t="s">
        <v>108</v>
      </c>
      <c r="C7" s="134">
        <v>8800</v>
      </c>
      <c r="D7" s="134"/>
      <c r="E7" s="134">
        <f>'[1]trial balance'!G176</f>
        <v>8830</v>
      </c>
      <c r="F7" s="134"/>
      <c r="G7" s="134">
        <f>E7-C7</f>
        <v>30</v>
      </c>
      <c r="H7" s="134"/>
    </row>
    <row r="8" spans="1:8" s="133" customFormat="1" ht="12" x14ac:dyDescent="0.25">
      <c r="A8" s="132">
        <v>4001</v>
      </c>
      <c r="B8" s="133" t="s">
        <v>109</v>
      </c>
      <c r="C8" s="134">
        <v>9066</v>
      </c>
      <c r="D8" s="134"/>
      <c r="E8" s="134">
        <f>'[1]trial balance'!G177</f>
        <v>9066</v>
      </c>
      <c r="F8" s="134"/>
      <c r="G8" s="134">
        <f>E8-C8</f>
        <v>0</v>
      </c>
      <c r="H8" s="134"/>
    </row>
    <row r="9" spans="1:8" s="133" customFormat="1" ht="12" x14ac:dyDescent="0.25">
      <c r="A9" s="132">
        <v>4003</v>
      </c>
      <c r="B9" s="133" t="s">
        <v>110</v>
      </c>
      <c r="C9" s="134">
        <v>4275</v>
      </c>
      <c r="D9" s="134"/>
      <c r="E9" s="134">
        <f>'[1]trial balance'!G178</f>
        <v>4275</v>
      </c>
      <c r="F9" s="134"/>
      <c r="G9" s="134">
        <f>E9-C9</f>
        <v>0</v>
      </c>
      <c r="H9" s="134"/>
    </row>
    <row r="10" spans="1:8" s="133" customFormat="1" ht="12" x14ac:dyDescent="0.25">
      <c r="A10" s="132">
        <v>4004</v>
      </c>
      <c r="B10" s="133" t="s">
        <v>111</v>
      </c>
      <c r="C10" s="134"/>
      <c r="D10" s="134"/>
      <c r="E10" s="134">
        <f>'[1]trial balance'!G179</f>
        <v>-141</v>
      </c>
      <c r="F10" s="134"/>
      <c r="G10" s="134"/>
      <c r="H10" s="134">
        <f>C10-E10</f>
        <v>141</v>
      </c>
    </row>
    <row r="11" spans="1:8" s="133" customFormat="1" ht="12" x14ac:dyDescent="0.25">
      <c r="A11" s="132">
        <v>4020</v>
      </c>
      <c r="B11" s="133" t="s">
        <v>112</v>
      </c>
      <c r="C11" s="134">
        <v>17500</v>
      </c>
      <c r="D11" s="134"/>
      <c r="E11" s="134">
        <f>'[1]trial balance'!G180</f>
        <v>17887.75</v>
      </c>
      <c r="F11" s="134"/>
      <c r="G11" s="134">
        <f t="shared" ref="G11:G16" si="0">E11-C11</f>
        <v>387.75</v>
      </c>
      <c r="H11" s="134"/>
    </row>
    <row r="12" spans="1:8" s="133" customFormat="1" ht="12" x14ac:dyDescent="0.25">
      <c r="A12" s="132">
        <v>4021</v>
      </c>
      <c r="B12" s="133" t="s">
        <v>113</v>
      </c>
      <c r="C12" s="134">
        <v>48000</v>
      </c>
      <c r="D12" s="134"/>
      <c r="E12" s="134">
        <f>'[1]trial balance'!G181</f>
        <v>54055</v>
      </c>
      <c r="F12" s="134"/>
      <c r="G12" s="134">
        <f t="shared" si="0"/>
        <v>6055</v>
      </c>
      <c r="H12" s="134"/>
    </row>
    <row r="13" spans="1:8" s="133" customFormat="1" ht="12" x14ac:dyDescent="0.25">
      <c r="A13" s="132">
        <v>4022</v>
      </c>
      <c r="B13" s="133" t="s">
        <v>114</v>
      </c>
      <c r="C13" s="134">
        <v>1500</v>
      </c>
      <c r="D13" s="134"/>
      <c r="E13" s="134">
        <f>'[1]trial balance'!G182</f>
        <v>2400.0299999999997</v>
      </c>
      <c r="F13" s="134"/>
      <c r="G13" s="134">
        <f t="shared" si="0"/>
        <v>900.02999999999975</v>
      </c>
      <c r="H13" s="134"/>
    </row>
    <row r="14" spans="1:8" s="133" customFormat="1" ht="12" x14ac:dyDescent="0.25">
      <c r="A14" s="132">
        <v>4030</v>
      </c>
      <c r="B14" s="133" t="s">
        <v>115</v>
      </c>
      <c r="C14" s="134">
        <v>380</v>
      </c>
      <c r="D14" s="134"/>
      <c r="E14" s="134">
        <f>'[1]trial balance'!G183</f>
        <v>380</v>
      </c>
      <c r="F14" s="134"/>
      <c r="G14" s="134">
        <f t="shared" si="0"/>
        <v>0</v>
      </c>
      <c r="H14" s="134"/>
    </row>
    <row r="15" spans="1:8" s="133" customFormat="1" ht="12" x14ac:dyDescent="0.25">
      <c r="A15" s="132">
        <v>4031</v>
      </c>
      <c r="B15" s="133" t="s">
        <v>91</v>
      </c>
      <c r="C15" s="134">
        <v>9756</v>
      </c>
      <c r="D15" s="134"/>
      <c r="E15" s="134">
        <f>'[1]trial balance'!G184</f>
        <v>10886</v>
      </c>
      <c r="F15" s="134"/>
      <c r="G15" s="134">
        <f t="shared" si="0"/>
        <v>1130</v>
      </c>
      <c r="H15" s="134"/>
    </row>
    <row r="16" spans="1:8" s="133" customFormat="1" ht="12" x14ac:dyDescent="0.25">
      <c r="A16" s="132">
        <v>4032</v>
      </c>
      <c r="B16" s="133" t="s">
        <v>96</v>
      </c>
      <c r="C16" s="134">
        <v>15000</v>
      </c>
      <c r="D16" s="134"/>
      <c r="E16" s="134">
        <f>'[1]trial balance'!G185</f>
        <v>16760.13</v>
      </c>
      <c r="F16" s="134"/>
      <c r="G16" s="134">
        <f t="shared" si="0"/>
        <v>1760.130000000001</v>
      </c>
      <c r="H16" s="134"/>
    </row>
    <row r="17" spans="1:8" s="133" customFormat="1" ht="12" x14ac:dyDescent="0.25">
      <c r="A17" s="132">
        <v>4032</v>
      </c>
      <c r="B17" s="133" t="s">
        <v>116</v>
      </c>
      <c r="C17" s="134">
        <v>500</v>
      </c>
      <c r="D17" s="134"/>
      <c r="E17" s="134">
        <f>'[1]trial balance'!G186</f>
        <v>367.77</v>
      </c>
      <c r="F17" s="134"/>
      <c r="G17" s="134"/>
      <c r="H17" s="134">
        <f>C17-E17</f>
        <v>132.23000000000002</v>
      </c>
    </row>
    <row r="18" spans="1:8" s="133" customFormat="1" ht="12" x14ac:dyDescent="0.25">
      <c r="A18" s="132">
        <v>4042</v>
      </c>
      <c r="B18" s="133" t="s">
        <v>117</v>
      </c>
      <c r="C18" s="134">
        <v>1000</v>
      </c>
      <c r="D18" s="134"/>
      <c r="E18" s="134">
        <f>'[1]trial balance'!G187</f>
        <v>1013.5</v>
      </c>
      <c r="F18" s="134"/>
      <c r="G18" s="134">
        <f>E18-C18</f>
        <v>13.5</v>
      </c>
      <c r="H18" s="134"/>
    </row>
    <row r="19" spans="1:8" s="133" customFormat="1" ht="12" x14ac:dyDescent="0.25">
      <c r="A19" s="132">
        <v>4045</v>
      </c>
      <c r="B19" s="133" t="s">
        <v>118</v>
      </c>
      <c r="C19" s="134">
        <v>100</v>
      </c>
      <c r="D19" s="134"/>
      <c r="E19" s="134">
        <f>'[1]trial balance'!G188</f>
        <v>83.17</v>
      </c>
      <c r="F19" s="134"/>
      <c r="G19" s="134"/>
      <c r="H19" s="134">
        <f>C19-E19</f>
        <v>16.829999999999998</v>
      </c>
    </row>
    <row r="20" spans="1:8" s="133" customFormat="1" ht="12" x14ac:dyDescent="0.25">
      <c r="A20" s="132">
        <v>4046</v>
      </c>
      <c r="B20" s="133" t="s">
        <v>119</v>
      </c>
      <c r="C20" s="134"/>
      <c r="D20" s="134"/>
      <c r="E20" s="134">
        <f>'[1]trial balance'!G189</f>
        <v>7212.63</v>
      </c>
      <c r="F20" s="134"/>
      <c r="G20" s="134">
        <f t="shared" ref="G20:G26" si="1">E20-C20</f>
        <v>7212.63</v>
      </c>
      <c r="H20" s="134"/>
    </row>
    <row r="21" spans="1:8" s="133" customFormat="1" ht="12" x14ac:dyDescent="0.25">
      <c r="A21" s="132">
        <v>4052</v>
      </c>
      <c r="B21" s="133" t="s">
        <v>120</v>
      </c>
      <c r="C21" s="134"/>
      <c r="D21" s="134"/>
      <c r="E21" s="134">
        <f>'[1]trial balance'!G190</f>
        <v>1030</v>
      </c>
      <c r="F21" s="134"/>
      <c r="G21" s="134">
        <f t="shared" si="1"/>
        <v>1030</v>
      </c>
      <c r="H21" s="134"/>
    </row>
    <row r="22" spans="1:8" s="133" customFormat="1" ht="12" x14ac:dyDescent="0.25">
      <c r="A22" s="132">
        <v>4053</v>
      </c>
      <c r="B22" s="133" t="s">
        <v>121</v>
      </c>
      <c r="C22" s="134">
        <v>6500</v>
      </c>
      <c r="D22" s="134"/>
      <c r="E22" s="134">
        <f>'[1]trial balance'!G191</f>
        <v>10728.95</v>
      </c>
      <c r="F22" s="134"/>
      <c r="G22" s="134">
        <f t="shared" si="1"/>
        <v>4228.9500000000007</v>
      </c>
      <c r="H22" s="134"/>
    </row>
    <row r="23" spans="1:8" s="133" customFormat="1" ht="12" x14ac:dyDescent="0.25">
      <c r="A23" s="132">
        <v>4054</v>
      </c>
      <c r="B23" s="133" t="s">
        <v>122</v>
      </c>
      <c r="C23" s="134">
        <v>13667</v>
      </c>
      <c r="D23" s="134"/>
      <c r="E23" s="134">
        <f>'[1]trial balance'!G192</f>
        <v>13667</v>
      </c>
      <c r="F23" s="134"/>
      <c r="G23" s="134">
        <f t="shared" si="1"/>
        <v>0</v>
      </c>
      <c r="H23" s="134"/>
    </row>
    <row r="24" spans="1:8" s="133" customFormat="1" ht="12" x14ac:dyDescent="0.25">
      <c r="A24" s="132">
        <v>4055</v>
      </c>
      <c r="B24" s="133" t="s">
        <v>123</v>
      </c>
      <c r="C24" s="134"/>
      <c r="D24" s="134"/>
      <c r="E24" s="134">
        <f>'[1]trial balance'!G193</f>
        <v>680.14</v>
      </c>
      <c r="F24" s="134"/>
      <c r="G24" s="134">
        <f t="shared" si="1"/>
        <v>680.14</v>
      </c>
      <c r="H24" s="134"/>
    </row>
    <row r="25" spans="1:8" s="133" customFormat="1" ht="12" x14ac:dyDescent="0.25">
      <c r="A25" s="132">
        <v>4900</v>
      </c>
      <c r="B25" s="133" t="s">
        <v>124</v>
      </c>
      <c r="C25" s="134">
        <v>1247</v>
      </c>
      <c r="D25" s="134"/>
      <c r="E25" s="134">
        <f>'[1]trial balance'!G194</f>
        <v>1423.8</v>
      </c>
      <c r="F25" s="134"/>
      <c r="G25" s="134">
        <f t="shared" si="1"/>
        <v>176.79999999999995</v>
      </c>
      <c r="H25" s="134"/>
    </row>
    <row r="26" spans="1:8" s="133" customFormat="1" ht="12" x14ac:dyDescent="0.25">
      <c r="A26" s="132">
        <v>4950</v>
      </c>
      <c r="B26" s="133" t="s">
        <v>125</v>
      </c>
      <c r="C26" s="134"/>
      <c r="D26" s="134"/>
      <c r="E26" s="134">
        <f>'[1]trial balance'!G195</f>
        <v>196.95</v>
      </c>
      <c r="F26" s="134"/>
      <c r="G26" s="134">
        <f t="shared" si="1"/>
        <v>196.95</v>
      </c>
      <c r="H26" s="134"/>
    </row>
    <row r="27" spans="1:8" s="133" customFormat="1" ht="12" x14ac:dyDescent="0.25">
      <c r="A27" s="132">
        <v>4952</v>
      </c>
      <c r="B27" s="133" t="s">
        <v>126</v>
      </c>
      <c r="C27" s="134">
        <v>50000</v>
      </c>
      <c r="D27" s="134"/>
      <c r="E27" s="134">
        <f>'[1]trial balance'!G196</f>
        <v>48528.15</v>
      </c>
      <c r="F27" s="134"/>
      <c r="G27" s="134"/>
      <c r="H27" s="134">
        <f>C27-E27</f>
        <v>1471.8499999999985</v>
      </c>
    </row>
    <row r="28" spans="1:8" ht="18" customHeight="1" x14ac:dyDescent="0.25">
      <c r="A28" s="135"/>
      <c r="B28" s="129" t="s">
        <v>127</v>
      </c>
      <c r="D28" s="131">
        <f>SUM(C7:C27)</f>
        <v>187291</v>
      </c>
      <c r="F28" s="131">
        <f>'[1]trial balance'!G197</f>
        <v>209330.97000000003</v>
      </c>
      <c r="G28" s="131">
        <f>SUM(G7:G27)</f>
        <v>23801.88</v>
      </c>
      <c r="H28" s="131">
        <f>SUM(H7:H27)</f>
        <v>1761.9099999999985</v>
      </c>
    </row>
    <row r="29" spans="1:8" ht="18" customHeight="1" x14ac:dyDescent="0.25">
      <c r="A29" s="135"/>
      <c r="B29" s="129" t="s">
        <v>128</v>
      </c>
      <c r="D29" s="131">
        <f>SUM(D5:D28)</f>
        <v>355779.18</v>
      </c>
      <c r="F29" s="131">
        <f>SUM(F5:F28)</f>
        <v>377819.15</v>
      </c>
    </row>
    <row r="30" spans="1:8" ht="18" customHeight="1" x14ac:dyDescent="0.25">
      <c r="A30" s="129" t="s">
        <v>129</v>
      </c>
      <c r="B30" s="129" t="s">
        <v>130</v>
      </c>
    </row>
    <row r="31" spans="1:8" s="133" customFormat="1" ht="12" x14ac:dyDescent="0.25">
      <c r="A31" s="132">
        <v>5000</v>
      </c>
      <c r="B31" s="133" t="s">
        <v>131</v>
      </c>
      <c r="C31" s="134">
        <v>6500</v>
      </c>
      <c r="D31" s="134"/>
      <c r="E31" s="134">
        <f>-'[1]trial balance'!$G$199</f>
        <v>6649.76</v>
      </c>
      <c r="F31" s="134"/>
      <c r="G31" s="134"/>
      <c r="H31" s="134">
        <f>E31-C31</f>
        <v>149.76000000000022</v>
      </c>
    </row>
    <row r="32" spans="1:8" s="133" customFormat="1" ht="12" x14ac:dyDescent="0.25">
      <c r="A32" s="132">
        <v>5001</v>
      </c>
      <c r="B32" s="133" t="s">
        <v>132</v>
      </c>
      <c r="C32" s="134">
        <v>8800</v>
      </c>
      <c r="D32" s="134"/>
      <c r="E32" s="134">
        <f>-'[1]trial balance'!G200</f>
        <v>7305.29</v>
      </c>
      <c r="F32" s="134"/>
      <c r="G32" s="134">
        <f>C32-E32</f>
        <v>1494.71</v>
      </c>
      <c r="H32" s="134"/>
    </row>
    <row r="33" spans="1:8" s="133" customFormat="1" ht="12" x14ac:dyDescent="0.25">
      <c r="A33" s="132">
        <v>5002</v>
      </c>
      <c r="B33" s="133" t="s">
        <v>133</v>
      </c>
      <c r="C33" s="134">
        <v>6500</v>
      </c>
      <c r="D33" s="134"/>
      <c r="E33" s="134">
        <f>-'[1]trial balance'!G201</f>
        <v>5739.77</v>
      </c>
      <c r="F33" s="134"/>
      <c r="G33" s="134">
        <f>C33-E33</f>
        <v>760.22999999999956</v>
      </c>
      <c r="H33" s="134"/>
    </row>
    <row r="34" spans="1:8" s="133" customFormat="1" ht="12" x14ac:dyDescent="0.25">
      <c r="A34" s="132">
        <v>5003</v>
      </c>
      <c r="B34" s="133" t="s">
        <v>134</v>
      </c>
      <c r="C34" s="134">
        <v>9800</v>
      </c>
      <c r="D34" s="134"/>
      <c r="E34" s="134">
        <f>-'[1]trial balance'!G202</f>
        <v>12592.5</v>
      </c>
      <c r="F34" s="134"/>
      <c r="G34" s="134"/>
      <c r="H34" s="134">
        <f>E34-C34</f>
        <v>2792.5</v>
      </c>
    </row>
    <row r="35" spans="1:8" s="133" customFormat="1" ht="12" x14ac:dyDescent="0.25">
      <c r="A35" s="132">
        <v>5004</v>
      </c>
      <c r="B35" s="133" t="s">
        <v>135</v>
      </c>
      <c r="C35" s="134">
        <v>500</v>
      </c>
      <c r="D35" s="134"/>
      <c r="E35" s="134">
        <f>-'[1]trial balance'!G203</f>
        <v>524.75</v>
      </c>
      <c r="F35" s="134"/>
      <c r="G35" s="134"/>
      <c r="H35" s="134">
        <f>E35-C35</f>
        <v>24.75</v>
      </c>
    </row>
    <row r="36" spans="1:8" s="133" customFormat="1" ht="12" x14ac:dyDescent="0.25">
      <c r="A36" s="132">
        <v>5005</v>
      </c>
      <c r="B36" s="133" t="s">
        <v>136</v>
      </c>
      <c r="C36" s="134">
        <v>100</v>
      </c>
      <c r="D36" s="134"/>
      <c r="E36" s="134">
        <f>-'[1]trial balance'!G204</f>
        <v>120</v>
      </c>
      <c r="F36" s="134"/>
      <c r="G36" s="134"/>
      <c r="H36" s="134">
        <f>E36-C36</f>
        <v>20</v>
      </c>
    </row>
    <row r="37" spans="1:8" s="133" customFormat="1" ht="12" x14ac:dyDescent="0.25">
      <c r="A37" s="132">
        <v>5006</v>
      </c>
      <c r="B37" s="133" t="s">
        <v>137</v>
      </c>
      <c r="C37" s="134">
        <v>100</v>
      </c>
      <c r="D37" s="134"/>
      <c r="E37" s="134">
        <f>-'[1]trial balance'!G205</f>
        <v>42.48</v>
      </c>
      <c r="F37" s="134"/>
      <c r="G37" s="134">
        <f>C37-E37</f>
        <v>57.52</v>
      </c>
      <c r="H37" s="134"/>
    </row>
    <row r="38" spans="1:8" s="133" customFormat="1" ht="12" x14ac:dyDescent="0.25">
      <c r="A38" s="132">
        <v>5007</v>
      </c>
      <c r="B38" s="133" t="s">
        <v>138</v>
      </c>
      <c r="C38" s="134">
        <v>1500</v>
      </c>
      <c r="D38" s="134"/>
      <c r="E38" s="134">
        <f>-'[1]trial balance'!G206</f>
        <v>1573.26</v>
      </c>
      <c r="F38" s="134"/>
      <c r="G38" s="134"/>
      <c r="H38" s="134">
        <f>E38-C38</f>
        <v>73.259999999999991</v>
      </c>
    </row>
    <row r="39" spans="1:8" s="133" customFormat="1" ht="12" x14ac:dyDescent="0.25">
      <c r="A39" s="132">
        <v>5008</v>
      </c>
      <c r="B39" s="133" t="s">
        <v>139</v>
      </c>
      <c r="C39" s="134">
        <v>1500</v>
      </c>
      <c r="D39" s="134"/>
      <c r="E39" s="134">
        <f>-'[1]trial balance'!G207</f>
        <v>1739</v>
      </c>
      <c r="F39" s="134"/>
      <c r="G39" s="134"/>
      <c r="H39" s="134">
        <f>E39-C39</f>
        <v>239</v>
      </c>
    </row>
    <row r="40" spans="1:8" s="133" customFormat="1" ht="12" x14ac:dyDescent="0.25">
      <c r="A40" s="132">
        <v>5009</v>
      </c>
      <c r="B40" s="133" t="s">
        <v>140</v>
      </c>
      <c r="C40" s="134">
        <v>2000</v>
      </c>
      <c r="D40" s="134"/>
      <c r="E40" s="134">
        <f>-'[1]trial balance'!G208</f>
        <v>179.8</v>
      </c>
      <c r="F40" s="134"/>
      <c r="G40" s="134">
        <f>C40-E40</f>
        <v>1820.2</v>
      </c>
      <c r="H40" s="134"/>
    </row>
    <row r="41" spans="1:8" s="133" customFormat="1" ht="12" x14ac:dyDescent="0.25">
      <c r="A41" s="132">
        <v>5010</v>
      </c>
      <c r="B41" s="133" t="s">
        <v>141</v>
      </c>
      <c r="C41" s="134">
        <v>2000</v>
      </c>
      <c r="D41" s="134"/>
      <c r="E41" s="134">
        <f>-'[1]trial balance'!G209</f>
        <v>2589.1999999999998</v>
      </c>
      <c r="F41" s="134"/>
      <c r="G41" s="134"/>
      <c r="H41" s="134">
        <f>E41-C41</f>
        <v>589.19999999999982</v>
      </c>
    </row>
    <row r="42" spans="1:8" s="133" customFormat="1" ht="12" x14ac:dyDescent="0.25">
      <c r="A42" s="132">
        <v>5011</v>
      </c>
      <c r="B42" s="133" t="s">
        <v>142</v>
      </c>
      <c r="C42" s="134">
        <v>1500</v>
      </c>
      <c r="D42" s="134"/>
      <c r="E42" s="134">
        <f>-'[1]trial balance'!G210</f>
        <v>1856</v>
      </c>
      <c r="F42" s="134"/>
      <c r="G42" s="134"/>
      <c r="H42" s="134">
        <f>E42-C42</f>
        <v>356</v>
      </c>
    </row>
    <row r="43" spans="1:8" s="133" customFormat="1" ht="12" x14ac:dyDescent="0.25">
      <c r="A43" s="132">
        <v>5012</v>
      </c>
      <c r="B43" s="133" t="s">
        <v>143</v>
      </c>
      <c r="C43" s="134">
        <v>500</v>
      </c>
      <c r="D43" s="134"/>
      <c r="E43" s="134">
        <f>-'[1]trial balance'!G211</f>
        <v>90</v>
      </c>
      <c r="F43" s="134"/>
      <c r="G43" s="134">
        <f t="shared" ref="G43:G48" si="2">C43-E43</f>
        <v>410</v>
      </c>
      <c r="H43" s="134"/>
    </row>
    <row r="44" spans="1:8" s="133" customFormat="1" ht="12" x14ac:dyDescent="0.25">
      <c r="A44" s="132">
        <v>5013</v>
      </c>
      <c r="B44" s="133" t="s">
        <v>144</v>
      </c>
      <c r="C44" s="134">
        <v>1000</v>
      </c>
      <c r="D44" s="134"/>
      <c r="E44" s="134">
        <f>-'[1]trial balance'!G212</f>
        <v>653</v>
      </c>
      <c r="F44" s="134"/>
      <c r="G44" s="134">
        <f t="shared" si="2"/>
        <v>347</v>
      </c>
      <c r="H44" s="134"/>
    </row>
    <row r="45" spans="1:8" s="133" customFormat="1" ht="12" x14ac:dyDescent="0.25">
      <c r="A45" s="132">
        <v>5014</v>
      </c>
      <c r="B45" s="133" t="s">
        <v>145</v>
      </c>
      <c r="C45" s="134">
        <v>700</v>
      </c>
      <c r="D45" s="134"/>
      <c r="E45" s="134">
        <f>-'[1]trial balance'!G213</f>
        <v>685</v>
      </c>
      <c r="F45" s="134"/>
      <c r="G45" s="134">
        <f t="shared" si="2"/>
        <v>15</v>
      </c>
      <c r="H45" s="134"/>
    </row>
    <row r="46" spans="1:8" s="133" customFormat="1" ht="12" x14ac:dyDescent="0.25">
      <c r="A46" s="132">
        <v>5015</v>
      </c>
      <c r="B46" s="133" t="s">
        <v>146</v>
      </c>
      <c r="C46" s="134">
        <v>1500</v>
      </c>
      <c r="D46" s="134"/>
      <c r="E46" s="134">
        <f>-'[1]trial balance'!G214</f>
        <v>1402</v>
      </c>
      <c r="F46" s="134"/>
      <c r="G46" s="134">
        <f t="shared" si="2"/>
        <v>98</v>
      </c>
      <c r="H46" s="134"/>
    </row>
    <row r="47" spans="1:8" s="133" customFormat="1" ht="12" x14ac:dyDescent="0.25">
      <c r="A47" s="132">
        <v>5016</v>
      </c>
      <c r="B47" s="133" t="s">
        <v>147</v>
      </c>
      <c r="C47" s="134">
        <v>600</v>
      </c>
      <c r="D47" s="134"/>
      <c r="E47" s="134">
        <f>-'[1]trial balance'!G215</f>
        <v>574.4</v>
      </c>
      <c r="F47" s="134"/>
      <c r="G47" s="134">
        <f t="shared" si="2"/>
        <v>25.600000000000023</v>
      </c>
      <c r="H47" s="134"/>
    </row>
    <row r="48" spans="1:8" s="133" customFormat="1" ht="12" x14ac:dyDescent="0.25">
      <c r="A48" s="132">
        <v>5017</v>
      </c>
      <c r="B48" s="133" t="s">
        <v>148</v>
      </c>
      <c r="C48" s="134">
        <v>0</v>
      </c>
      <c r="D48" s="134"/>
      <c r="E48" s="134">
        <f>-'[1]trial balance'!G216</f>
        <v>276.81</v>
      </c>
      <c r="F48" s="134"/>
      <c r="G48" s="134">
        <f t="shared" si="2"/>
        <v>-276.81</v>
      </c>
      <c r="H48" s="134">
        <f>E48-C48</f>
        <v>276.81</v>
      </c>
    </row>
    <row r="49" spans="1:8" s="133" customFormat="1" ht="12" x14ac:dyDescent="0.25">
      <c r="A49" s="132">
        <v>5018</v>
      </c>
      <c r="B49" s="133" t="s">
        <v>149</v>
      </c>
      <c r="C49" s="134">
        <v>5000</v>
      </c>
      <c r="D49" s="134"/>
      <c r="E49" s="134">
        <f>-'[1]trial balance'!G217</f>
        <v>5384.64</v>
      </c>
      <c r="F49" s="134"/>
      <c r="G49" s="134"/>
      <c r="H49" s="134">
        <f>E49-C49</f>
        <v>384.64000000000033</v>
      </c>
    </row>
    <row r="50" spans="1:8" s="133" customFormat="1" ht="12" x14ac:dyDescent="0.25">
      <c r="A50" s="132">
        <v>5019</v>
      </c>
      <c r="B50" s="133" t="s">
        <v>150</v>
      </c>
      <c r="C50" s="134">
        <v>2000</v>
      </c>
      <c r="D50" s="134"/>
      <c r="E50" s="134">
        <f>-'[1]trial balance'!G218</f>
        <v>1472.72</v>
      </c>
      <c r="F50" s="134"/>
      <c r="G50" s="134">
        <f>C50-E50</f>
        <v>527.28</v>
      </c>
      <c r="H50" s="134"/>
    </row>
    <row r="51" spans="1:8" s="133" customFormat="1" ht="12" x14ac:dyDescent="0.25">
      <c r="A51" s="132">
        <v>5021</v>
      </c>
      <c r="B51" s="133" t="s">
        <v>151</v>
      </c>
      <c r="C51" s="134">
        <v>500</v>
      </c>
      <c r="D51" s="134"/>
      <c r="E51" s="134">
        <f>-'[1]trial balance'!G219</f>
        <v>251.32999999999998</v>
      </c>
      <c r="F51" s="134"/>
      <c r="G51" s="134">
        <f>C51-E51</f>
        <v>248.67000000000002</v>
      </c>
      <c r="H51" s="134"/>
    </row>
    <row r="52" spans="1:8" s="133" customFormat="1" ht="12" x14ac:dyDescent="0.25">
      <c r="A52" s="132">
        <v>5022</v>
      </c>
      <c r="B52" s="133" t="s">
        <v>152</v>
      </c>
      <c r="C52" s="134">
        <v>2500</v>
      </c>
      <c r="D52" s="134"/>
      <c r="E52" s="134">
        <f>-'[1]trial balance'!G220</f>
        <v>1358.56</v>
      </c>
      <c r="F52" s="134"/>
      <c r="G52" s="134">
        <f>C52-E52</f>
        <v>1141.44</v>
      </c>
      <c r="H52" s="134"/>
    </row>
    <row r="53" spans="1:8" s="133" customFormat="1" ht="12" x14ac:dyDescent="0.25">
      <c r="A53" s="132">
        <v>5023</v>
      </c>
      <c r="B53" s="133" t="s">
        <v>153</v>
      </c>
      <c r="C53" s="134">
        <v>1500</v>
      </c>
      <c r="D53" s="134"/>
      <c r="E53" s="134">
        <f>-'[1]trial balance'!G221</f>
        <v>1579.85</v>
      </c>
      <c r="F53" s="134"/>
      <c r="G53" s="134"/>
      <c r="H53" s="134">
        <f>E53-C53</f>
        <v>79.849999999999909</v>
      </c>
    </row>
    <row r="54" spans="1:8" s="133" customFormat="1" ht="12" x14ac:dyDescent="0.25">
      <c r="A54" s="132">
        <v>5030</v>
      </c>
      <c r="B54" s="133" t="s">
        <v>154</v>
      </c>
      <c r="C54" s="134">
        <v>4500</v>
      </c>
      <c r="D54" s="134"/>
      <c r="E54" s="134">
        <f>-'[1]trial balance'!G222</f>
        <v>4461.25</v>
      </c>
      <c r="F54" s="134"/>
      <c r="G54" s="134">
        <f>C54-E54</f>
        <v>38.75</v>
      </c>
      <c r="H54" s="134"/>
    </row>
    <row r="55" spans="1:8" s="133" customFormat="1" ht="12" x14ac:dyDescent="0.25">
      <c r="A55" s="132">
        <v>5031</v>
      </c>
      <c r="B55" s="133" t="s">
        <v>155</v>
      </c>
      <c r="C55" s="134">
        <v>685</v>
      </c>
      <c r="D55" s="134"/>
      <c r="E55" s="134">
        <f>-'[1]trial balance'!G223</f>
        <v>791.57</v>
      </c>
      <c r="F55" s="134"/>
      <c r="G55" s="134"/>
      <c r="H55" s="134">
        <f t="shared" ref="H55:H64" si="3">E55-C55</f>
        <v>106.57000000000005</v>
      </c>
    </row>
    <row r="56" spans="1:8" s="133" customFormat="1" ht="12" x14ac:dyDescent="0.25">
      <c r="A56" s="132">
        <v>5032</v>
      </c>
      <c r="B56" s="133" t="s">
        <v>156</v>
      </c>
      <c r="C56" s="134">
        <v>7000</v>
      </c>
      <c r="D56" s="134"/>
      <c r="E56" s="134">
        <f>-'[1]trial balance'!G224</f>
        <v>7162.81</v>
      </c>
      <c r="F56" s="134"/>
      <c r="G56" s="134"/>
      <c r="H56" s="134">
        <f t="shared" si="3"/>
        <v>162.8100000000004</v>
      </c>
    </row>
    <row r="57" spans="1:8" s="133" customFormat="1" ht="12" x14ac:dyDescent="0.25">
      <c r="A57" s="132">
        <v>5050</v>
      </c>
      <c r="B57" s="133" t="s">
        <v>157</v>
      </c>
      <c r="C57" s="134">
        <v>5000</v>
      </c>
      <c r="D57" s="134"/>
      <c r="E57" s="134">
        <f>-'[1]trial balance'!G225</f>
        <v>6907.92</v>
      </c>
      <c r="F57" s="134"/>
      <c r="G57" s="134"/>
      <c r="H57" s="134">
        <f t="shared" si="3"/>
        <v>1907.92</v>
      </c>
    </row>
    <row r="58" spans="1:8" s="133" customFormat="1" ht="12" x14ac:dyDescent="0.25">
      <c r="A58" s="132">
        <v>5054</v>
      </c>
      <c r="B58" s="133" t="s">
        <v>158</v>
      </c>
      <c r="C58" s="134">
        <v>0</v>
      </c>
      <c r="D58" s="134"/>
      <c r="E58" s="134">
        <f>-'[1]trial balance'!G226</f>
        <v>1137.58</v>
      </c>
      <c r="F58" s="134"/>
      <c r="G58" s="134"/>
      <c r="H58" s="134">
        <f t="shared" si="3"/>
        <v>1137.58</v>
      </c>
    </row>
    <row r="59" spans="1:8" s="133" customFormat="1" ht="12" x14ac:dyDescent="0.25">
      <c r="A59" s="132">
        <v>5055</v>
      </c>
      <c r="B59" s="133" t="s">
        <v>159</v>
      </c>
      <c r="C59" s="134">
        <v>9896</v>
      </c>
      <c r="D59" s="134"/>
      <c r="E59" s="134">
        <f>-'[1]trial balance'!G227</f>
        <v>10202.48</v>
      </c>
      <c r="F59" s="134"/>
      <c r="G59" s="134"/>
      <c r="H59" s="134">
        <f t="shared" si="3"/>
        <v>306.47999999999956</v>
      </c>
    </row>
    <row r="60" spans="1:8" s="133" customFormat="1" ht="12" x14ac:dyDescent="0.25">
      <c r="A60" s="132">
        <v>5056</v>
      </c>
      <c r="B60" s="133" t="s">
        <v>160</v>
      </c>
      <c r="C60" s="134">
        <v>0</v>
      </c>
      <c r="D60" s="134"/>
      <c r="E60" s="134">
        <f>-'[1]trial balance'!G228</f>
        <v>514.16999999999996</v>
      </c>
      <c r="F60" s="134"/>
      <c r="G60" s="134"/>
      <c r="H60" s="134">
        <f t="shared" si="3"/>
        <v>514.16999999999996</v>
      </c>
    </row>
    <row r="61" spans="1:8" s="133" customFormat="1" ht="12" x14ac:dyDescent="0.25">
      <c r="A61" s="132">
        <v>5060</v>
      </c>
      <c r="B61" s="133" t="s">
        <v>161</v>
      </c>
      <c r="C61" s="134">
        <v>1500</v>
      </c>
      <c r="D61" s="134"/>
      <c r="E61" s="134">
        <f>-'[1]trial balance'!G229</f>
        <v>2400.0299999999988</v>
      </c>
      <c r="F61" s="134"/>
      <c r="G61" s="134"/>
      <c r="H61" s="134">
        <f t="shared" si="3"/>
        <v>900.02999999999884</v>
      </c>
    </row>
    <row r="62" spans="1:8" s="133" customFormat="1" ht="12" x14ac:dyDescent="0.25">
      <c r="A62" s="132">
        <v>5061</v>
      </c>
      <c r="B62" s="133" t="s">
        <v>162</v>
      </c>
      <c r="C62" s="134">
        <v>63000</v>
      </c>
      <c r="D62" s="134"/>
      <c r="E62" s="134">
        <f>-'[1]trial balance'!G230</f>
        <v>82859.48</v>
      </c>
      <c r="F62" s="134"/>
      <c r="G62" s="134"/>
      <c r="H62" s="134">
        <f t="shared" si="3"/>
        <v>19859.479999999996</v>
      </c>
    </row>
    <row r="63" spans="1:8" s="133" customFormat="1" ht="12" x14ac:dyDescent="0.25">
      <c r="A63" s="132">
        <v>5063</v>
      </c>
      <c r="B63" s="133" t="s">
        <v>163</v>
      </c>
      <c r="C63" s="134">
        <v>0</v>
      </c>
      <c r="D63" s="134"/>
      <c r="E63" s="134">
        <f>-'[1]trial balance'!G231</f>
        <v>13</v>
      </c>
      <c r="F63" s="134"/>
      <c r="G63" s="134"/>
      <c r="H63" s="134">
        <f t="shared" si="3"/>
        <v>13</v>
      </c>
    </row>
    <row r="64" spans="1:8" s="133" customFormat="1" ht="12" x14ac:dyDescent="0.25">
      <c r="A64" s="132">
        <v>5100</v>
      </c>
      <c r="B64" s="133" t="s">
        <v>164</v>
      </c>
      <c r="C64" s="134">
        <v>3144</v>
      </c>
      <c r="D64" s="134"/>
      <c r="E64" s="134">
        <f>-'[1]trial balance'!G232</f>
        <v>3413.15</v>
      </c>
      <c r="F64" s="134"/>
      <c r="G64" s="134"/>
      <c r="H64" s="134">
        <f t="shared" si="3"/>
        <v>269.15000000000009</v>
      </c>
    </row>
    <row r="65" spans="1:8" s="133" customFormat="1" ht="12" x14ac:dyDescent="0.25">
      <c r="A65" s="132">
        <v>5101</v>
      </c>
      <c r="B65" s="133" t="s">
        <v>165</v>
      </c>
      <c r="C65" s="134">
        <v>1000</v>
      </c>
      <c r="D65" s="134"/>
      <c r="E65" s="134">
        <f>-'[1]trial balance'!G233</f>
        <v>214.93</v>
      </c>
      <c r="F65" s="134"/>
      <c r="G65" s="134">
        <f>C65-E65</f>
        <v>785.06999999999994</v>
      </c>
      <c r="H65" s="134"/>
    </row>
    <row r="66" spans="1:8" s="133" customFormat="1" ht="12" x14ac:dyDescent="0.25">
      <c r="A66" s="132">
        <v>5102</v>
      </c>
      <c r="B66" s="133" t="s">
        <v>166</v>
      </c>
      <c r="C66" s="134">
        <v>500</v>
      </c>
      <c r="D66" s="134"/>
      <c r="E66" s="134">
        <f>-'[1]trial balance'!G234</f>
        <v>356.17</v>
      </c>
      <c r="F66" s="134"/>
      <c r="G66" s="134">
        <f>C66-E66</f>
        <v>143.82999999999998</v>
      </c>
      <c r="H66" s="134"/>
    </row>
    <row r="67" spans="1:8" s="133" customFormat="1" ht="12" x14ac:dyDescent="0.25">
      <c r="A67" s="132">
        <v>5103</v>
      </c>
      <c r="B67" s="133" t="s">
        <v>167</v>
      </c>
      <c r="C67" s="134">
        <v>1850</v>
      </c>
      <c r="D67" s="134"/>
      <c r="E67" s="134">
        <f>-'[1]trial balance'!G235</f>
        <v>1462.2</v>
      </c>
      <c r="F67" s="134"/>
      <c r="G67" s="134">
        <f>C67-E67</f>
        <v>387.79999999999995</v>
      </c>
      <c r="H67" s="134"/>
    </row>
    <row r="68" spans="1:8" s="133" customFormat="1" ht="12" x14ac:dyDescent="0.25">
      <c r="A68" s="132">
        <v>5104</v>
      </c>
      <c r="B68" s="133" t="s">
        <v>168</v>
      </c>
      <c r="C68" s="134">
        <v>0</v>
      </c>
      <c r="D68" s="134"/>
      <c r="E68" s="134">
        <f>-'[1]trial balance'!G236</f>
        <v>249.5</v>
      </c>
      <c r="F68" s="134"/>
      <c r="G68" s="134"/>
      <c r="H68" s="134">
        <f>E68-C68</f>
        <v>249.5</v>
      </c>
    </row>
    <row r="69" spans="1:8" s="133" customFormat="1" ht="12" x14ac:dyDescent="0.25">
      <c r="A69" s="132">
        <v>5105</v>
      </c>
      <c r="B69" s="133" t="s">
        <v>169</v>
      </c>
      <c r="C69" s="134">
        <v>500</v>
      </c>
      <c r="D69" s="134"/>
      <c r="E69" s="134">
        <f>-'[1]trial balance'!G237</f>
        <v>215.27</v>
      </c>
      <c r="F69" s="134"/>
      <c r="G69" s="134">
        <f>C69-E69</f>
        <v>284.73</v>
      </c>
      <c r="H69" s="134"/>
    </row>
    <row r="70" spans="1:8" s="133" customFormat="1" ht="12" x14ac:dyDescent="0.25">
      <c r="A70" s="132">
        <v>5106</v>
      </c>
      <c r="B70" s="133" t="s">
        <v>20</v>
      </c>
      <c r="C70" s="134">
        <v>1250</v>
      </c>
      <c r="D70" s="134"/>
      <c r="E70" s="134">
        <f>-'[1]trial balance'!G238</f>
        <v>1386.34</v>
      </c>
      <c r="F70" s="134"/>
      <c r="G70" s="134"/>
      <c r="H70" s="134">
        <f>E70-C70</f>
        <v>136.33999999999992</v>
      </c>
    </row>
    <row r="71" spans="1:8" s="133" customFormat="1" ht="12" x14ac:dyDescent="0.25">
      <c r="A71" s="132">
        <v>5107</v>
      </c>
      <c r="B71" s="133" t="s">
        <v>21</v>
      </c>
      <c r="C71" s="134">
        <v>500</v>
      </c>
      <c r="D71" s="134"/>
      <c r="E71" s="134"/>
      <c r="F71" s="134"/>
      <c r="G71" s="134">
        <f t="shared" ref="G71:G79" si="4">C71-E71</f>
        <v>500</v>
      </c>
      <c r="H71" s="134"/>
    </row>
    <row r="72" spans="1:8" s="133" customFormat="1" ht="12" x14ac:dyDescent="0.25">
      <c r="A72" s="132">
        <v>5108</v>
      </c>
      <c r="B72" s="133" t="s">
        <v>22</v>
      </c>
      <c r="C72" s="134">
        <v>700</v>
      </c>
      <c r="D72" s="134"/>
      <c r="E72" s="134">
        <f>-'[1]trial balance'!G239</f>
        <v>679.36</v>
      </c>
      <c r="F72" s="134"/>
      <c r="G72" s="134">
        <f t="shared" si="4"/>
        <v>20.639999999999986</v>
      </c>
      <c r="H72" s="134"/>
    </row>
    <row r="73" spans="1:8" s="133" customFormat="1" ht="12" x14ac:dyDescent="0.25">
      <c r="A73" s="132">
        <v>5109</v>
      </c>
      <c r="B73" s="133" t="s">
        <v>23</v>
      </c>
      <c r="C73" s="134">
        <v>5000</v>
      </c>
      <c r="D73" s="134"/>
      <c r="E73" s="134">
        <f>-'[1]trial balance'!G240</f>
        <v>1706.5</v>
      </c>
      <c r="F73" s="134"/>
      <c r="G73" s="134">
        <f t="shared" si="4"/>
        <v>3293.5</v>
      </c>
      <c r="H73" s="134"/>
    </row>
    <row r="74" spans="1:8" s="133" customFormat="1" ht="12" x14ac:dyDescent="0.25">
      <c r="A74" s="132">
        <v>5111</v>
      </c>
      <c r="B74" s="133" t="s">
        <v>24</v>
      </c>
      <c r="C74" s="134">
        <v>8000</v>
      </c>
      <c r="D74" s="134"/>
      <c r="E74" s="134">
        <f>-'[1]trial balance'!G241</f>
        <v>2076.27</v>
      </c>
      <c r="F74" s="134"/>
      <c r="G74" s="134">
        <f t="shared" si="4"/>
        <v>5923.73</v>
      </c>
      <c r="H74" s="134"/>
    </row>
    <row r="75" spans="1:8" s="133" customFormat="1" ht="12" x14ac:dyDescent="0.25">
      <c r="A75" s="132">
        <v>5112</v>
      </c>
      <c r="B75" s="133" t="s">
        <v>25</v>
      </c>
      <c r="C75" s="134">
        <v>100</v>
      </c>
      <c r="D75" s="134"/>
      <c r="E75" s="134"/>
      <c r="F75" s="134"/>
      <c r="G75" s="134">
        <f t="shared" si="4"/>
        <v>100</v>
      </c>
      <c r="H75" s="134"/>
    </row>
    <row r="76" spans="1:8" s="133" customFormat="1" ht="12" x14ac:dyDescent="0.25">
      <c r="A76" s="132">
        <v>5113</v>
      </c>
      <c r="B76" s="133" t="s">
        <v>26</v>
      </c>
      <c r="C76" s="134">
        <v>1000</v>
      </c>
      <c r="D76" s="134"/>
      <c r="E76" s="134">
        <f>-'[1]trial balance'!G242</f>
        <v>203.41</v>
      </c>
      <c r="F76" s="134"/>
      <c r="G76" s="134">
        <f t="shared" si="4"/>
        <v>796.59</v>
      </c>
      <c r="H76" s="134"/>
    </row>
    <row r="77" spans="1:8" s="133" customFormat="1" ht="12" x14ac:dyDescent="0.25">
      <c r="A77" s="132">
        <v>5114</v>
      </c>
      <c r="B77" s="133" t="s">
        <v>27</v>
      </c>
      <c r="C77" s="134">
        <v>200</v>
      </c>
      <c r="D77" s="134"/>
      <c r="E77" s="134"/>
      <c r="F77" s="134"/>
      <c r="G77" s="134">
        <f t="shared" si="4"/>
        <v>200</v>
      </c>
      <c r="H77" s="134"/>
    </row>
    <row r="78" spans="1:8" s="133" customFormat="1" ht="12" x14ac:dyDescent="0.25">
      <c r="A78" s="132">
        <v>5115</v>
      </c>
      <c r="B78" s="133" t="s">
        <v>28</v>
      </c>
      <c r="C78" s="134">
        <v>500</v>
      </c>
      <c r="D78" s="134"/>
      <c r="E78" s="134">
        <f>-'[1]trial balance'!G243</f>
        <v>192.87</v>
      </c>
      <c r="F78" s="134"/>
      <c r="G78" s="134">
        <f t="shared" si="4"/>
        <v>307.13</v>
      </c>
      <c r="H78" s="134"/>
    </row>
    <row r="79" spans="1:8" s="133" customFormat="1" ht="12" x14ac:dyDescent="0.25">
      <c r="A79" s="132">
        <v>5116</v>
      </c>
      <c r="B79" s="133" t="s">
        <v>29</v>
      </c>
      <c r="C79" s="134">
        <v>100</v>
      </c>
      <c r="D79" s="134"/>
      <c r="E79" s="134"/>
      <c r="F79" s="134"/>
      <c r="G79" s="134">
        <f t="shared" si="4"/>
        <v>100</v>
      </c>
      <c r="H79" s="134"/>
    </row>
    <row r="80" spans="1:8" s="133" customFormat="1" ht="12" x14ac:dyDescent="0.25">
      <c r="A80" s="132">
        <v>5117</v>
      </c>
      <c r="B80" s="133" t="s">
        <v>30</v>
      </c>
      <c r="C80" s="134">
        <v>20000</v>
      </c>
      <c r="D80" s="134"/>
      <c r="E80" s="134">
        <f>-'[1]trial balance'!G244</f>
        <v>22789.26</v>
      </c>
      <c r="F80" s="134"/>
      <c r="G80" s="134"/>
      <c r="H80" s="134">
        <f>E80-C80</f>
        <v>2789.2599999999984</v>
      </c>
    </row>
    <row r="81" spans="1:8" s="133" customFormat="1" ht="12" x14ac:dyDescent="0.25">
      <c r="A81" s="132">
        <v>5120</v>
      </c>
      <c r="B81" s="133" t="s">
        <v>31</v>
      </c>
      <c r="C81" s="134">
        <v>4000</v>
      </c>
      <c r="D81" s="134"/>
      <c r="E81" s="134">
        <f>-'[1]trial balance'!G245</f>
        <v>4364.4400000000005</v>
      </c>
      <c r="F81" s="134"/>
      <c r="G81" s="134"/>
      <c r="H81" s="134">
        <f>E81-C81</f>
        <v>364.44000000000051</v>
      </c>
    </row>
    <row r="82" spans="1:8" s="133" customFormat="1" ht="12" x14ac:dyDescent="0.25">
      <c r="A82" s="132">
        <v>5121</v>
      </c>
      <c r="B82" s="133" t="s">
        <v>32</v>
      </c>
      <c r="C82" s="134">
        <v>250</v>
      </c>
      <c r="D82" s="134"/>
      <c r="E82" s="134">
        <f>-'[1]trial balance'!G246</f>
        <v>66</v>
      </c>
      <c r="F82" s="134"/>
      <c r="G82" s="134">
        <f>C82-E82</f>
        <v>184</v>
      </c>
      <c r="H82" s="134"/>
    </row>
    <row r="83" spans="1:8" s="133" customFormat="1" ht="12" x14ac:dyDescent="0.25">
      <c r="A83" s="132">
        <v>5122</v>
      </c>
      <c r="B83" s="133" t="s">
        <v>33</v>
      </c>
      <c r="C83" s="134">
        <v>5000</v>
      </c>
      <c r="D83" s="134"/>
      <c r="E83" s="134">
        <f>-'[1]trial balance'!G247</f>
        <v>4900</v>
      </c>
      <c r="F83" s="134"/>
      <c r="G83" s="134">
        <f>C83-E83</f>
        <v>100</v>
      </c>
      <c r="H83" s="134"/>
    </row>
    <row r="84" spans="1:8" s="133" customFormat="1" ht="12" x14ac:dyDescent="0.25">
      <c r="A84" s="132">
        <v>5123</v>
      </c>
      <c r="B84" s="133" t="s">
        <v>34</v>
      </c>
      <c r="C84" s="134">
        <v>300</v>
      </c>
      <c r="D84" s="134"/>
      <c r="E84" s="134"/>
      <c r="F84" s="134"/>
      <c r="G84" s="134">
        <f>C84-E84</f>
        <v>300</v>
      </c>
      <c r="H84" s="134"/>
    </row>
    <row r="85" spans="1:8" s="133" customFormat="1" ht="12" x14ac:dyDescent="0.25">
      <c r="A85" s="132">
        <v>5124</v>
      </c>
      <c r="B85" s="133" t="s">
        <v>35</v>
      </c>
      <c r="C85" s="134">
        <v>2000</v>
      </c>
      <c r="D85" s="134"/>
      <c r="E85" s="134">
        <f>-'[1]trial balance'!G248</f>
        <v>847.53</v>
      </c>
      <c r="F85" s="134"/>
      <c r="G85" s="134">
        <f>C85-E85</f>
        <v>1152.47</v>
      </c>
      <c r="H85" s="134"/>
    </row>
    <row r="86" spans="1:8" s="133" customFormat="1" ht="12" x14ac:dyDescent="0.25">
      <c r="A86" s="132">
        <v>5125</v>
      </c>
      <c r="B86" s="133" t="s">
        <v>36</v>
      </c>
      <c r="C86" s="134">
        <v>500</v>
      </c>
      <c r="D86" s="134"/>
      <c r="E86" s="134">
        <f>-'[1]trial balance'!G249</f>
        <v>585.83000000000004</v>
      </c>
      <c r="F86" s="134"/>
      <c r="G86" s="134"/>
      <c r="H86" s="134">
        <f>E86-C86</f>
        <v>85.830000000000041</v>
      </c>
    </row>
    <row r="87" spans="1:8" s="133" customFormat="1" ht="12" x14ac:dyDescent="0.25">
      <c r="A87" s="132">
        <v>5126</v>
      </c>
      <c r="B87" s="133" t="s">
        <v>37</v>
      </c>
      <c r="C87" s="134">
        <v>2750</v>
      </c>
      <c r="D87" s="134"/>
      <c r="E87" s="134">
        <f>-'[1]trial balance'!G250</f>
        <v>3064.1800000000003</v>
      </c>
      <c r="F87" s="134"/>
      <c r="G87" s="134"/>
      <c r="H87" s="134">
        <f>E87-C87</f>
        <v>314.18000000000029</v>
      </c>
    </row>
    <row r="88" spans="1:8" s="133" customFormat="1" ht="12" x14ac:dyDescent="0.25">
      <c r="A88" s="132">
        <v>5127</v>
      </c>
      <c r="B88" s="133" t="s">
        <v>38</v>
      </c>
      <c r="C88" s="134">
        <v>100</v>
      </c>
      <c r="D88" s="134"/>
      <c r="E88" s="134"/>
      <c r="F88" s="134"/>
      <c r="G88" s="134">
        <f>C88-E88</f>
        <v>100</v>
      </c>
      <c r="H88" s="134"/>
    </row>
    <row r="89" spans="1:8" s="133" customFormat="1" ht="12" x14ac:dyDescent="0.25">
      <c r="A89" s="132">
        <v>5128</v>
      </c>
      <c r="B89" s="133" t="s">
        <v>39</v>
      </c>
      <c r="C89" s="134">
        <v>5100</v>
      </c>
      <c r="D89" s="134"/>
      <c r="E89" s="134">
        <f>-'[1]trial balance'!G251</f>
        <v>4363.3100000000004</v>
      </c>
      <c r="F89" s="134"/>
      <c r="G89" s="134">
        <f>C89-E89</f>
        <v>736.6899999999996</v>
      </c>
      <c r="H89" s="134"/>
    </row>
    <row r="90" spans="1:8" s="133" customFormat="1" ht="12" x14ac:dyDescent="0.25">
      <c r="A90" s="132">
        <v>5129</v>
      </c>
      <c r="B90" s="133" t="s">
        <v>40</v>
      </c>
      <c r="C90" s="134">
        <v>2500</v>
      </c>
      <c r="D90" s="134"/>
      <c r="E90" s="134">
        <f>-'[1]trial balance'!G252</f>
        <v>1840.45</v>
      </c>
      <c r="F90" s="134"/>
      <c r="G90" s="134">
        <f>C90-E90</f>
        <v>659.55</v>
      </c>
      <c r="H90" s="134"/>
    </row>
    <row r="91" spans="1:8" s="133" customFormat="1" ht="12" x14ac:dyDescent="0.25">
      <c r="A91" s="132">
        <v>5130</v>
      </c>
      <c r="B91" s="133" t="s">
        <v>41</v>
      </c>
      <c r="C91" s="134">
        <v>200</v>
      </c>
      <c r="D91" s="134"/>
      <c r="E91" s="134">
        <f>-'[1]trial balance'!G253</f>
        <v>911.5</v>
      </c>
      <c r="F91" s="134"/>
      <c r="G91" s="134"/>
      <c r="H91" s="134">
        <f>E91-C91</f>
        <v>711.5</v>
      </c>
    </row>
    <row r="92" spans="1:8" s="133" customFormat="1" ht="12" x14ac:dyDescent="0.25">
      <c r="A92" s="132">
        <v>5131</v>
      </c>
      <c r="B92" s="133" t="s">
        <v>42</v>
      </c>
      <c r="C92" s="134">
        <v>1500</v>
      </c>
      <c r="D92" s="134"/>
      <c r="E92" s="134">
        <f>-'[1]trial balance'!G254</f>
        <v>642.33000000000004</v>
      </c>
      <c r="F92" s="134"/>
      <c r="G92" s="134">
        <f>C92-E92</f>
        <v>857.67</v>
      </c>
      <c r="H92" s="134"/>
    </row>
    <row r="93" spans="1:8" s="133" customFormat="1" ht="12" x14ac:dyDescent="0.25">
      <c r="A93" s="132">
        <v>5132</v>
      </c>
      <c r="B93" s="133" t="s">
        <v>43</v>
      </c>
      <c r="C93" s="134">
        <v>400</v>
      </c>
      <c r="D93" s="134"/>
      <c r="E93" s="134"/>
      <c r="F93" s="134"/>
      <c r="G93" s="134">
        <f>C93-E93</f>
        <v>400</v>
      </c>
      <c r="H93" s="134"/>
    </row>
    <row r="94" spans="1:8" s="133" customFormat="1" ht="12" x14ac:dyDescent="0.25">
      <c r="A94" s="132">
        <v>5133</v>
      </c>
      <c r="B94" s="133" t="s">
        <v>44</v>
      </c>
      <c r="C94" s="134">
        <v>2135</v>
      </c>
      <c r="D94" s="134"/>
      <c r="E94" s="134">
        <f>-'[1]trial balance'!G255</f>
        <v>2594.75</v>
      </c>
      <c r="F94" s="134"/>
      <c r="G94" s="134"/>
      <c r="H94" s="134">
        <f>E94-C94</f>
        <v>459.75</v>
      </c>
    </row>
    <row r="95" spans="1:8" s="133" customFormat="1" ht="12" x14ac:dyDescent="0.25">
      <c r="A95" s="132">
        <v>5910</v>
      </c>
      <c r="B95" s="133" t="s">
        <v>45</v>
      </c>
      <c r="C95" s="134">
        <v>2500</v>
      </c>
      <c r="D95" s="134"/>
      <c r="E95" s="134">
        <f>-'[1]trial balance'!G256</f>
        <v>2198.0500000000002</v>
      </c>
      <c r="F95" s="134"/>
      <c r="G95" s="134">
        <f>C95-E95</f>
        <v>301.94999999999982</v>
      </c>
      <c r="H95" s="134"/>
    </row>
    <row r="96" spans="1:8" s="133" customFormat="1" ht="12" x14ac:dyDescent="0.25">
      <c r="A96" s="132">
        <v>5912</v>
      </c>
      <c r="B96" s="133" t="s">
        <v>46</v>
      </c>
      <c r="C96" s="134">
        <v>0</v>
      </c>
      <c r="D96" s="134"/>
      <c r="E96" s="134">
        <f>-'[1]trial balance'!G257</f>
        <v>53.71</v>
      </c>
      <c r="F96" s="134"/>
      <c r="G96" s="134"/>
      <c r="H96" s="134">
        <f>E96-C96</f>
        <v>53.71</v>
      </c>
    </row>
    <row r="97" spans="1:8" s="133" customFormat="1" ht="12" x14ac:dyDescent="0.25">
      <c r="A97" s="132">
        <v>5913</v>
      </c>
      <c r="B97" s="133" t="s">
        <v>47</v>
      </c>
      <c r="C97" s="134">
        <v>100</v>
      </c>
      <c r="D97" s="134"/>
      <c r="E97" s="134">
        <f>-'[1]trial balance'!G258</f>
        <v>99.09</v>
      </c>
      <c r="F97" s="134"/>
      <c r="G97" s="134">
        <f>C97-E97</f>
        <v>0.90999999999999659</v>
      </c>
      <c r="H97" s="134"/>
    </row>
    <row r="98" spans="1:8" s="133" customFormat="1" ht="12" x14ac:dyDescent="0.25">
      <c r="A98" s="132">
        <v>5964</v>
      </c>
      <c r="B98" s="133" t="s">
        <v>48</v>
      </c>
      <c r="C98" s="134">
        <v>4500</v>
      </c>
      <c r="D98" s="134"/>
      <c r="E98" s="134">
        <f>-'[1]trial balance'!G259</f>
        <v>4514</v>
      </c>
      <c r="F98" s="134"/>
      <c r="G98" s="134"/>
      <c r="H98" s="134">
        <f>E98-C98</f>
        <v>14</v>
      </c>
    </row>
    <row r="99" spans="1:8" ht="18" customHeight="1" x14ac:dyDescent="0.25">
      <c r="B99" s="129" t="s">
        <v>49</v>
      </c>
      <c r="D99" s="131">
        <f>SUM(C31:C98)</f>
        <v>226360</v>
      </c>
      <c r="F99" s="131">
        <f>SUM(E31:E98)</f>
        <v>237080.80999999991</v>
      </c>
      <c r="G99" s="131">
        <f>SUM(G31:G98)</f>
        <v>24343.85</v>
      </c>
      <c r="H99" s="131">
        <f>SUM(H31:H98)</f>
        <v>35341.47</v>
      </c>
    </row>
    <row r="100" spans="1:8" ht="18" customHeight="1" x14ac:dyDescent="0.25">
      <c r="B100" s="129" t="s">
        <v>50</v>
      </c>
      <c r="D100" s="131">
        <f>D29-D99</f>
        <v>129419.18</v>
      </c>
      <c r="F100" s="131">
        <f>F29-F99</f>
        <v>140738.34000000011</v>
      </c>
    </row>
    <row r="101" spans="1:8" ht="18" customHeight="1" x14ac:dyDescent="0.25">
      <c r="B101" s="129" t="s">
        <v>51</v>
      </c>
      <c r="D101" s="131">
        <f>D99+D100</f>
        <v>355779.18</v>
      </c>
      <c r="F101" s="131">
        <f>F99+F100</f>
        <v>377819.15</v>
      </c>
    </row>
    <row r="102" spans="1:8" ht="18" customHeight="1" x14ac:dyDescent="0.25">
      <c r="B102" s="129" t="s">
        <v>52</v>
      </c>
      <c r="C102" s="131">
        <f>D28-D99</f>
        <v>-39069</v>
      </c>
      <c r="E102" s="131">
        <f>F28-F99</f>
        <v>-27749.83999999988</v>
      </c>
    </row>
    <row r="103" spans="1:8" ht="18" customHeight="1" x14ac:dyDescent="0.25">
      <c r="B103" s="129" t="s">
        <v>53</v>
      </c>
      <c r="C103" s="131">
        <f>D28-D99</f>
        <v>-39069</v>
      </c>
      <c r="E103" s="131">
        <f>F28-F99</f>
        <v>-27749.83999999988</v>
      </c>
      <c r="G103" s="131">
        <f>G28+G99</f>
        <v>48145.729999999996</v>
      </c>
      <c r="H103" s="131">
        <f>H28+H99</f>
        <v>37103.379999999997</v>
      </c>
    </row>
  </sheetData>
  <phoneticPr fontId="18" type="noConversion"/>
  <pageMargins left="0.75" right="0.75" top="1" bottom="1" header="0.5" footer="0.5"/>
  <pageSetup scale="82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showGridLines="0" workbookViewId="0">
      <selection sqref="A1:C27"/>
    </sheetView>
  </sheetViews>
  <sheetFormatPr defaultRowHeight="15" x14ac:dyDescent="0.25"/>
  <cols>
    <col min="1" max="1" width="38.19921875" style="23" bestFit="1" customWidth="1"/>
    <col min="2" max="2" width="11.69921875" style="23" customWidth="1"/>
    <col min="3" max="3" width="11.796875" style="23" customWidth="1"/>
    <col min="4" max="4" width="10.69921875" style="23" bestFit="1" customWidth="1"/>
    <col min="5" max="16384" width="8.796875" style="23"/>
  </cols>
  <sheetData>
    <row r="1" spans="1:4" ht="15.6" x14ac:dyDescent="0.3">
      <c r="A1" s="291" t="s">
        <v>420</v>
      </c>
      <c r="B1" s="291"/>
      <c r="C1" s="291"/>
    </row>
    <row r="2" spans="1:4" ht="15.6" x14ac:dyDescent="0.3">
      <c r="A2" s="291" t="s">
        <v>421</v>
      </c>
      <c r="B2" s="291"/>
      <c r="C2" s="291"/>
    </row>
    <row r="3" spans="1:4" ht="15.6" x14ac:dyDescent="0.3">
      <c r="A3" s="291" t="s">
        <v>410</v>
      </c>
      <c r="B3" s="291"/>
      <c r="C3" s="291"/>
    </row>
    <row r="4" spans="1:4" x14ac:dyDescent="0.25">
      <c r="A4" s="15" t="s">
        <v>466</v>
      </c>
      <c r="B4" s="17" t="s">
        <v>389</v>
      </c>
      <c r="C4" s="14" t="s">
        <v>368</v>
      </c>
      <c r="D4" s="14"/>
    </row>
    <row r="5" spans="1:4" x14ac:dyDescent="0.25">
      <c r="A5" s="18" t="s">
        <v>390</v>
      </c>
      <c r="B5" s="19">
        <v>9092.6500000000233</v>
      </c>
      <c r="C5" s="18"/>
      <c r="D5" s="18"/>
    </row>
    <row r="6" spans="1:4" x14ac:dyDescent="0.25">
      <c r="A6" s="18" t="s">
        <v>390</v>
      </c>
      <c r="B6" s="19">
        <v>108423.06</v>
      </c>
      <c r="C6" s="18"/>
      <c r="D6" s="18"/>
    </row>
    <row r="7" spans="1:4" x14ac:dyDescent="0.25">
      <c r="A7" s="18" t="s">
        <v>390</v>
      </c>
      <c r="B7" s="19">
        <v>186511.59</v>
      </c>
      <c r="C7" s="18"/>
      <c r="D7" s="18"/>
    </row>
    <row r="8" spans="1:4" x14ac:dyDescent="0.25">
      <c r="A8" s="18" t="s">
        <v>391</v>
      </c>
      <c r="B8" s="19">
        <v>54522.57</v>
      </c>
      <c r="C8" s="18"/>
      <c r="D8" s="18"/>
    </row>
    <row r="9" spans="1:4" x14ac:dyDescent="0.25">
      <c r="A9" s="18" t="s">
        <v>391</v>
      </c>
      <c r="B9" s="20">
        <v>25666.32</v>
      </c>
      <c r="C9" s="18"/>
      <c r="D9" s="18"/>
    </row>
    <row r="10" spans="1:4" x14ac:dyDescent="0.25">
      <c r="A10" s="15" t="s">
        <v>392</v>
      </c>
      <c r="B10" s="16"/>
      <c r="C10" s="16">
        <f>SUM(B5:B9)</f>
        <v>384216.19000000006</v>
      </c>
      <c r="D10" s="15"/>
    </row>
    <row r="11" spans="1:4" x14ac:dyDescent="0.25">
      <c r="A11" s="18" t="s">
        <v>393</v>
      </c>
      <c r="B11" s="19">
        <v>78.5</v>
      </c>
      <c r="C11" s="18"/>
      <c r="D11" s="18"/>
    </row>
    <row r="12" spans="1:4" x14ac:dyDescent="0.25">
      <c r="A12" s="18" t="s">
        <v>394</v>
      </c>
      <c r="B12" s="20">
        <v>282.14</v>
      </c>
      <c r="C12" s="18"/>
      <c r="D12" s="18"/>
    </row>
    <row r="13" spans="1:4" x14ac:dyDescent="0.25">
      <c r="A13" s="15" t="s">
        <v>395</v>
      </c>
      <c r="B13" s="16"/>
      <c r="C13" s="21">
        <f>SUM(B11:B12)</f>
        <v>360.64</v>
      </c>
      <c r="D13" s="15"/>
    </row>
    <row r="14" spans="1:4" ht="15.6" thickBot="1" x14ac:dyDescent="0.3">
      <c r="A14" s="15" t="s">
        <v>396</v>
      </c>
      <c r="B14" s="16"/>
      <c r="C14" s="12">
        <f>SUM(C10:C13)</f>
        <v>384576.83000000007</v>
      </c>
      <c r="D14" s="13"/>
    </row>
    <row r="15" spans="1:4" ht="15.6" thickTop="1" x14ac:dyDescent="0.25">
      <c r="A15" s="18" t="s">
        <v>397</v>
      </c>
      <c r="B15" s="19">
        <v>17930.009999999998</v>
      </c>
      <c r="C15" s="18"/>
      <c r="D15" s="18"/>
    </row>
    <row r="16" spans="1:4" x14ac:dyDescent="0.25">
      <c r="A16" s="18" t="s">
        <v>398</v>
      </c>
      <c r="B16" s="20">
        <v>49560.52</v>
      </c>
      <c r="C16" s="18"/>
      <c r="D16" s="18"/>
    </row>
    <row r="17" spans="1:5" x14ac:dyDescent="0.25">
      <c r="A17" s="15" t="s">
        <v>399</v>
      </c>
      <c r="B17" s="16"/>
      <c r="C17" s="16">
        <f>SUM(B15:B16)</f>
        <v>67490.53</v>
      </c>
      <c r="D17" s="15"/>
    </row>
    <row r="18" spans="1:5" x14ac:dyDescent="0.25">
      <c r="A18" s="18" t="s">
        <v>400</v>
      </c>
      <c r="B18" s="19">
        <v>7786.31</v>
      </c>
      <c r="C18" s="18"/>
      <c r="D18" s="18"/>
    </row>
    <row r="19" spans="1:5" x14ac:dyDescent="0.25">
      <c r="A19" s="18" t="s">
        <v>401</v>
      </c>
      <c r="B19" s="19">
        <v>25466.32</v>
      </c>
      <c r="C19" s="15"/>
      <c r="D19" s="15"/>
    </row>
    <row r="20" spans="1:5" x14ac:dyDescent="0.25">
      <c r="A20" s="18" t="s">
        <v>402</v>
      </c>
      <c r="B20" s="19">
        <v>29256.42</v>
      </c>
      <c r="C20" s="18"/>
      <c r="D20" s="18"/>
    </row>
    <row r="21" spans="1:5" x14ac:dyDescent="0.25">
      <c r="A21" s="18" t="s">
        <v>403</v>
      </c>
      <c r="B21" s="19">
        <v>90289</v>
      </c>
      <c r="C21" s="18"/>
      <c r="D21" s="18"/>
    </row>
    <row r="22" spans="1:5" x14ac:dyDescent="0.25">
      <c r="A22" s="18" t="s">
        <v>404</v>
      </c>
      <c r="B22" s="20">
        <v>23549.91</v>
      </c>
      <c r="C22" s="18"/>
      <c r="D22" s="18"/>
    </row>
    <row r="23" spans="1:5" x14ac:dyDescent="0.25">
      <c r="A23" s="15" t="s">
        <v>405</v>
      </c>
      <c r="B23" s="16"/>
      <c r="C23" s="16">
        <f>SUM(B18:B22)</f>
        <v>176347.96</v>
      </c>
      <c r="D23" s="15"/>
    </row>
    <row r="24" spans="1:5" x14ac:dyDescent="0.25">
      <c r="A24" s="15" t="s">
        <v>406</v>
      </c>
      <c r="B24" s="16">
        <v>168488.18</v>
      </c>
      <c r="C24" s="18"/>
      <c r="D24" s="18"/>
    </row>
    <row r="25" spans="1:5" x14ac:dyDescent="0.25">
      <c r="A25" s="15" t="s">
        <v>407</v>
      </c>
      <c r="B25" s="20">
        <v>-27749.84</v>
      </c>
      <c r="C25" s="18"/>
      <c r="D25" s="18"/>
    </row>
    <row r="26" spans="1:5" x14ac:dyDescent="0.25">
      <c r="A26" s="15" t="s">
        <v>408</v>
      </c>
      <c r="B26" s="19"/>
      <c r="C26" s="16">
        <f>B24+B25</f>
        <v>140738.34</v>
      </c>
      <c r="D26" s="18"/>
    </row>
    <row r="27" spans="1:5" ht="15.6" thickBot="1" x14ac:dyDescent="0.3">
      <c r="A27" s="15" t="s">
        <v>409</v>
      </c>
      <c r="B27" s="16"/>
      <c r="C27" s="22">
        <f>SUM(C17:C26)</f>
        <v>384576.82999999996</v>
      </c>
    </row>
    <row r="28" spans="1:5" ht="15.6" thickTop="1" x14ac:dyDescent="0.25">
      <c r="A28" s="18"/>
      <c r="B28" s="16"/>
      <c r="C28" s="19"/>
      <c r="D28" s="18"/>
      <c r="E28" s="18"/>
    </row>
  </sheetData>
  <mergeCells count="3">
    <mergeCell ref="A2:C2"/>
    <mergeCell ref="A3:C3"/>
    <mergeCell ref="A1:C1"/>
  </mergeCells>
  <phoneticPr fontId="0" type="noConversion"/>
  <pageMargins left="2.2400000000000002" right="0.75" top="0.25" bottom="0.25" header="0.5" footer="0.5"/>
  <pageSetup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A2" sqref="A2"/>
    </sheetView>
  </sheetViews>
  <sheetFormatPr defaultColWidth="8.19921875" defaultRowHeight="13.2" x14ac:dyDescent="0.25"/>
  <cols>
    <col min="1" max="1" width="11.796875" style="129" bestFit="1" customWidth="1"/>
    <col min="2" max="2" width="14.19921875" style="129" bestFit="1" customWidth="1"/>
    <col min="3" max="3" width="18.296875" style="131" customWidth="1"/>
    <col min="4" max="4" width="14.796875" style="131" customWidth="1"/>
    <col min="5" max="5" width="16.19921875" style="131" customWidth="1"/>
    <col min="6" max="6" width="16.796875" style="131" customWidth="1"/>
    <col min="7" max="7" width="19.296875" style="131" customWidth="1"/>
    <col min="8" max="8" width="14.69921875" style="131" customWidth="1"/>
    <col min="9" max="16384" width="8.19921875" style="129"/>
  </cols>
  <sheetData>
    <row r="1" spans="1:8" x14ac:dyDescent="0.25">
      <c r="A1" s="129" t="s">
        <v>19</v>
      </c>
    </row>
    <row r="4" spans="1:8" s="135" customFormat="1" x14ac:dyDescent="0.25">
      <c r="C4" s="293" t="s">
        <v>55</v>
      </c>
      <c r="D4" s="293"/>
      <c r="E4" s="293" t="s">
        <v>88</v>
      </c>
      <c r="F4" s="293"/>
      <c r="G4" s="293" t="s">
        <v>421</v>
      </c>
      <c r="H4" s="293"/>
    </row>
    <row r="5" spans="1:8" x14ac:dyDescent="0.25">
      <c r="A5" s="136" t="s">
        <v>58</v>
      </c>
      <c r="B5" s="136" t="s">
        <v>59</v>
      </c>
      <c r="C5" s="137" t="s">
        <v>56</v>
      </c>
      <c r="D5" s="137" t="s">
        <v>57</v>
      </c>
      <c r="E5" s="137" t="s">
        <v>56</v>
      </c>
      <c r="F5" s="137" t="s">
        <v>57</v>
      </c>
      <c r="G5" s="137" t="s">
        <v>56</v>
      </c>
      <c r="H5" s="137" t="s">
        <v>57</v>
      </c>
    </row>
    <row r="6" spans="1:8" x14ac:dyDescent="0.25">
      <c r="A6" s="129" t="s">
        <v>423</v>
      </c>
      <c r="B6" s="133" t="s">
        <v>60</v>
      </c>
      <c r="C6" s="134">
        <v>9092.65</v>
      </c>
      <c r="D6" s="146"/>
      <c r="E6" s="146"/>
      <c r="F6" s="146"/>
      <c r="G6" s="134">
        <f>C6</f>
        <v>9092.65</v>
      </c>
      <c r="H6" s="146"/>
    </row>
    <row r="7" spans="1:8" x14ac:dyDescent="0.25">
      <c r="B7" s="133" t="s">
        <v>61</v>
      </c>
      <c r="C7" s="134">
        <f>108423.06+186511.59+54522.57+25666.32</f>
        <v>375123.54000000004</v>
      </c>
      <c r="D7" s="146"/>
      <c r="E7" s="146"/>
      <c r="F7" s="146"/>
      <c r="G7" s="134">
        <f>C7</f>
        <v>375123.54000000004</v>
      </c>
      <c r="H7" s="146"/>
    </row>
    <row r="8" spans="1:8" x14ac:dyDescent="0.25">
      <c r="B8" s="133" t="s">
        <v>393</v>
      </c>
      <c r="C8" s="134">
        <v>78.5</v>
      </c>
      <c r="D8" s="146"/>
      <c r="E8" s="146"/>
      <c r="F8" s="146"/>
      <c r="G8" s="134">
        <f>C8</f>
        <v>78.5</v>
      </c>
      <c r="H8" s="146"/>
    </row>
    <row r="9" spans="1:8" x14ac:dyDescent="0.25">
      <c r="B9" s="133" t="s">
        <v>394</v>
      </c>
      <c r="C9" s="134">
        <v>228.14</v>
      </c>
      <c r="D9" s="146"/>
      <c r="E9" s="146"/>
      <c r="F9" s="146"/>
      <c r="G9" s="134">
        <f>C9</f>
        <v>228.14</v>
      </c>
      <c r="H9" s="146"/>
    </row>
    <row r="10" spans="1:8" x14ac:dyDescent="0.25">
      <c r="A10" s="129" t="s">
        <v>62</v>
      </c>
      <c r="B10" s="133" t="s">
        <v>63</v>
      </c>
      <c r="C10" s="146"/>
      <c r="D10" s="134">
        <v>67490.53</v>
      </c>
      <c r="E10" s="146"/>
      <c r="F10" s="146"/>
      <c r="G10" s="146"/>
      <c r="H10" s="134">
        <f t="shared" ref="H10:H15" si="0">D10</f>
        <v>67490.53</v>
      </c>
    </row>
    <row r="11" spans="1:8" x14ac:dyDescent="0.25">
      <c r="B11" s="133" t="s">
        <v>64</v>
      </c>
      <c r="C11" s="146"/>
      <c r="D11" s="134">
        <v>25466.32</v>
      </c>
      <c r="E11" s="146"/>
      <c r="F11" s="146"/>
      <c r="G11" s="146"/>
      <c r="H11" s="134">
        <f t="shared" si="0"/>
        <v>25466.32</v>
      </c>
    </row>
    <row r="12" spans="1:8" x14ac:dyDescent="0.25">
      <c r="B12" s="133" t="s">
        <v>65</v>
      </c>
      <c r="C12" s="146"/>
      <c r="D12" s="134">
        <v>29256.42</v>
      </c>
      <c r="E12" s="146"/>
      <c r="F12" s="146"/>
      <c r="G12" s="146"/>
      <c r="H12" s="134">
        <f t="shared" si="0"/>
        <v>29256.42</v>
      </c>
    </row>
    <row r="13" spans="1:8" x14ac:dyDescent="0.25">
      <c r="B13" s="133" t="s">
        <v>66</v>
      </c>
      <c r="C13" s="146"/>
      <c r="D13" s="134">
        <v>90289</v>
      </c>
      <c r="E13" s="146"/>
      <c r="F13" s="146"/>
      <c r="G13" s="146"/>
      <c r="H13" s="134">
        <f t="shared" si="0"/>
        <v>90289</v>
      </c>
    </row>
    <row r="14" spans="1:8" x14ac:dyDescent="0.25">
      <c r="B14" s="133" t="s">
        <v>67</v>
      </c>
      <c r="C14" s="146"/>
      <c r="D14" s="134">
        <f>7786.31+23549.91</f>
        <v>31336.22</v>
      </c>
      <c r="E14" s="146"/>
      <c r="F14" s="146"/>
      <c r="G14" s="146"/>
      <c r="H14" s="134">
        <f t="shared" si="0"/>
        <v>31336.22</v>
      </c>
    </row>
    <row r="15" spans="1:8" ht="18" customHeight="1" thickBot="1" x14ac:dyDescent="0.3">
      <c r="A15" s="129" t="s">
        <v>435</v>
      </c>
      <c r="B15" s="129" t="s">
        <v>435</v>
      </c>
      <c r="C15" s="145"/>
      <c r="D15" s="141">
        <v>168488.18</v>
      </c>
      <c r="E15" s="145"/>
      <c r="F15" s="145"/>
      <c r="G15" s="145"/>
      <c r="H15" s="141">
        <f t="shared" si="0"/>
        <v>168488.18</v>
      </c>
    </row>
    <row r="16" spans="1:8" ht="13.8" thickTop="1" x14ac:dyDescent="0.25">
      <c r="A16" s="129" t="s">
        <v>89</v>
      </c>
      <c r="B16" s="133" t="s">
        <v>91</v>
      </c>
      <c r="C16" s="146"/>
      <c r="D16" s="134">
        <v>10886</v>
      </c>
      <c r="E16" s="146"/>
      <c r="F16" s="134">
        <f>D16</f>
        <v>10886</v>
      </c>
      <c r="G16" s="146"/>
      <c r="H16" s="146"/>
    </row>
    <row r="17" spans="1:8" x14ac:dyDescent="0.25">
      <c r="B17" s="133" t="s">
        <v>68</v>
      </c>
      <c r="C17" s="146"/>
      <c r="D17" s="134">
        <v>54055</v>
      </c>
      <c r="E17" s="146"/>
      <c r="F17" s="134">
        <f>D17</f>
        <v>54055</v>
      </c>
      <c r="G17" s="146"/>
      <c r="H17" s="146"/>
    </row>
    <row r="18" spans="1:8" x14ac:dyDescent="0.25">
      <c r="B18" s="133" t="s">
        <v>69</v>
      </c>
      <c r="C18" s="146"/>
      <c r="D18" s="134">
        <v>17887.75</v>
      </c>
      <c r="E18" s="146"/>
      <c r="F18" s="134">
        <f>D18</f>
        <v>17887.75</v>
      </c>
      <c r="G18" s="146"/>
      <c r="H18" s="146"/>
    </row>
    <row r="19" spans="1:8" x14ac:dyDescent="0.25">
      <c r="B19" s="133" t="s">
        <v>70</v>
      </c>
      <c r="C19" s="146"/>
      <c r="D19" s="134">
        <v>16760.13</v>
      </c>
      <c r="E19" s="146"/>
      <c r="F19" s="134">
        <f>D19</f>
        <v>16760.13</v>
      </c>
      <c r="G19" s="146"/>
      <c r="H19" s="146"/>
    </row>
    <row r="20" spans="1:8" x14ac:dyDescent="0.25">
      <c r="B20" s="133" t="s">
        <v>71</v>
      </c>
      <c r="C20" s="146"/>
      <c r="D20" s="134">
        <f>209330.97-D16-D17-D18-D19</f>
        <v>109742.09</v>
      </c>
      <c r="E20" s="146"/>
      <c r="F20" s="134">
        <f>D20</f>
        <v>109742.09</v>
      </c>
      <c r="G20" s="146"/>
      <c r="H20" s="146"/>
    </row>
    <row r="21" spans="1:8" x14ac:dyDescent="0.25">
      <c r="A21" s="129" t="s">
        <v>470</v>
      </c>
      <c r="B21" s="133" t="s">
        <v>72</v>
      </c>
      <c r="C21" s="134">
        <v>82859.48</v>
      </c>
      <c r="D21" s="146"/>
      <c r="E21" s="134">
        <f>C21</f>
        <v>82859.48</v>
      </c>
      <c r="F21" s="146"/>
      <c r="G21" s="146"/>
      <c r="H21" s="146"/>
    </row>
    <row r="22" spans="1:8" x14ac:dyDescent="0.25">
      <c r="B22" s="133" t="s">
        <v>73</v>
      </c>
      <c r="C22" s="134">
        <v>22789.26</v>
      </c>
      <c r="D22" s="146"/>
      <c r="E22" s="134">
        <f>C22</f>
        <v>22789.26</v>
      </c>
      <c r="F22" s="146"/>
      <c r="G22" s="146"/>
      <c r="H22" s="146"/>
    </row>
    <row r="23" spans="1:8" x14ac:dyDescent="0.25">
      <c r="B23" s="133" t="s">
        <v>74</v>
      </c>
      <c r="C23" s="134">
        <f>237080.81-C21-C22</f>
        <v>131432.07</v>
      </c>
      <c r="D23" s="146"/>
      <c r="E23" s="134">
        <f>C23</f>
        <v>131432.07</v>
      </c>
      <c r="F23" s="146"/>
      <c r="G23" s="146"/>
      <c r="H23" s="146"/>
    </row>
    <row r="24" spans="1:8" ht="18" customHeight="1" thickBot="1" x14ac:dyDescent="0.3">
      <c r="B24" s="129" t="s">
        <v>368</v>
      </c>
      <c r="C24" s="141">
        <f t="shared" ref="C24:H24" si="1">SUM(C6:C23)</f>
        <v>621603.64000000013</v>
      </c>
      <c r="D24" s="141">
        <f t="shared" si="1"/>
        <v>621657.64</v>
      </c>
      <c r="E24" s="141">
        <f t="shared" si="1"/>
        <v>237080.81</v>
      </c>
      <c r="F24" s="141">
        <f t="shared" si="1"/>
        <v>209330.97</v>
      </c>
      <c r="G24" s="141">
        <f t="shared" si="1"/>
        <v>384522.83000000007</v>
      </c>
      <c r="H24" s="141">
        <f t="shared" si="1"/>
        <v>412326.67000000004</v>
      </c>
    </row>
    <row r="25" spans="1:8" ht="18" customHeight="1" thickTop="1" x14ac:dyDescent="0.25">
      <c r="B25" s="129" t="s">
        <v>75</v>
      </c>
      <c r="F25" s="131">
        <v>27749.84</v>
      </c>
    </row>
    <row r="26" spans="1:8" ht="18" customHeight="1" thickBot="1" x14ac:dyDescent="0.3">
      <c r="B26" s="129" t="s">
        <v>368</v>
      </c>
      <c r="E26" s="141">
        <f>SUM(E24:E25)</f>
        <v>237080.81</v>
      </c>
      <c r="F26" s="141">
        <f>SUM(F24:F25)</f>
        <v>237080.81</v>
      </c>
    </row>
    <row r="27" spans="1:8" ht="18" customHeight="1" thickTop="1" x14ac:dyDescent="0.25">
      <c r="B27" s="129" t="s">
        <v>76</v>
      </c>
      <c r="G27" s="131">
        <v>27749.84</v>
      </c>
    </row>
    <row r="28" spans="1:8" ht="18" customHeight="1" thickBot="1" x14ac:dyDescent="0.3">
      <c r="B28" s="129" t="s">
        <v>368</v>
      </c>
      <c r="G28" s="141">
        <f>SUM(G24:G27)</f>
        <v>412272.6700000001</v>
      </c>
      <c r="H28" s="141">
        <f>SUM(H24:H27)</f>
        <v>412326.67000000004</v>
      </c>
    </row>
    <row r="29" spans="1:8" ht="13.8" thickTop="1" x14ac:dyDescent="0.25"/>
  </sheetData>
  <mergeCells count="3">
    <mergeCell ref="C4:D4"/>
    <mergeCell ref="E4:F4"/>
    <mergeCell ref="G4:H4"/>
  </mergeCells>
  <phoneticPr fontId="18" type="noConversion"/>
  <pageMargins left="0.75" right="0.75" top="1" bottom="1" header="0.5" footer="0.5"/>
  <pageSetup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A6" sqref="A6:IV7"/>
    </sheetView>
  </sheetViews>
  <sheetFormatPr defaultColWidth="9" defaultRowHeight="13.8" x14ac:dyDescent="0.25"/>
  <cols>
    <col min="1" max="1" width="12.19921875" style="1" customWidth="1"/>
    <col min="2" max="2" width="3.19921875" style="1" customWidth="1"/>
    <col min="3" max="3" width="28.796875" style="1" customWidth="1"/>
    <col min="4" max="4" width="3.296875" style="1" customWidth="1"/>
    <col min="5" max="5" width="14.69921875" style="1" customWidth="1"/>
    <col min="6" max="6" width="3.19921875" style="1" customWidth="1"/>
    <col min="7" max="7" width="15.5" style="1" customWidth="1"/>
    <col min="8" max="16384" width="9" style="1"/>
  </cols>
  <sheetData>
    <row r="1" spans="1:12" ht="15" x14ac:dyDescent="0.35">
      <c r="A1" s="272" t="s">
        <v>478</v>
      </c>
      <c r="B1" s="272"/>
      <c r="C1" s="272"/>
      <c r="D1" s="272"/>
      <c r="E1" s="272"/>
      <c r="F1" s="272"/>
      <c r="G1" s="272"/>
    </row>
    <row r="2" spans="1:12" ht="15" thickBot="1" x14ac:dyDescent="0.35">
      <c r="A2" s="273"/>
      <c r="B2" s="273"/>
      <c r="C2" s="273"/>
      <c r="D2" s="273"/>
      <c r="E2" s="273"/>
      <c r="F2" s="273"/>
      <c r="G2" s="273"/>
    </row>
    <row r="3" spans="1:12" ht="15" x14ac:dyDescent="0.35">
      <c r="A3" s="272" t="s">
        <v>457</v>
      </c>
      <c r="B3" s="272"/>
      <c r="C3" s="272"/>
      <c r="D3" s="272"/>
      <c r="E3" s="272"/>
      <c r="F3" s="272"/>
      <c r="G3" s="272"/>
    </row>
    <row r="4" spans="1:12" ht="15" thickBot="1" x14ac:dyDescent="0.35">
      <c r="A4" s="273"/>
      <c r="B4" s="273"/>
      <c r="C4" s="273"/>
      <c r="D4" s="273"/>
      <c r="E4" s="273"/>
      <c r="F4" s="273"/>
      <c r="G4" s="273"/>
    </row>
    <row r="5" spans="1:12" ht="15" x14ac:dyDescent="0.35">
      <c r="A5" s="272" t="s">
        <v>458</v>
      </c>
      <c r="B5" s="272"/>
      <c r="C5" s="272"/>
      <c r="D5" s="272"/>
      <c r="E5" s="272"/>
      <c r="F5" s="272"/>
      <c r="G5" s="272"/>
    </row>
    <row r="6" spans="1:12" ht="14.4" x14ac:dyDescent="0.3">
      <c r="A6" s="2"/>
      <c r="B6" s="2"/>
      <c r="C6" s="2"/>
      <c r="D6" s="2"/>
      <c r="E6" s="2"/>
      <c r="F6" s="2"/>
      <c r="G6" s="2"/>
    </row>
    <row r="7" spans="1:12" x14ac:dyDescent="0.25">
      <c r="A7" s="213" t="s">
        <v>479</v>
      </c>
      <c r="B7" s="213"/>
      <c r="C7" s="213"/>
      <c r="D7" s="213"/>
      <c r="E7" s="213"/>
      <c r="F7" s="213"/>
    </row>
    <row r="8" spans="1:12" x14ac:dyDescent="0.25">
      <c r="G8" s="219" t="s">
        <v>89</v>
      </c>
    </row>
    <row r="9" spans="1:12" x14ac:dyDescent="0.25">
      <c r="A9" s="219" t="s">
        <v>462</v>
      </c>
      <c r="B9" s="219"/>
      <c r="C9" s="219" t="s">
        <v>463</v>
      </c>
      <c r="D9" s="219"/>
      <c r="E9" s="219" t="s">
        <v>480</v>
      </c>
      <c r="F9" s="219"/>
      <c r="G9" s="219" t="s">
        <v>481</v>
      </c>
      <c r="H9" s="219"/>
      <c r="I9" s="219"/>
      <c r="J9" s="219"/>
      <c r="K9" s="219"/>
      <c r="L9" s="219"/>
    </row>
    <row r="10" spans="1:12" x14ac:dyDescent="0.25">
      <c r="A10" s="219" t="s">
        <v>465</v>
      </c>
      <c r="B10" s="219"/>
      <c r="C10" s="219" t="s">
        <v>466</v>
      </c>
      <c r="D10" s="219"/>
      <c r="E10" s="219" t="s">
        <v>89</v>
      </c>
      <c r="F10" s="219"/>
      <c r="G10" s="219" t="s">
        <v>482</v>
      </c>
      <c r="H10" s="219"/>
      <c r="I10" s="219"/>
      <c r="J10" s="219"/>
      <c r="K10" s="219"/>
      <c r="L10" s="219"/>
    </row>
    <row r="11" spans="1:12" x14ac:dyDescent="0.25">
      <c r="A11" s="3"/>
      <c r="C11" s="3"/>
      <c r="E11" s="3"/>
      <c r="G11" s="3"/>
    </row>
    <row r="12" spans="1:12" x14ac:dyDescent="0.25">
      <c r="A12" s="3"/>
      <c r="C12" s="3"/>
      <c r="E12" s="3"/>
      <c r="G12" s="3"/>
    </row>
    <row r="13" spans="1:12" x14ac:dyDescent="0.25">
      <c r="A13" s="3"/>
      <c r="C13" s="3"/>
      <c r="E13" s="3"/>
      <c r="G13" s="3"/>
    </row>
    <row r="14" spans="1:12" x14ac:dyDescent="0.25">
      <c r="A14" s="3"/>
      <c r="C14" s="3"/>
      <c r="E14" s="3"/>
      <c r="G14" s="3"/>
    </row>
    <row r="15" spans="1:12" x14ac:dyDescent="0.25">
      <c r="A15" s="3"/>
      <c r="C15" s="3"/>
      <c r="E15" s="3"/>
      <c r="G15" s="3"/>
    </row>
    <row r="16" spans="1:12" x14ac:dyDescent="0.25">
      <c r="A16" s="3"/>
      <c r="C16" s="3"/>
      <c r="E16" s="3"/>
      <c r="G16" s="3"/>
    </row>
    <row r="17" spans="1:7" x14ac:dyDescent="0.25">
      <c r="A17" s="3"/>
      <c r="C17" s="3"/>
      <c r="E17" s="3"/>
      <c r="G17" s="3"/>
    </row>
    <row r="18" spans="1:7" x14ac:dyDescent="0.25">
      <c r="A18" s="3"/>
      <c r="C18" s="3"/>
      <c r="E18" s="3"/>
      <c r="G18" s="3"/>
    </row>
    <row r="19" spans="1:7" x14ac:dyDescent="0.25">
      <c r="A19" s="3"/>
      <c r="C19" s="3"/>
      <c r="E19" s="3"/>
      <c r="G19" s="3"/>
    </row>
    <row r="20" spans="1:7" ht="14.4" thickBot="1" x14ac:dyDescent="0.3">
      <c r="A20" s="4"/>
      <c r="C20" s="4"/>
      <c r="E20" s="4"/>
      <c r="G20" s="4"/>
    </row>
    <row r="21" spans="1:7" ht="14.4" thickBot="1" x14ac:dyDescent="0.3">
      <c r="A21" s="209" t="s">
        <v>468</v>
      </c>
      <c r="B21" s="220"/>
      <c r="C21" s="220"/>
      <c r="D21" s="220"/>
      <c r="E21" s="220"/>
      <c r="F21" s="220"/>
      <c r="G21" s="221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 t="s">
        <v>483</v>
      </c>
      <c r="B23" s="4"/>
      <c r="C23" s="4"/>
      <c r="D23" s="4"/>
      <c r="E23" s="4"/>
      <c r="F23" s="4"/>
      <c r="G23" s="4"/>
    </row>
    <row r="24" spans="1:7" x14ac:dyDescent="0.25">
      <c r="G24" s="219" t="s">
        <v>451</v>
      </c>
    </row>
    <row r="25" spans="1:7" x14ac:dyDescent="0.25">
      <c r="A25" s="219" t="s">
        <v>462</v>
      </c>
      <c r="B25" s="219"/>
      <c r="C25" s="219" t="s">
        <v>463</v>
      </c>
      <c r="D25" s="219"/>
      <c r="E25" s="219" t="s">
        <v>484</v>
      </c>
      <c r="F25" s="219"/>
      <c r="G25" s="219" t="s">
        <v>485</v>
      </c>
    </row>
    <row r="26" spans="1:7" x14ac:dyDescent="0.25">
      <c r="A26" s="219" t="s">
        <v>465</v>
      </c>
      <c r="B26" s="219"/>
      <c r="C26" s="219" t="s">
        <v>466</v>
      </c>
      <c r="D26" s="219"/>
      <c r="E26" s="219" t="s">
        <v>470</v>
      </c>
      <c r="F26" s="219"/>
      <c r="G26" s="219" t="s">
        <v>486</v>
      </c>
    </row>
    <row r="27" spans="1:7" x14ac:dyDescent="0.25">
      <c r="A27" s="3"/>
      <c r="C27" s="3"/>
      <c r="E27" s="3"/>
      <c r="G27" s="3"/>
    </row>
    <row r="28" spans="1:7" x14ac:dyDescent="0.25">
      <c r="A28" s="3"/>
      <c r="C28" s="3"/>
      <c r="E28" s="3"/>
      <c r="G28" s="3"/>
    </row>
    <row r="29" spans="1:7" x14ac:dyDescent="0.25">
      <c r="A29" s="3"/>
      <c r="C29" s="3"/>
      <c r="E29" s="3"/>
      <c r="G29" s="3"/>
    </row>
    <row r="30" spans="1:7" x14ac:dyDescent="0.25">
      <c r="A30" s="3"/>
      <c r="C30" s="3"/>
      <c r="E30" s="3"/>
      <c r="G30" s="3"/>
    </row>
    <row r="31" spans="1:7" x14ac:dyDescent="0.25">
      <c r="A31" s="3"/>
      <c r="C31" s="3"/>
      <c r="E31" s="3"/>
      <c r="G31" s="3"/>
    </row>
    <row r="32" spans="1:7" x14ac:dyDescent="0.25">
      <c r="A32" s="3"/>
      <c r="C32" s="3"/>
      <c r="E32" s="3"/>
      <c r="G32" s="3"/>
    </row>
    <row r="33" spans="1:8" x14ac:dyDescent="0.25">
      <c r="A33" s="3"/>
      <c r="C33" s="3"/>
      <c r="E33" s="3"/>
      <c r="G33" s="3"/>
    </row>
    <row r="34" spans="1:8" x14ac:dyDescent="0.25">
      <c r="A34" s="3"/>
      <c r="C34" s="3"/>
      <c r="E34" s="3"/>
      <c r="G34" s="3"/>
    </row>
    <row r="35" spans="1:8" ht="14.4" thickBot="1" x14ac:dyDescent="0.3">
      <c r="A35" s="4"/>
      <c r="C35" s="4"/>
      <c r="E35" s="4"/>
      <c r="G35" s="4"/>
    </row>
    <row r="36" spans="1:8" ht="14.4" thickBot="1" x14ac:dyDescent="0.3">
      <c r="A36" s="209" t="s">
        <v>471</v>
      </c>
      <c r="B36" s="220"/>
      <c r="C36" s="220"/>
      <c r="D36" s="220"/>
      <c r="E36" s="220"/>
      <c r="F36" s="220"/>
      <c r="G36" s="221"/>
    </row>
    <row r="38" spans="1:8" x14ac:dyDescent="0.25">
      <c r="A38" s="5"/>
      <c r="B38" s="4"/>
      <c r="C38" s="4"/>
      <c r="D38" s="4"/>
      <c r="E38" s="4"/>
      <c r="F38" s="4"/>
      <c r="G38" s="4"/>
      <c r="H38" s="4"/>
    </row>
    <row r="39" spans="1:8" x14ac:dyDescent="0.25">
      <c r="A39" s="4"/>
      <c r="B39" s="4"/>
      <c r="C39" s="4"/>
      <c r="D39" s="4"/>
      <c r="E39" s="4"/>
      <c r="F39" s="4"/>
      <c r="G39" s="4"/>
      <c r="H39" s="4"/>
    </row>
    <row r="40" spans="1:8" x14ac:dyDescent="0.25">
      <c r="A40" s="4"/>
      <c r="B40" s="4"/>
      <c r="C40" s="6"/>
      <c r="D40" s="5"/>
      <c r="E40" s="6"/>
      <c r="F40" s="4"/>
      <c r="G40" s="4"/>
      <c r="H40" s="4"/>
    </row>
    <row r="41" spans="1:8" x14ac:dyDescent="0.25">
      <c r="A41" s="4"/>
      <c r="B41" s="4"/>
      <c r="C41" s="4"/>
      <c r="D41" s="4"/>
      <c r="E41" s="4"/>
      <c r="F41" s="4"/>
      <c r="G41" s="4"/>
      <c r="H41" s="4"/>
    </row>
  </sheetData>
  <mergeCells count="5">
    <mergeCell ref="A5:G5"/>
    <mergeCell ref="A1:G1"/>
    <mergeCell ref="A2:G2"/>
    <mergeCell ref="A3:G3"/>
    <mergeCell ref="A4:G4"/>
  </mergeCells>
  <phoneticPr fontId="0" type="noConversion"/>
  <pageMargins left="0.75" right="0.75" top="0.66" bottom="0.72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2" sqref="A2:F2"/>
    </sheetView>
  </sheetViews>
  <sheetFormatPr defaultColWidth="9" defaultRowHeight="15.6" x14ac:dyDescent="0.3"/>
  <cols>
    <col min="1" max="1" width="33.5" style="8" customWidth="1"/>
    <col min="2" max="16384" width="9" style="8"/>
  </cols>
  <sheetData>
    <row r="1" spans="1:6" s="7" customFormat="1" x14ac:dyDescent="0.3">
      <c r="A1" s="274"/>
      <c r="B1" s="274"/>
      <c r="C1" s="274"/>
      <c r="D1" s="274"/>
      <c r="E1" s="274"/>
      <c r="F1" s="274"/>
    </row>
    <row r="2" spans="1:6" s="7" customFormat="1" ht="16.2" x14ac:dyDescent="0.35">
      <c r="A2" s="275" t="s">
        <v>487</v>
      </c>
      <c r="B2" s="275"/>
      <c r="C2" s="275"/>
      <c r="D2" s="275"/>
      <c r="E2" s="275"/>
      <c r="F2" s="275"/>
    </row>
    <row r="3" spans="1:6" ht="16.2" x14ac:dyDescent="0.35">
      <c r="A3" s="276" t="s">
        <v>488</v>
      </c>
      <c r="B3" s="276"/>
      <c r="C3" s="276"/>
      <c r="D3" s="276"/>
      <c r="E3" s="276"/>
      <c r="F3" s="276"/>
    </row>
    <row r="6" spans="1:6" x14ac:dyDescent="0.3">
      <c r="A6" s="9" t="s">
        <v>489</v>
      </c>
    </row>
    <row r="7" spans="1:6" x14ac:dyDescent="0.3">
      <c r="A7" s="9" t="s">
        <v>490</v>
      </c>
    </row>
    <row r="8" spans="1:6" x14ac:dyDescent="0.3">
      <c r="A8" s="9" t="s">
        <v>491</v>
      </c>
    </row>
    <row r="9" spans="1:6" x14ac:dyDescent="0.3">
      <c r="A9" s="9"/>
    </row>
    <row r="10" spans="1:6" x14ac:dyDescent="0.3">
      <c r="A10" s="9"/>
    </row>
    <row r="11" spans="1:6" x14ac:dyDescent="0.3">
      <c r="A11" s="8" t="s">
        <v>492</v>
      </c>
    </row>
    <row r="12" spans="1:6" x14ac:dyDescent="0.3">
      <c r="A12" s="8" t="s">
        <v>493</v>
      </c>
    </row>
    <row r="14" spans="1:6" x14ac:dyDescent="0.3">
      <c r="A14" s="8" t="s">
        <v>494</v>
      </c>
      <c r="B14" s="10"/>
      <c r="C14" s="10"/>
      <c r="D14" s="10"/>
    </row>
    <row r="15" spans="1:6" x14ac:dyDescent="0.3">
      <c r="A15" s="8" t="s">
        <v>495</v>
      </c>
      <c r="B15" s="11"/>
      <c r="C15" s="11"/>
      <c r="D15" s="11"/>
    </row>
    <row r="16" spans="1:6" x14ac:dyDescent="0.3">
      <c r="A16" s="8" t="s">
        <v>346</v>
      </c>
    </row>
    <row r="17" spans="1:5" x14ac:dyDescent="0.3">
      <c r="A17" s="8" t="s">
        <v>347</v>
      </c>
      <c r="B17" s="10"/>
      <c r="C17" s="10"/>
      <c r="D17" s="10"/>
    </row>
    <row r="18" spans="1:5" x14ac:dyDescent="0.3">
      <c r="A18" s="8" t="s">
        <v>348</v>
      </c>
      <c r="B18" s="11"/>
      <c r="C18" s="11"/>
      <c r="D18" s="11"/>
    </row>
    <row r="19" spans="1:5" x14ac:dyDescent="0.3">
      <c r="A19" s="8" t="s">
        <v>349</v>
      </c>
      <c r="B19" s="11"/>
      <c r="C19" s="11"/>
      <c r="D19" s="11"/>
    </row>
    <row r="20" spans="1:5" x14ac:dyDescent="0.3">
      <c r="A20" s="8" t="s">
        <v>350</v>
      </c>
      <c r="B20" s="11"/>
      <c r="C20" s="11"/>
      <c r="D20" s="11"/>
    </row>
    <row r="21" spans="1:5" x14ac:dyDescent="0.3">
      <c r="A21" s="8" t="s">
        <v>351</v>
      </c>
    </row>
    <row r="23" spans="1:5" x14ac:dyDescent="0.3">
      <c r="A23" s="8" t="s">
        <v>352</v>
      </c>
    </row>
    <row r="24" spans="1:5" x14ac:dyDescent="0.3">
      <c r="A24" s="8" t="s">
        <v>353</v>
      </c>
    </row>
    <row r="25" spans="1:5" x14ac:dyDescent="0.3">
      <c r="A25" s="10"/>
      <c r="B25" s="10"/>
      <c r="C25" s="10"/>
      <c r="D25" s="10"/>
      <c r="E25" s="10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9" spans="1:5" x14ac:dyDescent="0.3">
      <c r="A29" s="8" t="s">
        <v>354</v>
      </c>
    </row>
    <row r="30" spans="1:5" x14ac:dyDescent="0.3">
      <c r="A30" s="10"/>
      <c r="C30" s="10"/>
      <c r="D30" s="10"/>
    </row>
    <row r="31" spans="1:5" x14ac:dyDescent="0.3">
      <c r="A31" s="8" t="s">
        <v>355</v>
      </c>
      <c r="C31" s="8" t="s">
        <v>356</v>
      </c>
    </row>
  </sheetData>
  <mergeCells count="3">
    <mergeCell ref="A1:F1"/>
    <mergeCell ref="A2:F2"/>
    <mergeCell ref="A3:F3"/>
  </mergeCells>
  <phoneticPr fontId="0" type="noConversion"/>
  <pageMargins left="0.75" right="0.43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sqref="A1:H1"/>
    </sheetView>
  </sheetViews>
  <sheetFormatPr defaultColWidth="8" defaultRowHeight="15.6" x14ac:dyDescent="0.3"/>
  <cols>
    <col min="1" max="1" width="32" style="53" customWidth="1"/>
    <col min="2" max="2" width="34" style="53" customWidth="1"/>
    <col min="3" max="3" width="8.19921875" style="55" customWidth="1"/>
    <col min="4" max="4" width="16" style="55" customWidth="1"/>
    <col min="5" max="5" width="15" style="55" customWidth="1"/>
    <col min="6" max="6" width="15.796875" style="55" customWidth="1"/>
    <col min="7" max="7" width="16.296875" style="53" customWidth="1"/>
    <col min="8" max="8" width="15.296875" style="56" customWidth="1"/>
    <col min="9" max="16384" width="8" style="53"/>
  </cols>
  <sheetData>
    <row r="1" spans="1:8" s="222" customFormat="1" ht="21" x14ac:dyDescent="0.5">
      <c r="A1" s="222" t="s">
        <v>13</v>
      </c>
      <c r="C1" s="223"/>
      <c r="D1" s="223"/>
      <c r="E1" s="223"/>
      <c r="F1" s="223"/>
      <c r="H1" s="224"/>
    </row>
    <row r="4" spans="1:8" s="49" customFormat="1" x14ac:dyDescent="0.3">
      <c r="A4" s="46"/>
      <c r="B4" s="46"/>
      <c r="C4" s="277" t="s">
        <v>316</v>
      </c>
      <c r="D4" s="277"/>
      <c r="E4" s="277" t="s">
        <v>317</v>
      </c>
      <c r="F4" s="277"/>
      <c r="G4" s="47" t="s">
        <v>318</v>
      </c>
      <c r="H4" s="48" t="s">
        <v>464</v>
      </c>
    </row>
    <row r="5" spans="1:8" s="49" customFormat="1" x14ac:dyDescent="0.3">
      <c r="A5" s="57" t="s">
        <v>282</v>
      </c>
      <c r="B5" s="57" t="s">
        <v>319</v>
      </c>
      <c r="C5" s="58" t="s">
        <v>320</v>
      </c>
      <c r="D5" s="58" t="s">
        <v>321</v>
      </c>
      <c r="E5" s="58" t="s">
        <v>322</v>
      </c>
      <c r="F5" s="58" t="s">
        <v>323</v>
      </c>
      <c r="G5" s="58" t="s">
        <v>324</v>
      </c>
      <c r="H5" s="59" t="s">
        <v>325</v>
      </c>
    </row>
    <row r="6" spans="1:8" x14ac:dyDescent="0.3">
      <c r="A6" s="50" t="s">
        <v>326</v>
      </c>
      <c r="B6" s="50" t="s">
        <v>327</v>
      </c>
      <c r="C6" s="51"/>
      <c r="D6" s="51" t="s">
        <v>328</v>
      </c>
      <c r="E6" s="51"/>
      <c r="F6" s="51" t="s">
        <v>328</v>
      </c>
      <c r="G6" s="51" t="s">
        <v>329</v>
      </c>
      <c r="H6" s="52">
        <v>10000</v>
      </c>
    </row>
    <row r="7" spans="1:8" x14ac:dyDescent="0.3">
      <c r="A7" s="50" t="s">
        <v>330</v>
      </c>
      <c r="B7" s="50" t="s">
        <v>327</v>
      </c>
      <c r="C7" s="51"/>
      <c r="D7" s="51" t="s">
        <v>328</v>
      </c>
      <c r="E7" s="51" t="s">
        <v>328</v>
      </c>
      <c r="F7" s="51"/>
      <c r="G7" s="51" t="s">
        <v>331</v>
      </c>
      <c r="H7" s="52">
        <v>5000</v>
      </c>
    </row>
    <row r="8" spans="1:8" x14ac:dyDescent="0.3">
      <c r="A8" s="50" t="s">
        <v>332</v>
      </c>
      <c r="B8" s="50" t="s">
        <v>327</v>
      </c>
      <c r="C8" s="51"/>
      <c r="D8" s="51" t="s">
        <v>328</v>
      </c>
      <c r="E8" s="51" t="s">
        <v>328</v>
      </c>
      <c r="F8" s="51"/>
      <c r="G8" s="51" t="s">
        <v>331</v>
      </c>
      <c r="H8" s="52">
        <v>3000</v>
      </c>
    </row>
    <row r="9" spans="1:8" x14ac:dyDescent="0.3">
      <c r="A9" s="50" t="s">
        <v>333</v>
      </c>
      <c r="B9" s="50" t="s">
        <v>334</v>
      </c>
      <c r="C9" s="51"/>
      <c r="D9" s="51" t="s">
        <v>328</v>
      </c>
      <c r="E9" s="51" t="s">
        <v>328</v>
      </c>
      <c r="F9" s="51"/>
      <c r="G9" s="51" t="s">
        <v>335</v>
      </c>
      <c r="H9" s="52">
        <v>12000</v>
      </c>
    </row>
    <row r="10" spans="1:8" x14ac:dyDescent="0.3">
      <c r="A10" s="50" t="s">
        <v>336</v>
      </c>
      <c r="B10" s="50" t="s">
        <v>327</v>
      </c>
      <c r="C10" s="51"/>
      <c r="D10" s="51" t="s">
        <v>328</v>
      </c>
      <c r="E10" s="51"/>
      <c r="F10" s="51" t="s">
        <v>337</v>
      </c>
      <c r="G10" s="51" t="s">
        <v>331</v>
      </c>
      <c r="H10" s="52">
        <v>16000</v>
      </c>
    </row>
    <row r="11" spans="1:8" x14ac:dyDescent="0.3">
      <c r="A11" s="50" t="s">
        <v>338</v>
      </c>
      <c r="B11" s="50" t="s">
        <v>339</v>
      </c>
      <c r="C11" s="51"/>
      <c r="D11" s="51" t="s">
        <v>328</v>
      </c>
      <c r="E11" s="51"/>
      <c r="F11" s="51" t="s">
        <v>328</v>
      </c>
      <c r="G11" s="51" t="s">
        <v>340</v>
      </c>
      <c r="H11" s="52">
        <v>7500</v>
      </c>
    </row>
    <row r="12" spans="1:8" x14ac:dyDescent="0.3">
      <c r="A12" s="50" t="s">
        <v>341</v>
      </c>
      <c r="B12" s="50" t="s">
        <v>342</v>
      </c>
      <c r="C12" s="51" t="s">
        <v>328</v>
      </c>
      <c r="D12" s="51"/>
      <c r="E12" s="51" t="s">
        <v>328</v>
      </c>
      <c r="F12" s="51"/>
      <c r="G12" s="51" t="s">
        <v>343</v>
      </c>
      <c r="H12" s="52">
        <v>3000</v>
      </c>
    </row>
    <row r="13" spans="1:8" x14ac:dyDescent="0.3">
      <c r="A13" s="50" t="s">
        <v>344</v>
      </c>
      <c r="B13" s="50" t="s">
        <v>327</v>
      </c>
      <c r="C13" s="51"/>
      <c r="D13" s="51" t="s">
        <v>328</v>
      </c>
      <c r="E13" s="51"/>
      <c r="F13" s="51" t="s">
        <v>345</v>
      </c>
      <c r="G13" s="51" t="s">
        <v>329</v>
      </c>
      <c r="H13" s="52">
        <v>30000</v>
      </c>
    </row>
    <row r="14" spans="1:8" x14ac:dyDescent="0.3">
      <c r="A14" s="54" t="s">
        <v>173</v>
      </c>
      <c r="B14" s="50"/>
      <c r="C14" s="51"/>
      <c r="D14" s="51"/>
      <c r="E14" s="51"/>
      <c r="F14" s="51"/>
      <c r="G14" s="50"/>
      <c r="H14" s="52"/>
    </row>
    <row r="15" spans="1:8" x14ac:dyDescent="0.3">
      <c r="A15" s="54" t="s">
        <v>174</v>
      </c>
      <c r="B15" s="60"/>
      <c r="C15" s="51"/>
      <c r="D15" s="61"/>
      <c r="E15" s="51"/>
      <c r="F15" s="51"/>
      <c r="G15" s="50"/>
      <c r="H15" s="52"/>
    </row>
    <row r="16" spans="1:8" x14ac:dyDescent="0.3">
      <c r="A16" s="50"/>
      <c r="B16" s="54" t="s">
        <v>170</v>
      </c>
      <c r="C16" s="51"/>
      <c r="D16" s="51" t="s">
        <v>171</v>
      </c>
      <c r="E16" s="51"/>
      <c r="F16" s="51"/>
      <c r="G16" s="50"/>
      <c r="H16" s="52"/>
    </row>
    <row r="17" spans="1:8" x14ac:dyDescent="0.3">
      <c r="A17" s="54" t="s">
        <v>173</v>
      </c>
      <c r="B17" s="50"/>
      <c r="C17" s="51"/>
      <c r="D17" s="51"/>
      <c r="E17" s="51"/>
      <c r="F17" s="51"/>
      <c r="G17" s="50"/>
      <c r="H17" s="52"/>
    </row>
    <row r="18" spans="1:8" x14ac:dyDescent="0.3">
      <c r="A18" s="54" t="s">
        <v>172</v>
      </c>
      <c r="B18" s="60"/>
      <c r="C18" s="51"/>
      <c r="D18" s="61"/>
      <c r="E18" s="51"/>
      <c r="F18" s="51"/>
      <c r="G18" s="50"/>
      <c r="H18" s="52"/>
    </row>
    <row r="19" spans="1:8" x14ac:dyDescent="0.3">
      <c r="A19" s="50"/>
      <c r="B19" s="54" t="s">
        <v>175</v>
      </c>
      <c r="C19" s="51"/>
      <c r="D19" s="51" t="s">
        <v>171</v>
      </c>
      <c r="E19" s="51"/>
      <c r="F19" s="51"/>
      <c r="G19" s="50"/>
      <c r="H19" s="52"/>
    </row>
  </sheetData>
  <mergeCells count="2">
    <mergeCell ref="C4:D4"/>
    <mergeCell ref="E4:F4"/>
  </mergeCells>
  <phoneticPr fontId="18" type="noConversion"/>
  <pageMargins left="0.75" right="0.75" top="1" bottom="1" header="0.5" footer="0.5"/>
  <pageSetup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GridLines="0" topLeftCell="A16" workbookViewId="0">
      <selection activeCell="E50" sqref="E50"/>
    </sheetView>
  </sheetViews>
  <sheetFormatPr defaultRowHeight="15" x14ac:dyDescent="0.25"/>
  <cols>
    <col min="1" max="1" width="23.5" style="23" customWidth="1"/>
    <col min="2" max="2" width="3.69921875" style="40" customWidth="1"/>
    <col min="3" max="3" width="14.796875" style="23" customWidth="1"/>
    <col min="4" max="4" width="2" style="23" customWidth="1"/>
    <col min="5" max="5" width="21.796875" style="23" customWidth="1"/>
    <col min="6" max="6" width="3.296875" style="40" customWidth="1"/>
    <col min="7" max="7" width="15.69921875" style="23" customWidth="1"/>
    <col min="8" max="16384" width="8.796875" style="23"/>
  </cols>
  <sheetData>
    <row r="1" spans="1:7" ht="16.2" x14ac:dyDescent="0.35">
      <c r="A1" s="278" t="s">
        <v>411</v>
      </c>
      <c r="B1" s="278"/>
      <c r="C1" s="278"/>
      <c r="D1" s="278"/>
      <c r="E1" s="278"/>
      <c r="F1" s="278"/>
      <c r="G1" s="278"/>
    </row>
    <row r="2" spans="1:7" ht="16.2" x14ac:dyDescent="0.35">
      <c r="A2" s="278" t="s">
        <v>412</v>
      </c>
      <c r="B2" s="278"/>
      <c r="C2" s="278"/>
      <c r="D2" s="278"/>
      <c r="E2" s="278"/>
      <c r="F2" s="278"/>
      <c r="G2" s="278"/>
    </row>
    <row r="3" spans="1:7" ht="31.8" customHeight="1" thickBot="1" x14ac:dyDescent="0.35">
      <c r="A3" s="26" t="s">
        <v>449</v>
      </c>
      <c r="B3" s="26"/>
      <c r="C3" s="27"/>
      <c r="D3" s="25"/>
      <c r="E3" s="25"/>
      <c r="F3" s="24"/>
      <c r="G3" s="25"/>
    </row>
    <row r="4" spans="1:7" ht="31.8" customHeight="1" thickBot="1" x14ac:dyDescent="0.35">
      <c r="A4" s="26" t="s">
        <v>413</v>
      </c>
      <c r="B4" s="26"/>
      <c r="C4" s="27"/>
      <c r="D4" s="27"/>
      <c r="E4" s="27"/>
      <c r="F4" s="24"/>
      <c r="G4" s="25"/>
    </row>
    <row r="5" spans="1:7" ht="31.8" customHeight="1" thickBot="1" x14ac:dyDescent="0.35">
      <c r="A5" s="26" t="s">
        <v>414</v>
      </c>
      <c r="B5" s="26"/>
      <c r="C5" s="28"/>
      <c r="D5" s="28"/>
      <c r="E5" s="28"/>
      <c r="F5" s="24"/>
      <c r="G5" s="25"/>
    </row>
    <row r="6" spans="1:7" ht="4.05" customHeight="1" thickBot="1" x14ac:dyDescent="0.35">
      <c r="A6" s="63"/>
      <c r="B6" s="26"/>
      <c r="C6" s="29"/>
      <c r="D6" s="29"/>
      <c r="E6" s="29"/>
      <c r="F6" s="24"/>
      <c r="G6" s="25"/>
    </row>
    <row r="7" spans="1:7" ht="4.05" customHeight="1" x14ac:dyDescent="0.25">
      <c r="A7" s="29"/>
      <c r="B7" s="30"/>
      <c r="C7" s="29"/>
      <c r="D7" s="170"/>
      <c r="E7" s="29"/>
      <c r="F7" s="30"/>
      <c r="G7" s="29"/>
    </row>
    <row r="8" spans="1:7" ht="24" customHeight="1" x14ac:dyDescent="0.3">
      <c r="A8" s="25" t="s">
        <v>415</v>
      </c>
      <c r="B8" s="31" t="s">
        <v>416</v>
      </c>
      <c r="C8" s="32"/>
      <c r="D8" s="160"/>
      <c r="E8" s="26" t="s">
        <v>417</v>
      </c>
      <c r="F8" s="24"/>
      <c r="G8" s="25"/>
    </row>
    <row r="9" spans="1:7" ht="24" customHeight="1" x14ac:dyDescent="0.3">
      <c r="A9" s="25" t="s">
        <v>418</v>
      </c>
      <c r="B9" s="24"/>
      <c r="C9" s="33"/>
      <c r="D9" s="160"/>
      <c r="E9" s="25" t="s">
        <v>373</v>
      </c>
      <c r="F9" s="31" t="s">
        <v>419</v>
      </c>
      <c r="G9" s="32"/>
    </row>
    <row r="10" spans="1:7" ht="24" customHeight="1" x14ac:dyDescent="0.3">
      <c r="A10" s="25" t="s">
        <v>240</v>
      </c>
      <c r="B10" s="31" t="s">
        <v>241</v>
      </c>
      <c r="C10" s="32"/>
      <c r="D10" s="160"/>
      <c r="E10" s="25" t="s">
        <v>242</v>
      </c>
      <c r="F10" s="31" t="s">
        <v>416</v>
      </c>
      <c r="G10" s="33"/>
    </row>
    <row r="11" spans="1:7" ht="24" customHeight="1" x14ac:dyDescent="0.3">
      <c r="A11" s="25" t="s">
        <v>243</v>
      </c>
      <c r="B11" s="31" t="s">
        <v>244</v>
      </c>
      <c r="C11" s="33"/>
      <c r="D11" s="160"/>
      <c r="E11" s="25" t="s">
        <v>245</v>
      </c>
      <c r="F11" s="31" t="s">
        <v>246</v>
      </c>
      <c r="G11" s="33"/>
    </row>
    <row r="12" spans="1:7" ht="15.6" x14ac:dyDescent="0.3">
      <c r="A12" s="25" t="s">
        <v>373</v>
      </c>
      <c r="B12" s="31"/>
      <c r="C12" s="25"/>
      <c r="D12" s="160"/>
      <c r="E12" s="25"/>
      <c r="F12" s="31"/>
      <c r="G12" s="25"/>
    </row>
    <row r="13" spans="1:7" ht="15.6" x14ac:dyDescent="0.3">
      <c r="A13" s="31" t="s">
        <v>247</v>
      </c>
      <c r="B13" s="31" t="s">
        <v>419</v>
      </c>
      <c r="C13" s="32"/>
      <c r="D13" s="160"/>
      <c r="E13" s="25"/>
      <c r="F13" s="31"/>
      <c r="G13" s="25"/>
    </row>
    <row r="14" spans="1:7" ht="4.05" customHeight="1" thickBot="1" x14ac:dyDescent="0.35">
      <c r="A14" s="27"/>
      <c r="B14" s="36"/>
      <c r="C14" s="27"/>
      <c r="D14" s="171"/>
      <c r="E14" s="27"/>
      <c r="F14" s="37"/>
      <c r="G14" s="27"/>
    </row>
    <row r="15" spans="1:7" ht="4.05" customHeight="1" thickBot="1" x14ac:dyDescent="0.35">
      <c r="A15" s="25"/>
      <c r="B15" s="24"/>
      <c r="C15" s="25"/>
      <c r="D15" s="172"/>
      <c r="E15" s="25"/>
      <c r="F15" s="31"/>
      <c r="G15" s="25"/>
    </row>
    <row r="16" spans="1:7" x14ac:dyDescent="0.25">
      <c r="A16" s="29"/>
      <c r="B16" s="30"/>
      <c r="C16" s="29"/>
      <c r="D16" s="170"/>
      <c r="E16" s="29"/>
      <c r="F16" s="30"/>
      <c r="G16" s="29"/>
    </row>
    <row r="17" spans="1:7" ht="24" customHeight="1" x14ac:dyDescent="0.3">
      <c r="A17" s="25" t="s">
        <v>415</v>
      </c>
      <c r="B17" s="31" t="s">
        <v>248</v>
      </c>
      <c r="C17" s="32"/>
      <c r="D17" s="160"/>
      <c r="E17" s="26" t="s">
        <v>417</v>
      </c>
      <c r="F17" s="24"/>
      <c r="G17" s="25"/>
    </row>
    <row r="18" spans="1:7" ht="24" customHeight="1" x14ac:dyDescent="0.3">
      <c r="A18" s="25" t="s">
        <v>418</v>
      </c>
      <c r="B18" s="24"/>
      <c r="C18" s="33"/>
      <c r="D18" s="160"/>
      <c r="E18" s="25" t="s">
        <v>373</v>
      </c>
      <c r="F18" s="31" t="s">
        <v>249</v>
      </c>
      <c r="G18" s="32"/>
    </row>
    <row r="19" spans="1:7" ht="24" customHeight="1" x14ac:dyDescent="0.3">
      <c r="A19" s="25" t="s">
        <v>240</v>
      </c>
      <c r="B19" s="31" t="s">
        <v>250</v>
      </c>
      <c r="C19" s="32"/>
      <c r="D19" s="160"/>
      <c r="E19" s="25" t="s">
        <v>242</v>
      </c>
      <c r="F19" s="31" t="s">
        <v>248</v>
      </c>
      <c r="G19" s="33"/>
    </row>
    <row r="20" spans="1:7" ht="24" customHeight="1" x14ac:dyDescent="0.3">
      <c r="A20" s="25" t="s">
        <v>243</v>
      </c>
      <c r="B20" s="31" t="s">
        <v>251</v>
      </c>
      <c r="C20" s="33"/>
      <c r="D20" s="160"/>
      <c r="E20" s="25" t="s">
        <v>245</v>
      </c>
      <c r="F20" s="31" t="s">
        <v>252</v>
      </c>
      <c r="G20" s="33"/>
    </row>
    <row r="21" spans="1:7" ht="15.6" x14ac:dyDescent="0.3">
      <c r="A21" s="25" t="s">
        <v>373</v>
      </c>
      <c r="B21" s="31"/>
      <c r="C21" s="25"/>
      <c r="D21" s="160"/>
      <c r="E21" s="25"/>
      <c r="F21" s="31"/>
      <c r="G21" s="25"/>
    </row>
    <row r="22" spans="1:7" ht="15.6" x14ac:dyDescent="0.3">
      <c r="A22" s="31" t="s">
        <v>253</v>
      </c>
      <c r="B22" s="31" t="s">
        <v>249</v>
      </c>
      <c r="C22" s="32"/>
      <c r="D22" s="160"/>
      <c r="E22" s="25"/>
      <c r="F22" s="31"/>
      <c r="G22" s="25"/>
    </row>
    <row r="23" spans="1:7" ht="4.05" customHeight="1" thickBot="1" x14ac:dyDescent="0.35">
      <c r="A23" s="27"/>
      <c r="B23" s="36"/>
      <c r="C23" s="27"/>
      <c r="D23" s="171"/>
      <c r="E23" s="27"/>
      <c r="F23" s="37"/>
      <c r="G23" s="27"/>
    </row>
    <row r="24" spans="1:7" ht="4.05" customHeight="1" thickBot="1" x14ac:dyDescent="0.35">
      <c r="A24" s="27"/>
      <c r="B24" s="36"/>
      <c r="C24" s="27"/>
      <c r="D24" s="171"/>
      <c r="E24" s="27"/>
      <c r="F24" s="37"/>
      <c r="G24" s="27"/>
    </row>
    <row r="25" spans="1:7" ht="15.6" x14ac:dyDescent="0.3">
      <c r="A25" s="26" t="s">
        <v>254</v>
      </c>
      <c r="B25" s="24"/>
      <c r="C25" s="25"/>
      <c r="D25" s="160"/>
      <c r="E25" s="25" t="s">
        <v>273</v>
      </c>
      <c r="F25" s="31" t="s">
        <v>255</v>
      </c>
      <c r="G25" s="32"/>
    </row>
    <row r="26" spans="1:7" ht="24" customHeight="1" x14ac:dyDescent="0.3">
      <c r="A26" s="25" t="s">
        <v>256</v>
      </c>
      <c r="B26" s="24"/>
      <c r="C26" s="32"/>
      <c r="D26" s="160"/>
      <c r="E26" s="25" t="s">
        <v>257</v>
      </c>
      <c r="F26" s="31" t="s">
        <v>258</v>
      </c>
      <c r="G26" s="33"/>
    </row>
    <row r="27" spans="1:7" ht="24" customHeight="1" x14ac:dyDescent="0.3">
      <c r="A27" s="25" t="s">
        <v>259</v>
      </c>
      <c r="B27" s="24"/>
      <c r="C27" s="33"/>
      <c r="D27" s="160"/>
      <c r="E27" s="25" t="s">
        <v>260</v>
      </c>
      <c r="F27" s="31" t="s">
        <v>261</v>
      </c>
      <c r="G27" s="33"/>
    </row>
    <row r="28" spans="1:7" ht="24" customHeight="1" x14ac:dyDescent="0.3">
      <c r="A28" s="25" t="s">
        <v>262</v>
      </c>
      <c r="B28" s="24"/>
      <c r="C28" s="33"/>
      <c r="D28" s="160"/>
      <c r="E28" s="25" t="s">
        <v>274</v>
      </c>
      <c r="F28" s="31" t="s">
        <v>263</v>
      </c>
      <c r="G28" s="33"/>
    </row>
    <row r="29" spans="1:7" ht="24" customHeight="1" x14ac:dyDescent="0.3">
      <c r="A29" s="25" t="s">
        <v>264</v>
      </c>
      <c r="B29" s="24"/>
      <c r="C29" s="33"/>
      <c r="D29" s="160"/>
      <c r="E29" s="25" t="s">
        <v>265</v>
      </c>
      <c r="F29" s="31"/>
      <c r="G29" s="25"/>
    </row>
    <row r="30" spans="1:7" ht="24" customHeight="1" x14ac:dyDescent="0.3">
      <c r="A30" s="25" t="s">
        <v>266</v>
      </c>
      <c r="B30" s="24"/>
      <c r="C30" s="33"/>
      <c r="D30" s="160"/>
      <c r="E30" s="31" t="s">
        <v>267</v>
      </c>
      <c r="F30" s="31"/>
      <c r="G30" s="32"/>
    </row>
    <row r="31" spans="1:7" ht="4.05" customHeight="1" thickBot="1" x14ac:dyDescent="0.35">
      <c r="A31" s="27"/>
      <c r="B31" s="36"/>
      <c r="C31" s="27"/>
      <c r="D31" s="171"/>
      <c r="E31" s="27"/>
      <c r="F31" s="37"/>
      <c r="G31" s="27"/>
    </row>
    <row r="32" spans="1:7" ht="24" customHeight="1" x14ac:dyDescent="0.25">
      <c r="A32" s="25" t="s">
        <v>268</v>
      </c>
      <c r="B32" s="24"/>
      <c r="C32" s="25"/>
      <c r="D32" s="32"/>
      <c r="E32" s="32"/>
      <c r="F32" s="24"/>
      <c r="G32" s="32"/>
    </row>
    <row r="33" spans="1:7" ht="24" customHeight="1" x14ac:dyDescent="0.25">
      <c r="A33" s="25" t="s">
        <v>269</v>
      </c>
      <c r="B33" s="24"/>
      <c r="C33" s="25"/>
      <c r="D33" s="33"/>
      <c r="E33" s="33"/>
      <c r="F33" s="24"/>
      <c r="G33" s="32"/>
    </row>
    <row r="34" spans="1:7" ht="24" customHeight="1" x14ac:dyDescent="0.25">
      <c r="A34" s="25" t="s">
        <v>270</v>
      </c>
      <c r="B34" s="24"/>
      <c r="C34" s="25"/>
      <c r="D34" s="33"/>
      <c r="E34" s="33"/>
      <c r="F34" s="24"/>
      <c r="G34" s="33"/>
    </row>
    <row r="35" spans="1:7" x14ac:dyDescent="0.25">
      <c r="A35" s="25"/>
      <c r="B35" s="24"/>
      <c r="C35" s="25"/>
      <c r="D35" s="25"/>
      <c r="E35" s="25"/>
      <c r="F35" s="24"/>
      <c r="G35" s="168" t="s">
        <v>271</v>
      </c>
    </row>
    <row r="36" spans="1:7" ht="15.6" x14ac:dyDescent="0.3">
      <c r="A36" s="169" t="s">
        <v>275</v>
      </c>
      <c r="B36" s="24"/>
      <c r="C36" s="25"/>
      <c r="D36" s="25"/>
      <c r="E36" s="25"/>
      <c r="F36" s="24"/>
      <c r="G36" s="25"/>
    </row>
    <row r="37" spans="1:7" ht="15.6" x14ac:dyDescent="0.3">
      <c r="A37" s="169" t="s">
        <v>272</v>
      </c>
      <c r="B37" s="26"/>
      <c r="C37" s="63"/>
      <c r="D37" s="63"/>
      <c r="E37" s="63"/>
      <c r="F37" s="26"/>
      <c r="G37" s="63"/>
    </row>
  </sheetData>
  <mergeCells count="2">
    <mergeCell ref="A1:G1"/>
    <mergeCell ref="A2:G2"/>
  </mergeCells>
  <phoneticPr fontId="0" type="noConversion"/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GridLines="0" workbookViewId="0">
      <selection activeCell="D14" sqref="D14"/>
    </sheetView>
  </sheetViews>
  <sheetFormatPr defaultRowHeight="15" x14ac:dyDescent="0.25"/>
  <cols>
    <col min="1" max="1" width="10.69921875" style="225" customWidth="1"/>
    <col min="2" max="2" width="30.796875" style="225" customWidth="1"/>
    <col min="3" max="3" width="10.69921875" style="225" customWidth="1"/>
    <col min="4" max="4" width="11.19921875" style="225" customWidth="1"/>
    <col min="5" max="5" width="14.296875" style="225" customWidth="1"/>
    <col min="6" max="16384" width="8.796875" style="225"/>
  </cols>
  <sheetData>
    <row r="1" spans="1:11" ht="16.2" x14ac:dyDescent="0.35">
      <c r="A1" s="279" t="s">
        <v>411</v>
      </c>
      <c r="B1" s="279"/>
      <c r="C1" s="279"/>
      <c r="D1" s="279"/>
      <c r="E1" s="279"/>
    </row>
    <row r="2" spans="1:11" ht="16.2" x14ac:dyDescent="0.35">
      <c r="A2" s="279" t="s">
        <v>276</v>
      </c>
      <c r="B2" s="279"/>
      <c r="C2" s="279"/>
      <c r="D2" s="279"/>
      <c r="E2" s="279"/>
    </row>
    <row r="4" spans="1:11" ht="16.2" thickBot="1" x14ac:dyDescent="0.35">
      <c r="A4" s="226"/>
      <c r="B4" s="227" t="s">
        <v>284</v>
      </c>
      <c r="C4" s="228"/>
      <c r="D4" s="228"/>
    </row>
    <row r="5" spans="1:11" ht="16.2" thickBot="1" x14ac:dyDescent="0.35">
      <c r="A5" s="226"/>
      <c r="B5" s="229" t="s">
        <v>277</v>
      </c>
      <c r="C5" s="230"/>
      <c r="D5" s="231" t="s">
        <v>278</v>
      </c>
      <c r="E5" s="228"/>
    </row>
    <row r="6" spans="1:11" ht="15.6" thickBot="1" x14ac:dyDescent="0.3"/>
    <row r="7" spans="1:11" ht="15.6" x14ac:dyDescent="0.3">
      <c r="A7" s="232"/>
      <c r="B7" s="233"/>
      <c r="C7" s="233" t="s">
        <v>279</v>
      </c>
      <c r="D7" s="233" t="s">
        <v>280</v>
      </c>
      <c r="E7" s="234" t="s">
        <v>281</v>
      </c>
      <c r="F7" s="231"/>
      <c r="G7" s="231"/>
      <c r="H7" s="231"/>
      <c r="I7" s="231"/>
      <c r="J7" s="231"/>
      <c r="K7" s="231"/>
    </row>
    <row r="8" spans="1:11" ht="16.2" thickBot="1" x14ac:dyDescent="0.35">
      <c r="A8" s="235" t="s">
        <v>449</v>
      </c>
      <c r="B8" s="236" t="s">
        <v>282</v>
      </c>
      <c r="C8" s="236" t="s">
        <v>465</v>
      </c>
      <c r="D8" s="236" t="s">
        <v>465</v>
      </c>
      <c r="E8" s="237" t="s">
        <v>283</v>
      </c>
      <c r="F8" s="231"/>
      <c r="G8" s="231"/>
      <c r="H8" s="231"/>
      <c r="I8" s="231"/>
      <c r="J8" s="231"/>
      <c r="K8" s="231"/>
    </row>
    <row r="9" spans="1:11" x14ac:dyDescent="0.25">
      <c r="A9" s="238"/>
      <c r="B9" s="238"/>
      <c r="C9" s="238"/>
      <c r="D9" s="238"/>
      <c r="E9" s="238"/>
    </row>
    <row r="10" spans="1:11" x14ac:dyDescent="0.25">
      <c r="A10" s="239"/>
      <c r="B10" s="239"/>
      <c r="C10" s="239"/>
      <c r="D10" s="239"/>
      <c r="E10" s="239"/>
    </row>
    <row r="11" spans="1:11" x14ac:dyDescent="0.25">
      <c r="A11" s="239"/>
      <c r="B11" s="239"/>
      <c r="C11" s="239"/>
      <c r="D11" s="239"/>
      <c r="E11" s="239"/>
    </row>
    <row r="12" spans="1:11" x14ac:dyDescent="0.25">
      <c r="A12" s="239"/>
      <c r="B12" s="239"/>
      <c r="C12" s="239"/>
      <c r="D12" s="239"/>
      <c r="E12" s="239"/>
    </row>
    <row r="13" spans="1:11" x14ac:dyDescent="0.25">
      <c r="A13" s="239"/>
      <c r="B13" s="239"/>
      <c r="C13" s="239"/>
      <c r="D13" s="239"/>
      <c r="E13" s="239"/>
    </row>
    <row r="14" spans="1:11" x14ac:dyDescent="0.25">
      <c r="A14" s="239"/>
      <c r="B14" s="239"/>
      <c r="C14" s="239"/>
      <c r="D14" s="239"/>
      <c r="E14" s="239"/>
    </row>
    <row r="15" spans="1:11" x14ac:dyDescent="0.25">
      <c r="A15" s="239"/>
      <c r="B15" s="239"/>
      <c r="C15" s="239"/>
      <c r="D15" s="239"/>
      <c r="E15" s="239"/>
    </row>
    <row r="16" spans="1:11" x14ac:dyDescent="0.25">
      <c r="A16" s="239"/>
      <c r="B16" s="239"/>
      <c r="C16" s="239"/>
      <c r="D16" s="239"/>
      <c r="E16" s="239"/>
    </row>
    <row r="17" spans="1:5" x14ac:dyDescent="0.25">
      <c r="A17" s="239"/>
      <c r="B17" s="239"/>
      <c r="C17" s="239"/>
      <c r="D17" s="239"/>
      <c r="E17" s="239"/>
    </row>
    <row r="18" spans="1:5" x14ac:dyDescent="0.25">
      <c r="A18" s="239"/>
      <c r="B18" s="239"/>
      <c r="C18" s="239"/>
      <c r="D18" s="239"/>
      <c r="E18" s="239"/>
    </row>
    <row r="19" spans="1:5" x14ac:dyDescent="0.25">
      <c r="A19" s="239"/>
      <c r="B19" s="239"/>
      <c r="C19" s="239"/>
      <c r="D19" s="239"/>
      <c r="E19" s="239"/>
    </row>
    <row r="20" spans="1:5" x14ac:dyDescent="0.25">
      <c r="A20" s="239"/>
      <c r="B20" s="239"/>
      <c r="C20" s="239"/>
      <c r="D20" s="239"/>
      <c r="E20" s="239"/>
    </row>
    <row r="21" spans="1:5" x14ac:dyDescent="0.25">
      <c r="A21" s="239"/>
      <c r="B21" s="239"/>
      <c r="C21" s="239"/>
      <c r="D21" s="239"/>
      <c r="E21" s="239"/>
    </row>
    <row r="22" spans="1:5" x14ac:dyDescent="0.25">
      <c r="A22" s="239"/>
      <c r="B22" s="239"/>
      <c r="C22" s="239"/>
      <c r="D22" s="239"/>
      <c r="E22" s="239"/>
    </row>
    <row r="23" spans="1:5" x14ac:dyDescent="0.25">
      <c r="A23" s="239"/>
      <c r="B23" s="239"/>
      <c r="C23" s="239"/>
      <c r="D23" s="239"/>
      <c r="E23" s="239"/>
    </row>
    <row r="24" spans="1:5" x14ac:dyDescent="0.25">
      <c r="A24" s="239"/>
      <c r="B24" s="239"/>
      <c r="C24" s="239"/>
      <c r="D24" s="239"/>
      <c r="E24" s="239"/>
    </row>
    <row r="25" spans="1:5" x14ac:dyDescent="0.25">
      <c r="A25" s="239"/>
      <c r="B25" s="239"/>
      <c r="C25" s="239"/>
      <c r="D25" s="239"/>
      <c r="E25" s="239"/>
    </row>
    <row r="26" spans="1:5" x14ac:dyDescent="0.25">
      <c r="A26" s="239"/>
      <c r="B26" s="239"/>
      <c r="C26" s="239"/>
      <c r="D26" s="239"/>
      <c r="E26" s="239"/>
    </row>
    <row r="27" spans="1:5" x14ac:dyDescent="0.25">
      <c r="A27" s="239"/>
      <c r="B27" s="239"/>
      <c r="C27" s="239"/>
      <c r="D27" s="239"/>
      <c r="E27" s="239"/>
    </row>
    <row r="28" spans="1:5" x14ac:dyDescent="0.25">
      <c r="A28" s="239"/>
      <c r="B28" s="239"/>
      <c r="C28" s="239"/>
      <c r="D28" s="239"/>
      <c r="E28" s="239"/>
    </row>
    <row r="29" spans="1:5" x14ac:dyDescent="0.25">
      <c r="A29" s="239"/>
      <c r="B29" s="239"/>
      <c r="C29" s="239"/>
      <c r="D29" s="239"/>
      <c r="E29" s="239"/>
    </row>
    <row r="30" spans="1:5" x14ac:dyDescent="0.25">
      <c r="A30" s="239"/>
      <c r="B30" s="239"/>
      <c r="C30" s="239"/>
      <c r="D30" s="239"/>
      <c r="E30" s="239"/>
    </row>
  </sheetData>
  <mergeCells count="2">
    <mergeCell ref="A1:E1"/>
    <mergeCell ref="A2:E2"/>
  </mergeCells>
  <phoneticPr fontId="0" type="noConversion"/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sqref="A1:IV65536"/>
    </sheetView>
  </sheetViews>
  <sheetFormatPr defaultRowHeight="15" x14ac:dyDescent="0.25"/>
  <cols>
    <col min="1" max="1" width="9.19921875" style="225" customWidth="1"/>
    <col min="2" max="2" width="11.5" style="225" customWidth="1"/>
    <col min="3" max="3" width="23.69921875" style="225" customWidth="1"/>
    <col min="4" max="5" width="11.19921875" style="225" customWidth="1"/>
    <col min="6" max="6" width="14.296875" style="225" customWidth="1"/>
    <col min="7" max="16384" width="8.796875" style="225"/>
  </cols>
  <sheetData>
    <row r="1" spans="1:12" ht="16.2" x14ac:dyDescent="0.35">
      <c r="A1" s="279" t="s">
        <v>411</v>
      </c>
      <c r="B1" s="279"/>
      <c r="C1" s="279"/>
      <c r="D1" s="279"/>
      <c r="E1" s="279"/>
      <c r="F1" s="279"/>
    </row>
    <row r="2" spans="1:12" ht="16.2" x14ac:dyDescent="0.35">
      <c r="A2" s="279" t="s">
        <v>285</v>
      </c>
      <c r="B2" s="279"/>
      <c r="C2" s="279"/>
      <c r="D2" s="279"/>
      <c r="E2" s="279"/>
      <c r="F2" s="279"/>
    </row>
    <row r="3" spans="1:12" ht="15.6" thickBot="1" x14ac:dyDescent="0.3"/>
    <row r="4" spans="1:12" ht="15.6" x14ac:dyDescent="0.3">
      <c r="A4" s="232" t="s">
        <v>286</v>
      </c>
      <c r="B4" s="233" t="s">
        <v>287</v>
      </c>
      <c r="C4" s="233"/>
      <c r="D4" s="233"/>
      <c r="E4" s="233"/>
      <c r="F4" s="234"/>
      <c r="G4" s="231"/>
      <c r="H4" s="231"/>
      <c r="I4" s="231"/>
      <c r="J4" s="231"/>
      <c r="K4" s="231"/>
      <c r="L4" s="231"/>
    </row>
    <row r="5" spans="1:12" ht="15.6" x14ac:dyDescent="0.3">
      <c r="A5" s="240" t="s">
        <v>288</v>
      </c>
      <c r="B5" s="241" t="s">
        <v>289</v>
      </c>
      <c r="C5" s="241" t="s">
        <v>290</v>
      </c>
      <c r="D5" s="241" t="s">
        <v>449</v>
      </c>
      <c r="E5" s="241" t="s">
        <v>449</v>
      </c>
      <c r="F5" s="242" t="s">
        <v>291</v>
      </c>
      <c r="G5" s="231"/>
      <c r="H5" s="231"/>
      <c r="I5" s="231"/>
      <c r="J5" s="231"/>
      <c r="K5" s="231"/>
      <c r="L5" s="231"/>
    </row>
    <row r="6" spans="1:12" ht="16.2" thickBot="1" x14ac:dyDescent="0.35">
      <c r="A6" s="235" t="s">
        <v>465</v>
      </c>
      <c r="B6" s="236" t="s">
        <v>292</v>
      </c>
      <c r="C6" s="236" t="s">
        <v>293</v>
      </c>
      <c r="D6" s="236" t="s">
        <v>290</v>
      </c>
      <c r="E6" s="236" t="s">
        <v>294</v>
      </c>
      <c r="F6" s="237" t="s">
        <v>295</v>
      </c>
      <c r="G6" s="231"/>
      <c r="H6" s="231"/>
      <c r="I6" s="231"/>
      <c r="J6" s="231"/>
      <c r="K6" s="231"/>
      <c r="L6" s="231"/>
    </row>
    <row r="7" spans="1:12" x14ac:dyDescent="0.25">
      <c r="A7" s="238"/>
      <c r="B7" s="238"/>
      <c r="C7" s="238"/>
      <c r="D7" s="238"/>
      <c r="E7" s="238"/>
      <c r="F7" s="238"/>
    </row>
    <row r="8" spans="1:12" x14ac:dyDescent="0.25">
      <c r="A8" s="239"/>
      <c r="B8" s="239"/>
      <c r="C8" s="239"/>
      <c r="D8" s="239"/>
      <c r="E8" s="239"/>
      <c r="F8" s="239"/>
    </row>
    <row r="9" spans="1:12" x14ac:dyDescent="0.25">
      <c r="A9" s="239"/>
      <c r="B9" s="239"/>
      <c r="C9" s="239"/>
      <c r="D9" s="239"/>
      <c r="E9" s="239"/>
      <c r="F9" s="239"/>
    </row>
    <row r="10" spans="1:12" x14ac:dyDescent="0.25">
      <c r="A10" s="239"/>
      <c r="B10" s="239"/>
      <c r="C10" s="239"/>
      <c r="D10" s="239"/>
      <c r="E10" s="239"/>
      <c r="F10" s="239"/>
    </row>
    <row r="11" spans="1:12" x14ac:dyDescent="0.25">
      <c r="A11" s="239"/>
      <c r="B11" s="239"/>
      <c r="C11" s="239"/>
      <c r="D11" s="239"/>
      <c r="E11" s="239"/>
      <c r="F11" s="239"/>
    </row>
    <row r="12" spans="1:12" x14ac:dyDescent="0.25">
      <c r="A12" s="239"/>
      <c r="B12" s="239"/>
      <c r="C12" s="239"/>
      <c r="D12" s="239"/>
      <c r="E12" s="239"/>
      <c r="F12" s="239"/>
    </row>
    <row r="13" spans="1:12" x14ac:dyDescent="0.25">
      <c r="A13" s="239"/>
      <c r="B13" s="239"/>
      <c r="C13" s="239"/>
      <c r="D13" s="239"/>
      <c r="E13" s="239"/>
      <c r="F13" s="239"/>
    </row>
    <row r="14" spans="1:12" x14ac:dyDescent="0.25">
      <c r="A14" s="239"/>
      <c r="B14" s="239"/>
      <c r="C14" s="239"/>
      <c r="D14" s="239"/>
      <c r="E14" s="239"/>
      <c r="F14" s="239"/>
    </row>
    <row r="15" spans="1:12" x14ac:dyDescent="0.25">
      <c r="A15" s="239"/>
      <c r="B15" s="239"/>
      <c r="C15" s="239"/>
      <c r="D15" s="239"/>
      <c r="E15" s="239"/>
      <c r="F15" s="239"/>
    </row>
    <row r="16" spans="1:12" x14ac:dyDescent="0.25">
      <c r="A16" s="239"/>
      <c r="B16" s="239"/>
      <c r="C16" s="239"/>
      <c r="D16" s="239"/>
      <c r="E16" s="239"/>
      <c r="F16" s="239"/>
    </row>
    <row r="17" spans="1:6" x14ac:dyDescent="0.25">
      <c r="A17" s="239"/>
      <c r="B17" s="239"/>
      <c r="C17" s="239"/>
      <c r="D17" s="239"/>
      <c r="E17" s="239"/>
      <c r="F17" s="239"/>
    </row>
    <row r="18" spans="1:6" x14ac:dyDescent="0.25">
      <c r="A18" s="239"/>
      <c r="B18" s="239"/>
      <c r="C18" s="239"/>
      <c r="D18" s="239"/>
      <c r="E18" s="239"/>
      <c r="F18" s="239"/>
    </row>
    <row r="19" spans="1:6" x14ac:dyDescent="0.25">
      <c r="A19" s="239"/>
      <c r="B19" s="239"/>
      <c r="C19" s="239"/>
      <c r="D19" s="239"/>
      <c r="E19" s="239"/>
      <c r="F19" s="239"/>
    </row>
    <row r="20" spans="1:6" x14ac:dyDescent="0.25">
      <c r="A20" s="239"/>
      <c r="B20" s="239"/>
      <c r="C20" s="239"/>
      <c r="D20" s="239"/>
      <c r="E20" s="239"/>
      <c r="F20" s="239"/>
    </row>
    <row r="21" spans="1:6" x14ac:dyDescent="0.25">
      <c r="A21" s="239"/>
      <c r="B21" s="239"/>
      <c r="C21" s="239"/>
      <c r="D21" s="239"/>
      <c r="E21" s="239"/>
      <c r="F21" s="239"/>
    </row>
    <row r="22" spans="1:6" x14ac:dyDescent="0.25">
      <c r="A22" s="239"/>
      <c r="B22" s="239"/>
      <c r="C22" s="239"/>
      <c r="D22" s="239"/>
      <c r="E22" s="239"/>
      <c r="F22" s="239"/>
    </row>
    <row r="23" spans="1:6" x14ac:dyDescent="0.25">
      <c r="A23" s="239"/>
      <c r="B23" s="239"/>
      <c r="C23" s="239"/>
      <c r="D23" s="239"/>
      <c r="E23" s="239"/>
      <c r="F23" s="239"/>
    </row>
    <row r="24" spans="1:6" x14ac:dyDescent="0.25">
      <c r="A24" s="239"/>
      <c r="B24" s="239"/>
      <c r="C24" s="239"/>
      <c r="D24" s="239"/>
      <c r="E24" s="239"/>
      <c r="F24" s="239"/>
    </row>
    <row r="25" spans="1:6" x14ac:dyDescent="0.25">
      <c r="A25" s="239"/>
      <c r="B25" s="239"/>
      <c r="C25" s="239"/>
      <c r="D25" s="239"/>
      <c r="E25" s="239"/>
      <c r="F25" s="239"/>
    </row>
    <row r="26" spans="1:6" x14ac:dyDescent="0.25">
      <c r="A26" s="239"/>
      <c r="B26" s="239"/>
      <c r="C26" s="239"/>
      <c r="D26" s="239"/>
      <c r="E26" s="239"/>
      <c r="F26" s="239"/>
    </row>
    <row r="27" spans="1:6" x14ac:dyDescent="0.25">
      <c r="A27" s="239"/>
      <c r="B27" s="239"/>
      <c r="C27" s="239"/>
      <c r="D27" s="239"/>
      <c r="E27" s="239"/>
      <c r="F27" s="239"/>
    </row>
    <row r="28" spans="1:6" x14ac:dyDescent="0.25">
      <c r="A28" s="239"/>
      <c r="B28" s="239"/>
      <c r="C28" s="239"/>
      <c r="D28" s="239"/>
      <c r="E28" s="239"/>
      <c r="F28" s="239"/>
    </row>
    <row r="29" spans="1:6" x14ac:dyDescent="0.25">
      <c r="A29" s="239"/>
      <c r="B29" s="239"/>
      <c r="C29" s="239"/>
      <c r="D29" s="239"/>
      <c r="E29" s="239"/>
      <c r="F29" s="239"/>
    </row>
    <row r="30" spans="1:6" x14ac:dyDescent="0.25">
      <c r="A30" s="239"/>
      <c r="B30" s="239"/>
      <c r="C30" s="239"/>
      <c r="D30" s="239"/>
      <c r="E30" s="239"/>
      <c r="F30" s="239"/>
    </row>
    <row r="31" spans="1:6" x14ac:dyDescent="0.25">
      <c r="A31" s="239"/>
      <c r="B31" s="239"/>
      <c r="C31" s="239"/>
      <c r="D31" s="239"/>
      <c r="E31" s="239"/>
      <c r="F31" s="239"/>
    </row>
    <row r="32" spans="1:6" x14ac:dyDescent="0.25">
      <c r="A32" s="239"/>
      <c r="B32" s="239"/>
      <c r="C32" s="239"/>
      <c r="D32" s="239"/>
      <c r="E32" s="239"/>
      <c r="F32" s="239"/>
    </row>
    <row r="33" spans="1:6" x14ac:dyDescent="0.25">
      <c r="A33" s="239"/>
      <c r="B33" s="239"/>
      <c r="C33" s="239"/>
      <c r="D33" s="239"/>
      <c r="E33" s="239"/>
      <c r="F33" s="239"/>
    </row>
    <row r="34" spans="1:6" x14ac:dyDescent="0.25">
      <c r="A34" s="239"/>
      <c r="B34" s="239"/>
      <c r="C34" s="239"/>
      <c r="D34" s="239"/>
      <c r="E34" s="239"/>
      <c r="F34" s="239"/>
    </row>
    <row r="35" spans="1:6" x14ac:dyDescent="0.25">
      <c r="A35" s="239"/>
      <c r="B35" s="239"/>
      <c r="C35" s="239"/>
      <c r="D35" s="239"/>
      <c r="E35" s="239"/>
      <c r="F35" s="239"/>
    </row>
    <row r="36" spans="1:6" x14ac:dyDescent="0.25">
      <c r="A36" s="239"/>
      <c r="B36" s="239"/>
      <c r="C36" s="239"/>
      <c r="D36" s="239"/>
      <c r="E36" s="239"/>
      <c r="F36" s="239"/>
    </row>
    <row r="37" spans="1:6" x14ac:dyDescent="0.25">
      <c r="A37" s="239"/>
      <c r="B37" s="239"/>
      <c r="C37" s="239"/>
      <c r="D37" s="239"/>
      <c r="E37" s="239"/>
      <c r="F37" s="239"/>
    </row>
    <row r="38" spans="1:6" x14ac:dyDescent="0.25">
      <c r="A38" s="239"/>
      <c r="B38" s="239"/>
      <c r="C38" s="239"/>
      <c r="D38" s="239"/>
      <c r="E38" s="239"/>
      <c r="F38" s="239"/>
    </row>
    <row r="39" spans="1:6" x14ac:dyDescent="0.25">
      <c r="A39" s="239"/>
      <c r="B39" s="239"/>
      <c r="C39" s="239"/>
      <c r="D39" s="239"/>
      <c r="E39" s="239"/>
      <c r="F39" s="239"/>
    </row>
  </sheetData>
  <mergeCells count="2">
    <mergeCell ref="A1:F1"/>
    <mergeCell ref="A2:F2"/>
  </mergeCells>
  <phoneticPr fontId="0" type="noConversion"/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C36" sqref="C36"/>
    </sheetView>
  </sheetViews>
  <sheetFormatPr defaultColWidth="9" defaultRowHeight="15.6" x14ac:dyDescent="0.3"/>
  <cols>
    <col min="1" max="1" width="32.5" style="246" customWidth="1"/>
    <col min="2" max="2" width="31.69921875" style="246" customWidth="1"/>
    <col min="3" max="3" width="17.69921875" style="246" customWidth="1"/>
    <col min="4" max="16384" width="9" style="246"/>
  </cols>
  <sheetData>
    <row r="1" spans="1:8" s="243" customFormat="1" ht="16.2" x14ac:dyDescent="0.35">
      <c r="A1" s="280" t="s">
        <v>411</v>
      </c>
      <c r="B1" s="280"/>
      <c r="C1" s="280"/>
    </row>
    <row r="2" spans="1:8" s="243" customFormat="1" ht="16.2" x14ac:dyDescent="0.35">
      <c r="A2" s="280" t="s">
        <v>296</v>
      </c>
      <c r="B2" s="280"/>
      <c r="C2" s="280"/>
    </row>
    <row r="3" spans="1:8" x14ac:dyDescent="0.3">
      <c r="A3" s="244"/>
      <c r="B3" s="244"/>
      <c r="C3" s="245" t="s">
        <v>297</v>
      </c>
    </row>
    <row r="4" spans="1:8" x14ac:dyDescent="0.3">
      <c r="A4" s="245" t="s">
        <v>298</v>
      </c>
      <c r="B4" s="245" t="s">
        <v>299</v>
      </c>
      <c r="C4" s="245" t="s">
        <v>300</v>
      </c>
      <c r="D4" s="247"/>
      <c r="E4" s="247"/>
      <c r="F4" s="247"/>
      <c r="G4" s="247"/>
      <c r="H4" s="247"/>
    </row>
    <row r="5" spans="1:8" x14ac:dyDescent="0.3">
      <c r="A5" s="245" t="s">
        <v>301</v>
      </c>
      <c r="B5" s="245" t="s">
        <v>302</v>
      </c>
      <c r="C5" s="245" t="s">
        <v>303</v>
      </c>
      <c r="D5" s="247"/>
      <c r="E5" s="247"/>
      <c r="F5" s="247"/>
      <c r="G5" s="247"/>
      <c r="H5" s="247"/>
    </row>
    <row r="6" spans="1:8" ht="24" customHeight="1" x14ac:dyDescent="0.3">
      <c r="A6" s="248" t="s">
        <v>304</v>
      </c>
      <c r="B6" s="249"/>
      <c r="C6" s="250"/>
    </row>
    <row r="7" spans="1:8" ht="24" customHeight="1" x14ac:dyDescent="0.3">
      <c r="A7" s="248" t="s">
        <v>305</v>
      </c>
      <c r="B7" s="249"/>
      <c r="C7" s="250"/>
    </row>
    <row r="8" spans="1:8" ht="24" customHeight="1" x14ac:dyDescent="0.3">
      <c r="A8" s="248" t="s">
        <v>306</v>
      </c>
      <c r="B8" s="249"/>
      <c r="C8" s="250"/>
    </row>
    <row r="9" spans="1:8" ht="24" customHeight="1" x14ac:dyDescent="0.3">
      <c r="A9" s="248" t="s">
        <v>256</v>
      </c>
      <c r="B9" s="249"/>
      <c r="C9" s="250"/>
    </row>
    <row r="10" spans="1:8" ht="24" customHeight="1" x14ac:dyDescent="0.3">
      <c r="A10" s="248" t="s">
        <v>307</v>
      </c>
      <c r="B10" s="249"/>
      <c r="C10" s="250"/>
    </row>
    <row r="11" spans="1:8" ht="24" customHeight="1" x14ac:dyDescent="0.3">
      <c r="A11" s="248" t="s">
        <v>308</v>
      </c>
      <c r="B11" s="249"/>
      <c r="C11" s="250"/>
    </row>
    <row r="12" spans="1:8" ht="24" customHeight="1" x14ac:dyDescent="0.3">
      <c r="A12" s="248" t="s">
        <v>262</v>
      </c>
      <c r="B12" s="249"/>
      <c r="C12" s="250"/>
    </row>
    <row r="13" spans="1:8" ht="24" customHeight="1" x14ac:dyDescent="0.3">
      <c r="A13" s="248" t="s">
        <v>264</v>
      </c>
      <c r="B13" s="249"/>
      <c r="C13" s="250"/>
    </row>
    <row r="14" spans="1:8" ht="24" customHeight="1" thickBot="1" x14ac:dyDescent="0.35">
      <c r="A14" s="248" t="s">
        <v>309</v>
      </c>
      <c r="B14" s="251"/>
      <c r="C14" s="252"/>
    </row>
    <row r="15" spans="1:8" ht="24" customHeight="1" x14ac:dyDescent="0.3">
      <c r="A15" s="253"/>
      <c r="B15" s="254" t="s">
        <v>310</v>
      </c>
      <c r="C15" s="255"/>
    </row>
    <row r="16" spans="1:8" ht="24" customHeight="1" thickBot="1" x14ac:dyDescent="0.35">
      <c r="A16" s="248" t="s">
        <v>311</v>
      </c>
      <c r="B16" s="256" t="s">
        <v>312</v>
      </c>
      <c r="C16" s="252"/>
    </row>
    <row r="17" spans="1:3" ht="24" customHeight="1" thickTop="1" thickBot="1" x14ac:dyDescent="0.35">
      <c r="A17" s="257"/>
      <c r="B17" s="258" t="s">
        <v>313</v>
      </c>
      <c r="C17" s="259"/>
    </row>
    <row r="18" spans="1:3" ht="24" customHeight="1" x14ac:dyDescent="0.3">
      <c r="A18" s="257" t="s">
        <v>314</v>
      </c>
      <c r="B18" s="260"/>
      <c r="C18" s="260"/>
    </row>
    <row r="19" spans="1:3" ht="24" customHeight="1" x14ac:dyDescent="0.3">
      <c r="A19" s="257" t="s">
        <v>314</v>
      </c>
      <c r="B19" s="261"/>
      <c r="C19" s="261"/>
    </row>
    <row r="20" spans="1:3" ht="24" customHeight="1" x14ac:dyDescent="0.3">
      <c r="A20" s="257" t="s">
        <v>315</v>
      </c>
      <c r="B20" s="261"/>
      <c r="C20" s="261"/>
    </row>
    <row r="21" spans="1:3" ht="24" customHeight="1" x14ac:dyDescent="0.3">
      <c r="A21" s="257" t="s">
        <v>270</v>
      </c>
      <c r="B21" s="261"/>
      <c r="C21" s="261"/>
    </row>
    <row r="22" spans="1:3" x14ac:dyDescent="0.3">
      <c r="A22" s="257"/>
      <c r="B22" s="257"/>
      <c r="C22" s="262" t="s">
        <v>271</v>
      </c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4</vt:i4>
      </vt:variant>
    </vt:vector>
  </HeadingPairs>
  <TitlesOfParts>
    <vt:vector size="26" baseType="lpstr">
      <vt:lpstr>Ch5 Budget Form</vt:lpstr>
      <vt:lpstr>Ch5 Fundraising Profit Form</vt:lpstr>
      <vt:lpstr>Ch5 Budget Monitoring Form</vt:lpstr>
      <vt:lpstr>Ch5 Carryover Request Form</vt:lpstr>
      <vt:lpstr>Ch6 Sample Fund Raising Schedul</vt:lpstr>
      <vt:lpstr>Ch7 Report of Ticket Sales</vt:lpstr>
      <vt:lpstr>Ch7 Ticket Inventory</vt:lpstr>
      <vt:lpstr>Ch7 Receipt Book Log</vt:lpstr>
      <vt:lpstr>Ch7 Cash Count Form</vt:lpstr>
      <vt:lpstr>Ch8 Vending Control Sheet</vt:lpstr>
      <vt:lpstr>Ch8 Vending Inventory Log</vt:lpstr>
      <vt:lpstr>Ch12 Purchase Order Form</vt:lpstr>
      <vt:lpstr>Ch14 StdtStore Daily Sales</vt:lpstr>
      <vt:lpstr>Ch14 StdtStore Daily Inventory</vt:lpstr>
      <vt:lpstr>Ch14 Monthly Inventory</vt:lpstr>
      <vt:lpstr>Ch16 Balance Sheet</vt:lpstr>
      <vt:lpstr>Ch16 Income Statement</vt:lpstr>
      <vt:lpstr>Ch17 Bank Reconciliation</vt:lpstr>
      <vt:lpstr>Ch22 Sample Budget</vt:lpstr>
      <vt:lpstr>Ch22 Sample Fundraising Summary</vt:lpstr>
      <vt:lpstr>Ch22 Balance Sheet</vt:lpstr>
      <vt:lpstr>Ch22 Summary Report</vt:lpstr>
      <vt:lpstr>'Ch14 StdtStore Daily Inventory'!Print_Area</vt:lpstr>
      <vt:lpstr>'Ch14 StdtStore Daily Sales'!Print_Area</vt:lpstr>
      <vt:lpstr>'Ch22 Sample Budget'!Print_Area</vt:lpstr>
      <vt:lpstr>'Ch22 Sample Fundraising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 Ann Peck</dc:creator>
  <cp:lastModifiedBy>Aniket Gupta</cp:lastModifiedBy>
  <cp:lastPrinted>2001-11-11T17:20:29Z</cp:lastPrinted>
  <dcterms:created xsi:type="dcterms:W3CDTF">2001-10-01T04:28:26Z</dcterms:created>
  <dcterms:modified xsi:type="dcterms:W3CDTF">2024-02-03T22:29:11Z</dcterms:modified>
</cp:coreProperties>
</file>