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C22C63B-D9CC-4902-A298-D96572171AFD}" xr6:coauthVersionLast="47" xr6:coauthVersionMax="47" xr10:uidLastSave="{00000000-0000-0000-0000-000000000000}"/>
  <bookViews>
    <workbookView xWindow="3348" yWindow="3348" windowWidth="17280" windowHeight="8880"/>
  </bookViews>
  <sheets>
    <sheet name="Cold Storage" sheetId="1" r:id="rId1"/>
  </sheets>
  <externalReferences>
    <externalReference r:id="rId2"/>
  </externalReferences>
  <definedNames>
    <definedName name="\a">#N/A</definedName>
    <definedName name="\z">#N/A</definedName>
    <definedName name="_1__123Graph_ACHART_2" hidden="1">#REF!</definedName>
    <definedName name="_2__123Graph_ACHART_3" hidden="1">#REF!</definedName>
    <definedName name="_3__123Graph_ACHART_4" hidden="1">#REF!</definedName>
    <definedName name="_4__123Graph_ACHART_5" hidden="1">#REF!</definedName>
    <definedName name="_5__123Graph_ACHART_6" hidden="1">#REF!</definedName>
    <definedName name="_6__123Graph_AMILK_PROD_ACT" hidden="1">#REF!</definedName>
    <definedName name="_Order1" hidden="1">0</definedName>
    <definedName name="_Order2" hidden="1">0</definedName>
    <definedName name="American_Cheese_CommDisp_QData">#REF!</definedName>
    <definedName name="American_Cheese_Production_MData">#REF!</definedName>
    <definedName name="American_Cheese_Supply__Use">#REF!</definedName>
    <definedName name="BFP_Graph">#REF!</definedName>
    <definedName name="BFP_GraphP">#REF!</definedName>
    <definedName name="BFP_MData">#REF!</definedName>
    <definedName name="Butter_A_Data">#REF!</definedName>
    <definedName name="Butter_A_Graph">#REF!</definedName>
    <definedName name="Butter_A_GraphP">#REF!</definedName>
    <definedName name="Butter_A_MData">#REF!</definedName>
    <definedName name="Butter_AA_Data">#REF!</definedName>
    <definedName name="Butter_AA_Graph">#REF!</definedName>
    <definedName name="Butter_AA_GraphP">#REF!</definedName>
    <definedName name="Butter_AA_MData">#REF!</definedName>
    <definedName name="Butter_B_Data">#REF!</definedName>
    <definedName name="Butter_B_Graph">#REF!</definedName>
    <definedName name="Butter_B_GraphP">#REF!</definedName>
    <definedName name="Butter_ComDisp_QData">#REF!</definedName>
    <definedName name="Butter_Production_MData">#REF!</definedName>
    <definedName name="CButtermilk_Data">#REF!</definedName>
    <definedName name="CDryBM_Graph">#REF!</definedName>
    <definedName name="CDryBM_GraphP">#REF!</definedName>
    <definedName name="Cheese_40_data">#REF!</definedName>
    <definedName name="Cheese_40_Graph">#REF!</definedName>
    <definedName name="Cheese_40_GraphP">#REF!</definedName>
    <definedName name="Cheese_40_MData">#REF!</definedName>
    <definedName name="Cheese_B_data">#REF!</definedName>
    <definedName name="Cheese_B_Graph">#REF!</definedName>
    <definedName name="Cheese_Production_Graph">#REF!</definedName>
    <definedName name="CNumbers_Graph">#REF!</definedName>
    <definedName name="CNumbers_GraphP">#REF!</definedName>
    <definedName name="CPowder_Data">#REF!</definedName>
    <definedName name="CPowder_Graph">#REF!</definedName>
    <definedName name="CPowder_GraphP">#REF!</definedName>
    <definedName name="CPowder_MData">#REF!</definedName>
    <definedName name="CWhey_Data">#REF!</definedName>
    <definedName name="CWhey_Graph">#REF!</definedName>
    <definedName name="CWhey_GraphP">#REF!</definedName>
    <definedName name="Ending_American_Cheese_Stocks_MData">#REF!</definedName>
    <definedName name="Ending_Butter_Stocks_MData">#REF!</definedName>
    <definedName name="Ending_Cheese_Stocks_Graph">#REF!</definedName>
    <definedName name="Ending_Other_Natural_Cheese_Stocks_MData">#REF!</definedName>
    <definedName name="Ending_Swiss_Stocks_MData">#REF!</definedName>
    <definedName name="Ending_Total_Cheese_Stocks_MData">#REF!</definedName>
    <definedName name="Fluid_Milk_ComDisp_QData">#REF!</definedName>
    <definedName name="Forecast_of_U.S._Milk_Supply__Use_and_Prices">#REF!</definedName>
    <definedName name="Grade_AA">#REF!</definedName>
    <definedName name="MENU1">#N/A</definedName>
    <definedName name="menu11">#N/A</definedName>
    <definedName name="MENU2">#N/A</definedName>
    <definedName name="MENU3">#N/A</definedName>
    <definedName name="MENU4">#N/A</definedName>
    <definedName name="MENU5">#N/A</definedName>
    <definedName name="Milk_Production__Commodity_Prices__and_Class_Price_Forecasts">#REF!</definedName>
    <definedName name="Monthly_20_State_Cow_Numbers_Data">#REF!</definedName>
    <definedName name="Monthly_20_State_Milk_Per_Cow_Data">#REF!</definedName>
    <definedName name="Monthly_20_State_Milk_Production_Data">#REF!</definedName>
    <definedName name="Monthly_Alfalfa_Price_Data">#REF!</definedName>
    <definedName name="Monthly_Corn_Price_Data">#REF!</definedName>
    <definedName name="Monthly_Milk_Production_20_State">#REF!</definedName>
    <definedName name="Monthly_Soybean_Price_Data">#REF!</definedName>
    <definedName name="Monthy_BFP_Feed_Ratio_Data">#REF!</definedName>
    <definedName name="MperCow_Graph">#REF!</definedName>
    <definedName name="MperCow_GraphP">#REF!</definedName>
    <definedName name="MProd_Graph">#REF!</definedName>
    <definedName name="MProd_GraphP">#REF!</definedName>
    <definedName name="Nonfat_Dry_Milk_ComDisp_QData">#REF!</definedName>
    <definedName name="Nonfat_Dry_Milk_Production_MData">#REF!</definedName>
    <definedName name="Other_Cheese_ComDisp_QData">#REF!</definedName>
    <definedName name="Projections_for_Mailbox_Milk_Prices">#REF!</definedName>
    <definedName name="Total_Cheese_Production_MData">#REF!</definedName>
    <definedName name="W_D_Buttermilk_Data">#REF!</definedName>
    <definedName name="W_D_Buttermilk_MData">#REF!</definedName>
    <definedName name="WPowder_Data">#REF!</definedName>
    <definedName name="WPowder_Graph">#REF!</definedName>
    <definedName name="WPowder_GraphP">#REF!</definedName>
    <definedName name="WPowder_MData">#REF!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G142" i="1" s="1"/>
  <c r="D31" i="1"/>
  <c r="G31" i="1"/>
  <c r="D32" i="1"/>
  <c r="G32" i="1"/>
  <c r="D33" i="1"/>
  <c r="G33" i="1"/>
  <c r="D34" i="1"/>
  <c r="G34" i="1"/>
  <c r="D35" i="1"/>
  <c r="G35" i="1"/>
  <c r="D36" i="1"/>
  <c r="G36" i="1"/>
  <c r="P36" i="1"/>
  <c r="D37" i="1"/>
  <c r="G37" i="1"/>
  <c r="P37" i="1"/>
  <c r="D38" i="1"/>
  <c r="G38" i="1"/>
  <c r="D39" i="1"/>
  <c r="G39" i="1"/>
  <c r="P39" i="1"/>
  <c r="D40" i="1"/>
  <c r="G40" i="1"/>
  <c r="P40" i="1"/>
  <c r="D41" i="1"/>
  <c r="G41" i="1"/>
  <c r="P41" i="1"/>
  <c r="D42" i="1"/>
  <c r="G42" i="1"/>
  <c r="P42" i="1"/>
  <c r="D43" i="1"/>
  <c r="G43" i="1"/>
  <c r="P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D145" i="1" s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D146" i="1" s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D101" i="1"/>
  <c r="G101" i="1"/>
  <c r="D102" i="1"/>
  <c r="D148" i="1" s="1"/>
  <c r="G102" i="1"/>
  <c r="D103" i="1"/>
  <c r="G103" i="1"/>
  <c r="D104" i="1"/>
  <c r="G104" i="1"/>
  <c r="D105" i="1"/>
  <c r="G105" i="1"/>
  <c r="D106" i="1"/>
  <c r="G106" i="1"/>
  <c r="B117" i="1"/>
  <c r="E117" i="1"/>
  <c r="I117" i="1"/>
  <c r="I118" i="1" s="1"/>
  <c r="J117" i="1"/>
  <c r="J118" i="1" s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C149" i="1" s="1"/>
  <c r="D144" i="1"/>
  <c r="D149" i="1" s="1"/>
  <c r="E144" i="1"/>
  <c r="F144" i="1"/>
  <c r="G144" i="1"/>
  <c r="H144" i="1"/>
  <c r="I144" i="1"/>
  <c r="I149" i="1" s="1"/>
  <c r="J144" i="1"/>
  <c r="B145" i="1"/>
  <c r="B149" i="1" s="1"/>
  <c r="C145" i="1"/>
  <c r="E145" i="1"/>
  <c r="F145" i="1"/>
  <c r="G145" i="1"/>
  <c r="H145" i="1"/>
  <c r="H149" i="1" s="1"/>
  <c r="I145" i="1"/>
  <c r="J145" i="1"/>
  <c r="J149" i="1" s="1"/>
  <c r="B146" i="1"/>
  <c r="C146" i="1"/>
  <c r="E146" i="1"/>
  <c r="E149" i="1" s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E148" i="1"/>
  <c r="F148" i="1"/>
  <c r="G148" i="1"/>
  <c r="H148" i="1"/>
  <c r="I148" i="1"/>
  <c r="J148" i="1"/>
  <c r="F149" i="1"/>
  <c r="G149" i="1"/>
</calcChain>
</file>

<file path=xl/sharedStrings.xml><?xml version="1.0" encoding="utf-8"?>
<sst xmlns="http://schemas.openxmlformats.org/spreadsheetml/2006/main" count="53" uniqueCount="49">
  <si>
    <t>Dairy Stocks in Cold Storage, By Commodity</t>
  </si>
  <si>
    <t>Source:  USDA Cold Storage</t>
  </si>
  <si>
    <t xml:space="preserve">                                         Natural Cheese</t>
  </si>
  <si>
    <t xml:space="preserve">           Butter</t>
  </si>
  <si>
    <t xml:space="preserve">          American</t>
  </si>
  <si>
    <t>Swiss</t>
  </si>
  <si>
    <t>Month/Year</t>
  </si>
  <si>
    <t xml:space="preserve"> Total</t>
  </si>
  <si>
    <t>Gov't owned</t>
  </si>
  <si>
    <t>Commercial</t>
  </si>
  <si>
    <t>Total</t>
  </si>
  <si>
    <t>Other natural cheese</t>
  </si>
  <si>
    <t>Total natural cheese</t>
  </si>
  <si>
    <t>Jan</t>
  </si>
  <si>
    <t>Feb</t>
  </si>
  <si>
    <t>% chng</t>
  </si>
  <si>
    <t>Mar</t>
  </si>
  <si>
    <t>year ago</t>
  </si>
  <si>
    <t>Apr</t>
  </si>
  <si>
    <t>1000 Pounds</t>
  </si>
  <si>
    <t>May</t>
  </si>
  <si>
    <t>Dairy Products</t>
  </si>
  <si>
    <t>Jun</t>
  </si>
  <si>
    <t xml:space="preserve">  Butter, total</t>
  </si>
  <si>
    <t>Jul</t>
  </si>
  <si>
    <t xml:space="preserve">  (Government owned)</t>
  </si>
  <si>
    <t>Aug</t>
  </si>
  <si>
    <t xml:space="preserve">  Natural Cheese</t>
  </si>
  <si>
    <t>Sep</t>
  </si>
  <si>
    <t xml:space="preserve">    American, total</t>
  </si>
  <si>
    <t>Oct</t>
  </si>
  <si>
    <t>Nov</t>
  </si>
  <si>
    <t xml:space="preserve">    Swiss</t>
  </si>
  <si>
    <t>Dec</t>
  </si>
  <si>
    <t xml:space="preserve">    Other natural cheese</t>
  </si>
  <si>
    <t xml:space="preserve">    Total natural cheese</t>
  </si>
  <si>
    <t>Source:  USDA, Cold Storage Report.</t>
  </si>
  <si>
    <t>Angela Fonzi</t>
  </si>
  <si>
    <t>Updated:  5/28/2003.</t>
  </si>
  <si>
    <t>5-yr avg:</t>
  </si>
  <si>
    <t xml:space="preserve">  Dec</t>
  </si>
  <si>
    <t>Graph</t>
  </si>
  <si>
    <t>5-yr Avg</t>
  </si>
  <si>
    <t>Butter</t>
  </si>
  <si>
    <t>Amer chz</t>
  </si>
  <si>
    <t>Total chz</t>
  </si>
  <si>
    <t>Graphs</t>
  </si>
  <si>
    <t>End of year inventory, mil lbs</t>
  </si>
  <si>
    <t>5-yr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</si>
</sst>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0" formatCode="0.0%"/>
    <numFmt numFmtId="173" formatCode="#.00"/>
    <numFmt numFmtId="174" formatCode="#,##0."/>
    <numFmt numFmtId="175" formatCode="&quot;$&quot;#."/>
    <numFmt numFmtId="176" formatCode="#,##0.0"/>
  </numFmts>
  <fonts count="17">
    <font>
      <sz val="10"/>
      <name val="Arial"/>
    </font>
    <font>
      <sz val="10"/>
      <name val="Arial"/>
    </font>
    <font>
      <sz val="1"/>
      <color indexed="8"/>
      <name val="Courier"/>
    </font>
    <font>
      <b/>
      <sz val="1"/>
      <color indexed="8"/>
      <name val="Courier"/>
    </font>
    <font>
      <u/>
      <sz val="10"/>
      <color indexed="12"/>
      <name val="Arial"/>
    </font>
    <font>
      <b/>
      <sz val="18"/>
      <name val="Arial MT"/>
    </font>
    <font>
      <sz val="9"/>
      <name val="Arial MT"/>
      <family val="2"/>
    </font>
    <font>
      <u/>
      <sz val="12"/>
      <color indexed="12"/>
      <name val="Arial"/>
      <family val="2"/>
    </font>
    <font>
      <b/>
      <sz val="10"/>
      <name val="Arial"/>
      <family val="2"/>
    </font>
    <font>
      <sz val="10"/>
      <name val="Arial MT"/>
    </font>
    <font>
      <sz val="10"/>
      <name val="Arial"/>
      <family val="2"/>
    </font>
    <font>
      <b/>
      <sz val="12"/>
      <name val="Arial MT"/>
    </font>
    <font>
      <sz val="12"/>
      <name val="Arial MT"/>
      <family val="2"/>
    </font>
    <font>
      <sz val="12"/>
      <name val="Arial MT"/>
    </font>
    <font>
      <sz val="12"/>
      <name val="Arial"/>
    </font>
    <font>
      <sz val="12"/>
      <name val="Arial"/>
      <family val="2"/>
    </font>
    <font>
      <i/>
      <sz val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9">
    <xf numFmtId="0" fontId="0" fillId="0" borderId="0"/>
    <xf numFmtId="174" fontId="2" fillId="0" borderId="0">
      <protection locked="0"/>
    </xf>
    <xf numFmtId="175" fontId="2" fillId="0" borderId="0">
      <protection locked="0"/>
    </xf>
    <xf numFmtId="0" fontId="2" fillId="0" borderId="0">
      <protection locked="0"/>
    </xf>
    <xf numFmtId="173" fontId="2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1">
      <protection locked="0"/>
    </xf>
  </cellStyleXfs>
  <cellXfs count="41">
    <xf numFmtId="0" fontId="0" fillId="0" borderId="0" xfId="0"/>
    <xf numFmtId="0" fontId="5" fillId="2" borderId="0" xfId="0" applyFont="1" applyFill="1"/>
    <xf numFmtId="3" fontId="6" fillId="2" borderId="0" xfId="0" applyNumberFormat="1" applyFont="1" applyFill="1"/>
    <xf numFmtId="3" fontId="0" fillId="2" borderId="0" xfId="0" applyNumberFormat="1" applyFill="1"/>
    <xf numFmtId="3" fontId="7" fillId="2" borderId="0" xfId="7" applyNumberFormat="1" applyFont="1" applyFill="1" applyAlignment="1" applyProtection="1"/>
    <xf numFmtId="0" fontId="6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6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3" fontId="8" fillId="0" borderId="0" xfId="0" applyNumberFormat="1" applyFont="1"/>
    <xf numFmtId="2" fontId="0" fillId="0" borderId="0" xfId="0" quotePrefix="1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center"/>
    </xf>
    <xf numFmtId="2" fontId="0" fillId="0" borderId="0" xfId="0" applyNumberFormat="1"/>
    <xf numFmtId="3" fontId="9" fillId="0" borderId="0" xfId="0" applyNumberFormat="1" applyFont="1"/>
    <xf numFmtId="3" fontId="1" fillId="0" borderId="0" xfId="0" applyNumberFormat="1" applyFont="1"/>
    <xf numFmtId="3" fontId="10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right"/>
    </xf>
    <xf numFmtId="0" fontId="11" fillId="0" borderId="0" xfId="0" applyFont="1"/>
    <xf numFmtId="2" fontId="11" fillId="0" borderId="0" xfId="0" applyNumberFormat="1" applyFont="1"/>
    <xf numFmtId="0" fontId="12" fillId="0" borderId="0" xfId="0" applyFont="1"/>
    <xf numFmtId="0" fontId="13" fillId="0" borderId="0" xfId="0" applyFont="1"/>
    <xf numFmtId="1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0" borderId="0" xfId="0" applyFont="1"/>
    <xf numFmtId="2" fontId="14" fillId="0" borderId="0" xfId="0" quotePrefix="1" applyNumberFormat="1" applyFont="1" applyAlignment="1">
      <alignment horizontal="left"/>
    </xf>
    <xf numFmtId="2" fontId="14" fillId="0" borderId="0" xfId="0" applyNumberFormat="1" applyFont="1"/>
    <xf numFmtId="3" fontId="15" fillId="0" borderId="0" xfId="0" applyNumberFormat="1" applyFont="1"/>
    <xf numFmtId="3" fontId="12" fillId="0" borderId="0" xfId="0" applyNumberFormat="1" applyFont="1"/>
    <xf numFmtId="170" fontId="12" fillId="0" borderId="0" xfId="0" applyNumberFormat="1" applyFont="1"/>
    <xf numFmtId="0" fontId="16" fillId="0" borderId="0" xfId="0" applyFont="1"/>
    <xf numFmtId="170" fontId="0" fillId="0" borderId="0" xfId="0" applyNumberFormat="1"/>
    <xf numFmtId="0" fontId="0" fillId="0" borderId="0" xfId="0" applyNumberFormat="1" applyAlignment="1">
      <alignment horizontal="center"/>
    </xf>
    <xf numFmtId="176" fontId="0" fillId="0" borderId="0" xfId="0" applyNumberFormat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Hyperlink" xfId="7" builtinId="8"/>
    <cellStyle name="Normal" xfId="0" builtinId="0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Butter Stocks</a:t>
            </a:r>
          </a:p>
        </c:rich>
      </c:tx>
      <c:layout>
        <c:manualLayout>
          <c:xMode val="edge"/>
          <c:yMode val="edge"/>
          <c:x val="0.32501007497320528"/>
          <c:y val="3.6145684936045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964463240425"/>
          <c:y val="0.24097123290696726"/>
          <c:w val="0.66430630708808991"/>
          <c:h val="0.62170578089997541"/>
        </c:manualLayout>
      </c:layout>
      <c:lineChart>
        <c:grouping val="standard"/>
        <c:varyColors val="0"/>
        <c:ser>
          <c:idx val="0"/>
          <c:order val="0"/>
          <c:tx>
            <c:v>1997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Storage'!$L$4:$N$4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6-4711-AB1C-D0D3AF66639C}"/>
            </c:ext>
          </c:extLst>
        </c:ser>
        <c:ser>
          <c:idx val="1"/>
          <c:order val="1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Storage'!$O$4:$Z$4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6-4711-AB1C-D0D3AF66639C}"/>
            </c:ext>
          </c:extLst>
        </c:ser>
        <c:ser>
          <c:idx val="2"/>
          <c:order val="2"/>
          <c:tx>
            <c:v>1999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Storage'!$AA$4:$AL$4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711-AB1C-D0D3AF66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09648"/>
        <c:axId val="1"/>
      </c:lineChart>
      <c:catAx>
        <c:axId val="176200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964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31095707572299"/>
          <c:y val="0.45784534252323777"/>
          <c:w val="0.16786234641473238"/>
          <c:h val="0.19036727399650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End of Year Inventory for Total Cheese</a:t>
            </a:r>
          </a:p>
        </c:rich>
      </c:tx>
      <c:layout>
        <c:manualLayout>
          <c:xMode val="edge"/>
          <c:yMode val="edge"/>
          <c:x val="0.31951225025363006"/>
          <c:y val="3.929403837560258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459721982762762"/>
          <c:y val="0.20432899955313347"/>
          <c:w val="0.79532270084778045"/>
          <c:h val="0.62673991209086122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Cheese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'Cold Storage'!$A$141:$A$149</c:f>
              <c:strCache>
                <c:ptCount val="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5-yr avg</c:v>
                </c:pt>
              </c:strCache>
            </c:strRef>
          </c:cat>
          <c:val>
            <c:numRef>
              <c:f>'Cold Storage'!$J$141:$J$149</c:f>
              <c:numCache>
                <c:formatCode>#,##0.0</c:formatCode>
                <c:ptCount val="9"/>
                <c:pt idx="0">
                  <c:v>412.06200000000001</c:v>
                </c:pt>
                <c:pt idx="1">
                  <c:v>486.95</c:v>
                </c:pt>
                <c:pt idx="2">
                  <c:v>480.41199999999998</c:v>
                </c:pt>
                <c:pt idx="3">
                  <c:v>517.21500000000003</c:v>
                </c:pt>
                <c:pt idx="4">
                  <c:v>621.26099999999997</c:v>
                </c:pt>
                <c:pt idx="5">
                  <c:v>707.81100000000004</c:v>
                </c:pt>
                <c:pt idx="6">
                  <c:v>660.04100000000005</c:v>
                </c:pt>
                <c:pt idx="7">
                  <c:v>730.06100000000004</c:v>
                </c:pt>
                <c:pt idx="8">
                  <c:v>647.27780000000007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5-4095-8029-863E2225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839488"/>
        <c:axId val="1"/>
        <c:axId val="0"/>
      </c:bar3DChart>
      <c:catAx>
        <c:axId val="1854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 Lbs</a:t>
                </a:r>
              </a:p>
            </c:rich>
          </c:tx>
          <c:layout>
            <c:manualLayout>
              <c:xMode val="edge"/>
              <c:yMode val="edge"/>
              <c:x val="5.9476306324268792E-2"/>
              <c:y val="0.4656343547508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83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American Cheese Stocks</a:t>
            </a:r>
          </a:p>
        </c:rich>
      </c:tx>
      <c:layout>
        <c:manualLayout>
          <c:xMode val="edge"/>
          <c:yMode val="edge"/>
          <c:x val="0.28086726292958492"/>
          <c:y val="2.22229170525930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72110339212982"/>
          <c:y val="0.18889479494704092"/>
          <c:w val="0.56710141623362043"/>
          <c:h val="0.57501797873584526"/>
        </c:manualLayout>
      </c:layout>
      <c:lineChart>
        <c:grouping val="standard"/>
        <c:varyColors val="0"/>
        <c:ser>
          <c:idx val="0"/>
          <c:order val="0"/>
          <c:tx>
            <c:v>1997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1-498C-92DB-69DF422C5EFA}"/>
            </c:ext>
          </c:extLst>
        </c:ser>
        <c:ser>
          <c:idx val="1"/>
          <c:order val="1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Storage'!$Q$31:$Z$31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1-498C-92DB-69DF422C5EFA}"/>
            </c:ext>
          </c:extLst>
        </c:ser>
        <c:ser>
          <c:idx val="2"/>
          <c:order val="2"/>
          <c:tx>
            <c:v>1999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Storage'!$AA$31:$AL$31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1-498C-92DB-69DF422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01488"/>
        <c:axId val="1"/>
      </c:lineChart>
      <c:catAx>
        <c:axId val="176200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148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07904458170312"/>
          <c:y val="0.37223386063093367"/>
          <c:w val="0.15742878431721957"/>
          <c:h val="0.21111771199963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Natural Cheese Stocks</a:t>
            </a:r>
          </a:p>
        </c:rich>
      </c:tx>
      <c:layout>
        <c:manualLayout>
          <c:xMode val="edge"/>
          <c:yMode val="edge"/>
          <c:x val="0.16221543617454146"/>
          <c:y val="3.977397096335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12837222808772"/>
          <c:y val="0.27273580089154575"/>
          <c:w val="0.62034034932681781"/>
          <c:h val="0.56535858726476673"/>
        </c:manualLayout>
      </c:layout>
      <c:lineChart>
        <c:grouping val="standard"/>
        <c:varyColors val="0"/>
        <c:ser>
          <c:idx val="0"/>
          <c:order val="0"/>
          <c:tx>
            <c:v>1997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D-4952-8B36-4668E77D64EE}"/>
            </c:ext>
          </c:extLst>
        </c:ser>
        <c:ser>
          <c:idx val="1"/>
          <c:order val="1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Storage'!$Q$35:$Z$35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D-4952-8B36-4668E77D64EE}"/>
            </c:ext>
          </c:extLst>
        </c:ser>
        <c:ser>
          <c:idx val="2"/>
          <c:order val="2"/>
          <c:tx>
            <c:v>1999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'Cold Storage'!#REF!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'Cold Storage'!$AA$35:$AL$35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D-4952-8B36-4668E77D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01968"/>
        <c:axId val="1"/>
      </c:lineChart>
      <c:catAx>
        <c:axId val="17620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4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196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64235529412576"/>
          <c:y val="0.44319567644876184"/>
          <c:w val="0.1675631978066692"/>
          <c:h val="0.22443883615033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American Cheese Stocks</a:t>
            </a:r>
          </a:p>
        </c:rich>
      </c:tx>
      <c:layout>
        <c:manualLayout>
          <c:xMode val="edge"/>
          <c:yMode val="edge"/>
          <c:x val="0.33881714081905667"/>
          <c:y val="1.9851769807042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66227714781237"/>
          <c:y val="0.16625857213398235"/>
          <c:w val="0.80301154960639876"/>
          <c:h val="0.65510840363240797"/>
        </c:manualLayout>
      </c:layout>
      <c:lineChart>
        <c:grouping val="standard"/>
        <c:varyColors val="0"/>
        <c:ser>
          <c:idx val="4"/>
          <c:order val="0"/>
          <c:tx>
            <c:v>2001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'Cold Storage'!$E$79:$E$90</c:f>
              <c:numCache>
                <c:formatCode>#,##0</c:formatCode>
                <c:ptCount val="12"/>
                <c:pt idx="0">
                  <c:v>507000</c:v>
                </c:pt>
                <c:pt idx="1">
                  <c:v>505951</c:v>
                </c:pt>
                <c:pt idx="2">
                  <c:v>500430</c:v>
                </c:pt>
                <c:pt idx="3">
                  <c:v>502951</c:v>
                </c:pt>
                <c:pt idx="4">
                  <c:v>497400</c:v>
                </c:pt>
                <c:pt idx="5">
                  <c:v>521543</c:v>
                </c:pt>
                <c:pt idx="6">
                  <c:v>527916</c:v>
                </c:pt>
                <c:pt idx="7">
                  <c:v>499044</c:v>
                </c:pt>
                <c:pt idx="8">
                  <c:v>487559</c:v>
                </c:pt>
                <c:pt idx="9">
                  <c:v>463378</c:v>
                </c:pt>
                <c:pt idx="10">
                  <c:v>438140</c:v>
                </c:pt>
                <c:pt idx="11">
                  <c:v>449105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3-4F87-B78E-8C3C07E5A4E8}"/>
            </c:ext>
          </c:extLst>
        </c:ser>
        <c:ser>
          <c:idx val="0"/>
          <c:order val="1"/>
          <c:tx>
            <c:v>2002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'Cold Storage'!$E$91:$E$102</c:f>
              <c:numCache>
                <c:formatCode>#,##0</c:formatCode>
                <c:ptCount val="12"/>
                <c:pt idx="0">
                  <c:v>459707</c:v>
                </c:pt>
                <c:pt idx="1">
                  <c:v>491147</c:v>
                </c:pt>
                <c:pt idx="2">
                  <c:v>498290</c:v>
                </c:pt>
                <c:pt idx="3">
                  <c:v>513576</c:v>
                </c:pt>
                <c:pt idx="4">
                  <c:v>531212</c:v>
                </c:pt>
                <c:pt idx="5">
                  <c:v>545710</c:v>
                </c:pt>
                <c:pt idx="6">
                  <c:v>571116</c:v>
                </c:pt>
                <c:pt idx="7">
                  <c:v>563844</c:v>
                </c:pt>
                <c:pt idx="8">
                  <c:v>516791</c:v>
                </c:pt>
                <c:pt idx="9">
                  <c:v>501401</c:v>
                </c:pt>
                <c:pt idx="10">
                  <c:v>474055</c:v>
                </c:pt>
                <c:pt idx="11">
                  <c:v>493262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3-4F87-B78E-8C3C07E5A4E8}"/>
            </c:ext>
          </c:extLst>
        </c:ser>
        <c:ser>
          <c:idx val="1"/>
          <c:order val="2"/>
          <c:tx>
            <c:v>2003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'Cold Storage'!$E$103:$E$114</c:f>
              <c:numCache>
                <c:formatCode>#,##0</c:formatCode>
                <c:ptCount val="12"/>
                <c:pt idx="0">
                  <c:v>512192</c:v>
                </c:pt>
                <c:pt idx="1">
                  <c:v>538314</c:v>
                </c:pt>
                <c:pt idx="2">
                  <c:v>530000</c:v>
                </c:pt>
                <c:pt idx="3">
                  <c:v>534125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3-4F87-B78E-8C3C07E5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20528"/>
        <c:axId val="1"/>
      </c:lineChart>
      <c:catAx>
        <c:axId val="176262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00"/>
          <c:min val="4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lbs</a:t>
                </a:r>
              </a:p>
            </c:rich>
          </c:tx>
          <c:layout>
            <c:manualLayout>
              <c:xMode val="edge"/>
              <c:yMode val="edge"/>
              <c:x val="1.0448105664023776E-2"/>
              <c:y val="0.39951686736673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620528"/>
        <c:crosses val="autoZero"/>
        <c:crossBetween val="between"/>
        <c:majorUnit val="50000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72817910024029"/>
          <c:y val="0.90325552622044136"/>
          <c:w val="0.42837233222497478"/>
          <c:h val="7.692560800229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Butter Stocks</a:t>
            </a:r>
          </a:p>
        </c:rich>
      </c:tx>
      <c:layout>
        <c:manualLayout>
          <c:xMode val="edge"/>
          <c:yMode val="edge"/>
          <c:x val="0.44445863787395196"/>
          <c:y val="2.020269771850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56180066453888"/>
          <c:y val="0.18434961668135461"/>
          <c:w val="0.77632108748650264"/>
          <c:h val="0.59850491991069921"/>
        </c:manualLayout>
      </c:layout>
      <c:lineChart>
        <c:grouping val="standard"/>
        <c:varyColors val="0"/>
        <c:ser>
          <c:idx val="4"/>
          <c:order val="0"/>
          <c:tx>
            <c:v>2001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'Cold Storage'!$B$79:$B$90</c:f>
              <c:numCache>
                <c:formatCode>#,##0</c:formatCode>
                <c:ptCount val="12"/>
                <c:pt idx="0">
                  <c:v>68405</c:v>
                </c:pt>
                <c:pt idx="1">
                  <c:v>86078</c:v>
                </c:pt>
                <c:pt idx="2">
                  <c:v>96208</c:v>
                </c:pt>
                <c:pt idx="3">
                  <c:v>112318</c:v>
                </c:pt>
                <c:pt idx="4">
                  <c:v>138022</c:v>
                </c:pt>
                <c:pt idx="5">
                  <c:v>153486</c:v>
                </c:pt>
                <c:pt idx="6">
                  <c:v>151123</c:v>
                </c:pt>
                <c:pt idx="7">
                  <c:v>118049</c:v>
                </c:pt>
                <c:pt idx="8">
                  <c:v>110857</c:v>
                </c:pt>
                <c:pt idx="9">
                  <c:v>100791</c:v>
                </c:pt>
                <c:pt idx="10">
                  <c:v>57916</c:v>
                </c:pt>
                <c:pt idx="11">
                  <c:v>55915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C-4C81-8B90-8849083CC271}"/>
            </c:ext>
          </c:extLst>
        </c:ser>
        <c:ser>
          <c:idx val="0"/>
          <c:order val="1"/>
          <c:tx>
            <c:v>2002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'Cold Storage'!$B$91:$B$102</c:f>
              <c:numCache>
                <c:formatCode>#,##0</c:formatCode>
                <c:ptCount val="12"/>
                <c:pt idx="0">
                  <c:v>99200</c:v>
                </c:pt>
                <c:pt idx="1">
                  <c:v>130124</c:v>
                </c:pt>
                <c:pt idx="2">
                  <c:v>145160</c:v>
                </c:pt>
                <c:pt idx="3">
                  <c:v>196614</c:v>
                </c:pt>
                <c:pt idx="4">
                  <c:v>226849</c:v>
                </c:pt>
                <c:pt idx="5">
                  <c:v>242999</c:v>
                </c:pt>
                <c:pt idx="6">
                  <c:v>245298</c:v>
                </c:pt>
                <c:pt idx="7">
                  <c:v>229469</c:v>
                </c:pt>
                <c:pt idx="8">
                  <c:v>209110</c:v>
                </c:pt>
                <c:pt idx="9">
                  <c:v>164640</c:v>
                </c:pt>
                <c:pt idx="10">
                  <c:v>135632</c:v>
                </c:pt>
                <c:pt idx="11">
                  <c:v>157820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C-4C81-8B90-8849083CC271}"/>
            </c:ext>
          </c:extLst>
        </c:ser>
        <c:ser>
          <c:idx val="1"/>
          <c:order val="2"/>
          <c:tx>
            <c:v>2003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'Cold Storage'!$B$103:$B$114</c:f>
              <c:numCache>
                <c:formatCode>#,##0</c:formatCode>
                <c:ptCount val="12"/>
                <c:pt idx="0">
                  <c:v>202660</c:v>
                </c:pt>
                <c:pt idx="1">
                  <c:v>238197</c:v>
                </c:pt>
                <c:pt idx="2">
                  <c:v>248620</c:v>
                </c:pt>
                <c:pt idx="3">
                  <c:v>265287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C-4C81-8B90-8849083C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25328"/>
        <c:axId val="1"/>
      </c:lineChart>
      <c:catAx>
        <c:axId val="176262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lbs.</a:t>
                </a:r>
              </a:p>
            </c:rich>
          </c:tx>
          <c:layout>
            <c:manualLayout>
              <c:xMode val="edge"/>
              <c:yMode val="edge"/>
              <c:x val="1.0370701550392212E-2"/>
              <c:y val="0.363648558933083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62532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23315116294301"/>
          <c:y val="0.90407072290308133"/>
          <c:w val="0.42519876356608066"/>
          <c:h val="7.82854536592053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Natural Cheese Stocks</a:t>
            </a:r>
          </a:p>
        </c:rich>
      </c:tx>
      <c:layout>
        <c:manualLayout>
          <c:xMode val="edge"/>
          <c:yMode val="edge"/>
          <c:x val="0.29986811194713703"/>
          <c:y val="1.8277322366217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07213950802127"/>
          <c:y val="0.17494008550522422"/>
          <c:w val="0.76522947435566568"/>
          <c:h val="0.62926209860834381"/>
        </c:manualLayout>
      </c:layout>
      <c:lineChart>
        <c:grouping val="standard"/>
        <c:varyColors val="0"/>
        <c:ser>
          <c:idx val="4"/>
          <c:order val="0"/>
          <c:tx>
            <c:v>2001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'Cold Storage'!$J$79:$J$90</c:f>
              <c:numCache>
                <c:formatCode>#,##0</c:formatCode>
                <c:ptCount val="12"/>
                <c:pt idx="0">
                  <c:v>709905</c:v>
                </c:pt>
                <c:pt idx="1">
                  <c:v>723916</c:v>
                </c:pt>
                <c:pt idx="2">
                  <c:v>711627</c:v>
                </c:pt>
                <c:pt idx="3">
                  <c:v>711765</c:v>
                </c:pt>
                <c:pt idx="4">
                  <c:v>712108</c:v>
                </c:pt>
                <c:pt idx="5">
                  <c:v>739152</c:v>
                </c:pt>
                <c:pt idx="6">
                  <c:v>752564</c:v>
                </c:pt>
                <c:pt idx="7">
                  <c:v>721181</c:v>
                </c:pt>
                <c:pt idx="8">
                  <c:v>708730</c:v>
                </c:pt>
                <c:pt idx="9">
                  <c:v>672234</c:v>
                </c:pt>
                <c:pt idx="10">
                  <c:v>631293</c:v>
                </c:pt>
                <c:pt idx="11">
                  <c:v>660041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0-4222-A607-08AC93D3D4B4}"/>
            </c:ext>
          </c:extLst>
        </c:ser>
        <c:ser>
          <c:idx val="0"/>
          <c:order val="1"/>
          <c:tx>
            <c:v>2002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'Cold Storage'!$J$91:$J$102</c:f>
              <c:numCache>
                <c:formatCode>#,##0</c:formatCode>
                <c:ptCount val="12"/>
                <c:pt idx="0">
                  <c:v>693636</c:v>
                </c:pt>
                <c:pt idx="1">
                  <c:v>720321</c:v>
                </c:pt>
                <c:pt idx="2">
                  <c:v>731722</c:v>
                </c:pt>
                <c:pt idx="3">
                  <c:v>765632</c:v>
                </c:pt>
                <c:pt idx="4">
                  <c:v>783328</c:v>
                </c:pt>
                <c:pt idx="5">
                  <c:v>792470</c:v>
                </c:pt>
                <c:pt idx="6">
                  <c:v>828571</c:v>
                </c:pt>
                <c:pt idx="7">
                  <c:v>796861</c:v>
                </c:pt>
                <c:pt idx="8">
                  <c:v>760398</c:v>
                </c:pt>
                <c:pt idx="9">
                  <c:v>720392</c:v>
                </c:pt>
                <c:pt idx="10">
                  <c:v>697063</c:v>
                </c:pt>
                <c:pt idx="11">
                  <c:v>730061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0-4222-A607-08AC93D3D4B4}"/>
            </c:ext>
          </c:extLst>
        </c:ser>
        <c:ser>
          <c:idx val="1"/>
          <c:order val="2"/>
          <c:tx>
            <c:v>2003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'Cold Storage'!$J$103:$J$114</c:f>
              <c:numCache>
                <c:formatCode>#,##0</c:formatCode>
                <c:ptCount val="12"/>
                <c:pt idx="0">
                  <c:v>759483</c:v>
                </c:pt>
                <c:pt idx="1">
                  <c:v>768506</c:v>
                </c:pt>
                <c:pt idx="2">
                  <c:v>770477</c:v>
                </c:pt>
                <c:pt idx="3">
                  <c:v>779801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0-4222-A607-08AC93D3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50288"/>
        <c:axId val="1"/>
      </c:lineChart>
      <c:catAx>
        <c:axId val="176265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6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lbs.</a:t>
                </a:r>
              </a:p>
            </c:rich>
          </c:tx>
          <c:layout>
            <c:manualLayout>
              <c:xMode val="edge"/>
              <c:yMode val="edge"/>
              <c:x val="9.9013055831601842E-3"/>
              <c:y val="0.347269124958131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65028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47333427977772"/>
          <c:y val="0.90603298015392242"/>
          <c:w val="0.40595352890956748"/>
          <c:h val="8.09424276218201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December Cold Storage Numbers</a:t>
            </a:r>
          </a:p>
        </c:rich>
      </c:tx>
      <c:layout>
        <c:manualLayout>
          <c:xMode val="edge"/>
          <c:yMode val="edge"/>
          <c:x val="0.18137820634371032"/>
          <c:y val="2.21526585722237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11824337136406"/>
          <c:y val="0.22469125123255568"/>
          <c:w val="0.75982762116959723"/>
          <c:h val="0.550651798795277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'Cold Storage'!$D$123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'Cold Storage'!$C$124:$C$126</c:f>
              <c:strCache>
                <c:ptCount val="3"/>
                <c:pt idx="0">
                  <c:v>Butter</c:v>
                </c:pt>
                <c:pt idx="1">
                  <c:v>Amer chz</c:v>
                </c:pt>
                <c:pt idx="2">
                  <c:v>Total chz</c:v>
                </c:pt>
              </c:strCache>
            </c:strRef>
          </c:cat>
          <c:val>
            <c:numRef>
              <c:f>'Cold Storage'!$D$124:$D$126</c:f>
              <c:numCache>
                <c:formatCode>#,##0</c:formatCode>
                <c:ptCount val="3"/>
                <c:pt idx="0">
                  <c:v>157.46</c:v>
                </c:pt>
                <c:pt idx="1">
                  <c:v>495.80599999999998</c:v>
                </c:pt>
                <c:pt idx="2">
                  <c:v>733.42899999999997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A-4A03-A4F1-2C152CAFAD23}"/>
            </c:ext>
          </c:extLst>
        </c:ser>
        <c:ser>
          <c:idx val="1"/>
          <c:order val="1"/>
          <c:tx>
            <c:strRef>
              <c:f>'Cold Storage'!$E$123</c:f>
              <c:strCache>
                <c:ptCount val="1"/>
                <c:pt idx="0">
                  <c:v>5-yr Avg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'Cold Storage'!$C$124:$C$126</c:f>
              <c:strCache>
                <c:ptCount val="3"/>
                <c:pt idx="0">
                  <c:v>Butter</c:v>
                </c:pt>
                <c:pt idx="1">
                  <c:v>Amer chz</c:v>
                </c:pt>
                <c:pt idx="2">
                  <c:v>Total chz</c:v>
                </c:pt>
              </c:strCache>
            </c:strRef>
          </c:cat>
          <c:val>
            <c:numRef>
              <c:f>'Cold Storage'!$E$124:$E$126</c:f>
              <c:numCache>
                <c:formatCode>#,##0</c:formatCode>
                <c:ptCount val="3"/>
                <c:pt idx="0">
                  <c:v>57.696399999999997</c:v>
                </c:pt>
                <c:pt idx="1">
                  <c:v>466.64359999999999</c:v>
                </c:pt>
                <c:pt idx="2">
                  <c:v>647.95140000000004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A-4A03-A4F1-2C152CAF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9661744"/>
        <c:axId val="1"/>
        <c:axId val="0"/>
      </c:bar3DChart>
      <c:catAx>
        <c:axId val="174966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 Lbs</a:t>
                </a:r>
              </a:p>
            </c:rich>
          </c:tx>
          <c:layout>
            <c:manualLayout>
              <c:xMode val="edge"/>
              <c:yMode val="edge"/>
              <c:x val="5.6374307377099149E-2"/>
              <c:y val="0.449382502465111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661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13072006451979"/>
          <c:y val="0.88927100839926942"/>
          <c:w val="0.35295218531749029"/>
          <c:h val="8.5445968778577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End of Year Commercial Butter Inventory</a:t>
            </a:r>
          </a:p>
        </c:rich>
      </c:tx>
      <c:layout>
        <c:manualLayout>
          <c:xMode val="edge"/>
          <c:yMode val="edge"/>
          <c:x val="0.26400863521082646"/>
          <c:y val="3.690801214541176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80054951341623"/>
          <c:y val="0.19157015827856577"/>
          <c:w val="0.79869279036002538"/>
          <c:h val="0.64676897473864425"/>
        </c:manualLayout>
      </c:layout>
      <c:bar3DChart>
        <c:barDir val="col"/>
        <c:grouping val="clustered"/>
        <c:varyColors val="0"/>
        <c:ser>
          <c:idx val="0"/>
          <c:order val="0"/>
          <c:tx>
            <c:v>Butter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'Cold Storage'!$A$141:$A$149</c:f>
              <c:strCache>
                <c:ptCount val="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5-yr avg</c:v>
                </c:pt>
              </c:strCache>
            </c:strRef>
          </c:cat>
          <c:val>
            <c:numRef>
              <c:f>'Cold Storage'!$B$141:$B$149</c:f>
              <c:numCache>
                <c:formatCode>#,##0.0</c:formatCode>
                <c:ptCount val="9"/>
                <c:pt idx="0">
                  <c:v>18.628</c:v>
                </c:pt>
                <c:pt idx="1">
                  <c:v>13.707000000000001</c:v>
                </c:pt>
                <c:pt idx="2">
                  <c:v>20.788</c:v>
                </c:pt>
                <c:pt idx="3">
                  <c:v>25.91</c:v>
                </c:pt>
                <c:pt idx="4">
                  <c:v>25.082000000000001</c:v>
                </c:pt>
                <c:pt idx="5">
                  <c:v>24.114999999999998</c:v>
                </c:pt>
                <c:pt idx="6">
                  <c:v>55.914999999999999</c:v>
                </c:pt>
                <c:pt idx="7">
                  <c:v>157.82</c:v>
                </c:pt>
                <c:pt idx="8">
                  <c:v>57.7684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6DF-9CC1-29758744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4468976"/>
        <c:axId val="1"/>
        <c:axId val="0"/>
      </c:bar3DChart>
      <c:catAx>
        <c:axId val="137446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 Lbs</a:t>
                </a:r>
              </a:p>
            </c:rich>
          </c:tx>
          <c:layout>
            <c:manualLayout>
              <c:xMode val="edge"/>
              <c:yMode val="edge"/>
              <c:x val="4.2668062256295179E-2"/>
              <c:y val="0.463986438399462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46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End of Year Inventory for Other Natural Cheese</a:t>
            </a:r>
          </a:p>
        </c:rich>
      </c:tx>
      <c:layout>
        <c:manualLayout>
          <c:xMode val="edge"/>
          <c:yMode val="edge"/>
          <c:x val="0.24810935348096549"/>
          <c:y val="3.7501162496908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456232628839548"/>
          <c:y val="0.21786389641061013"/>
          <c:w val="0.79749435047453199"/>
          <c:h val="0.61251898744950228"/>
        </c:manualLayout>
      </c:layout>
      <c:bar3DChart>
        <c:barDir val="col"/>
        <c:grouping val="clustered"/>
        <c:varyColors val="0"/>
        <c:ser>
          <c:idx val="0"/>
          <c:order val="0"/>
          <c:tx>
            <c:v>Other Cheese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'Cold Storage'!$A$141:$A$149</c:f>
              <c:strCache>
                <c:ptCount val="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5-yr avg</c:v>
                </c:pt>
              </c:strCache>
            </c:strRef>
          </c:cat>
          <c:val>
            <c:numRef>
              <c:f>'Cold Storage'!$I$141:$I$149</c:f>
              <c:numCache>
                <c:formatCode>#,##0.0</c:formatCode>
                <c:ptCount val="9"/>
                <c:pt idx="0">
                  <c:v>96.811999999999998</c:v>
                </c:pt>
                <c:pt idx="1">
                  <c:v>94.608999999999995</c:v>
                </c:pt>
                <c:pt idx="2">
                  <c:v>56.151000000000003</c:v>
                </c:pt>
                <c:pt idx="3">
                  <c:v>97.685000000000002</c:v>
                </c:pt>
                <c:pt idx="4">
                  <c:v>154.88999999999999</c:v>
                </c:pt>
                <c:pt idx="5">
                  <c:v>171</c:v>
                </c:pt>
                <c:pt idx="6">
                  <c:v>198.88499999999999</c:v>
                </c:pt>
                <c:pt idx="7">
                  <c:v>215.01499999999999</c:v>
                </c:pt>
                <c:pt idx="8">
                  <c:v>167.495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0-44C0-A32B-864D478C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851008"/>
        <c:axId val="1"/>
        <c:axId val="0"/>
      </c:bar3DChart>
      <c:catAx>
        <c:axId val="18548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 Lbs</a:t>
                </a:r>
              </a:p>
            </c:rich>
          </c:tx>
          <c:layout>
            <c:manualLayout>
              <c:xMode val="edge"/>
              <c:yMode val="edge"/>
              <c:x val="5.5698018128380017E-2"/>
              <c:y val="0.473228955318128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85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563880</xdr:colOff>
      <xdr:row>40</xdr:row>
      <xdr:rowOff>0</xdr:rowOff>
    </xdr:from>
    <xdr:to>
      <xdr:col>33</xdr:col>
      <xdr:colOff>563880</xdr:colOff>
      <xdr:row>58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673C6DE-F228-6BB6-B06E-C4C4A8865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7620</xdr:colOff>
      <xdr:row>60</xdr:row>
      <xdr:rowOff>68580</xdr:rowOff>
    </xdr:from>
    <xdr:to>
      <xdr:col>34</xdr:col>
      <xdr:colOff>0</xdr:colOff>
      <xdr:row>76</xdr:row>
      <xdr:rowOff>129540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83A3F8C-B1BC-25E8-68F3-EC71524FD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594360</xdr:colOff>
      <xdr:row>79</xdr:row>
      <xdr:rowOff>38100</xdr:rowOff>
    </xdr:from>
    <xdr:to>
      <xdr:col>33</xdr:col>
      <xdr:colOff>601980</xdr:colOff>
      <xdr:row>95</xdr:row>
      <xdr:rowOff>38100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1F6EA0C-EFE9-D39A-E783-2572325A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47</xdr:row>
      <xdr:rowOff>106680</xdr:rowOff>
    </xdr:from>
    <xdr:to>
      <xdr:col>16</xdr:col>
      <xdr:colOff>419100</xdr:colOff>
      <xdr:row>65</xdr:row>
      <xdr:rowOff>160020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764D2A5-BA60-F7F8-8469-7BB83117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198120</xdr:colOff>
      <xdr:row>67</xdr:row>
      <xdr:rowOff>30480</xdr:rowOff>
    </xdr:from>
    <xdr:to>
      <xdr:col>16</xdr:col>
      <xdr:colOff>579120</xdr:colOff>
      <xdr:row>85</xdr:row>
      <xdr:rowOff>30480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E5147DC-8B65-5FE7-FD90-4C74729B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</xdr:colOff>
      <xdr:row>86</xdr:row>
      <xdr:rowOff>7620</xdr:rowOff>
    </xdr:from>
    <xdr:to>
      <xdr:col>16</xdr:col>
      <xdr:colOff>701040</xdr:colOff>
      <xdr:row>103</xdr:row>
      <xdr:rowOff>76200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48B6E11-46C3-42A7-4E75-EFE6EC6F7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556260</xdr:colOff>
      <xdr:row>121</xdr:row>
      <xdr:rowOff>106680</xdr:rowOff>
    </xdr:from>
    <xdr:to>
      <xdr:col>10</xdr:col>
      <xdr:colOff>1226820</xdr:colOff>
      <xdr:row>136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A7A41A1D-970B-1F64-D5B5-B47451FEC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38100</xdr:colOff>
      <xdr:row>152</xdr:row>
      <xdr:rowOff>91440</xdr:rowOff>
    </xdr:from>
    <xdr:to>
      <xdr:col>9</xdr:col>
      <xdr:colOff>1021080</xdr:colOff>
      <xdr:row>178</xdr:row>
      <xdr:rowOff>68580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322C69F0-1334-73E2-FDA2-49F026A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</xdr:colOff>
      <xdr:row>153</xdr:row>
      <xdr:rowOff>45720</xdr:rowOff>
    </xdr:from>
    <xdr:to>
      <xdr:col>15</xdr:col>
      <xdr:colOff>571500</xdr:colOff>
      <xdr:row>178</xdr:row>
      <xdr:rowOff>121920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3EB458D-BA1C-7A01-E9FF-BAB36CEE5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1181100</xdr:colOff>
      <xdr:row>152</xdr:row>
      <xdr:rowOff>121920</xdr:rowOff>
    </xdr:from>
    <xdr:to>
      <xdr:col>25</xdr:col>
      <xdr:colOff>502920</xdr:colOff>
      <xdr:row>175</xdr:row>
      <xdr:rowOff>144780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62743AD7-E4A2-8E14-A467-3276B38B7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ME\KBAILEY\STUDENTS\Temp\WWE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We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sda.mannlib.cornell.edu/reports/nassr/other/pcs-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L149"/>
  <sheetViews>
    <sheetView showGridLines="0" tabSelected="1" zoomScale="75" workbookViewId="0">
      <pane xSplit="1" ySplit="5" topLeftCell="I69" activePane="bottomRight" state="frozen"/>
      <selection pane="topRight" activeCell="B1" sqref="B1"/>
      <selection pane="bottomLeft" activeCell="A6" sqref="A6"/>
      <selection pane="bottomRight" activeCell="L105" sqref="L105"/>
    </sheetView>
  </sheetViews>
  <sheetFormatPr defaultRowHeight="13.2"/>
  <cols>
    <col min="1" max="1" width="10.6640625" customWidth="1"/>
    <col min="2" max="2" width="12.33203125" style="6" bestFit="1" customWidth="1"/>
    <col min="3" max="4" width="10.88671875" style="6" customWidth="1"/>
    <col min="5" max="5" width="10" style="6" customWidth="1"/>
    <col min="6" max="7" width="10.5546875" style="6" customWidth="1"/>
    <col min="8" max="8" width="9.33203125" style="6" bestFit="1" customWidth="1"/>
    <col min="9" max="9" width="17.6640625" style="6" customWidth="1"/>
    <col min="10" max="10" width="17.88671875" style="6" customWidth="1"/>
    <col min="11" max="11" width="20.44140625" customWidth="1"/>
    <col min="12" max="12" width="26" customWidth="1"/>
    <col min="13" max="13" width="10.33203125" customWidth="1"/>
    <col min="14" max="14" width="12" customWidth="1"/>
    <col min="15" max="15" width="11.109375" customWidth="1"/>
    <col min="16" max="16" width="10" customWidth="1"/>
    <col min="17" max="17" width="19.109375" customWidth="1"/>
  </cols>
  <sheetData>
    <row r="1" spans="1:38" ht="22.8">
      <c r="A1" s="1" t="s">
        <v>0</v>
      </c>
      <c r="B1" s="2"/>
      <c r="C1" s="2"/>
      <c r="D1" s="2"/>
      <c r="E1" s="3"/>
      <c r="F1" s="3"/>
      <c r="G1" s="3"/>
      <c r="H1" s="3"/>
      <c r="I1" s="4" t="s">
        <v>1</v>
      </c>
      <c r="J1" s="3"/>
    </row>
    <row r="2" spans="1:38">
      <c r="A2" s="5"/>
      <c r="C2" s="7"/>
      <c r="D2" s="7"/>
      <c r="E2" s="7"/>
      <c r="H2" s="7"/>
      <c r="J2" s="8"/>
      <c r="K2" s="9"/>
      <c r="L2" s="10"/>
      <c r="M2" s="9"/>
      <c r="N2" s="9"/>
      <c r="O2" s="11"/>
      <c r="P2" s="12"/>
      <c r="V2" s="12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38">
      <c r="E3" s="13" t="s">
        <v>2</v>
      </c>
      <c r="L3" s="14"/>
      <c r="N3" s="9"/>
    </row>
    <row r="4" spans="1:38">
      <c r="B4" s="13" t="s">
        <v>3</v>
      </c>
      <c r="E4" s="15" t="s">
        <v>4</v>
      </c>
      <c r="H4" s="16" t="s">
        <v>5</v>
      </c>
      <c r="L4" s="17"/>
      <c r="O4" s="18"/>
      <c r="P4" s="18"/>
      <c r="V4" s="19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>
      <c r="A5" t="s">
        <v>6</v>
      </c>
      <c r="B5" s="20" t="s">
        <v>7</v>
      </c>
      <c r="C5" s="6" t="s">
        <v>8</v>
      </c>
      <c r="D5" s="21" t="s">
        <v>9</v>
      </c>
      <c r="E5" s="21" t="s">
        <v>10</v>
      </c>
      <c r="F5" s="21" t="s">
        <v>8</v>
      </c>
      <c r="G5" s="21" t="s">
        <v>9</v>
      </c>
      <c r="I5" s="6" t="s">
        <v>11</v>
      </c>
      <c r="J5" s="6" t="s">
        <v>12</v>
      </c>
      <c r="V5" s="19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>
      <c r="B6" s="20"/>
      <c r="D6" s="21"/>
      <c r="E6" s="21"/>
      <c r="F6" s="21"/>
      <c r="G6" s="21"/>
      <c r="V6" s="1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>
      <c r="A7" s="11">
        <v>34700</v>
      </c>
      <c r="B7" s="22">
        <v>89900</v>
      </c>
      <c r="C7" s="7">
        <v>64493</v>
      </c>
      <c r="D7" s="7">
        <f t="shared" ref="D7:D38" si="0">B7-C7</f>
        <v>25407</v>
      </c>
      <c r="E7" s="7">
        <v>318191</v>
      </c>
      <c r="F7" s="7">
        <v>449</v>
      </c>
      <c r="G7" s="7">
        <f t="shared" ref="G7:G38" si="1">E7-F7</f>
        <v>317742</v>
      </c>
      <c r="H7" s="7">
        <v>8132</v>
      </c>
      <c r="I7" s="7">
        <v>123378</v>
      </c>
      <c r="J7" s="7">
        <v>449701</v>
      </c>
      <c r="V7" s="19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>
      <c r="A8" s="11">
        <v>34731</v>
      </c>
      <c r="B8" s="22">
        <v>88230</v>
      </c>
      <c r="C8" s="7">
        <v>62515</v>
      </c>
      <c r="D8" s="7">
        <f t="shared" si="0"/>
        <v>25715</v>
      </c>
      <c r="E8" s="7">
        <v>321647</v>
      </c>
      <c r="F8" s="7">
        <v>421</v>
      </c>
      <c r="G8" s="7">
        <f t="shared" si="1"/>
        <v>321226</v>
      </c>
      <c r="H8" s="7">
        <v>8520</v>
      </c>
      <c r="I8" s="7">
        <v>118485</v>
      </c>
      <c r="J8" s="7">
        <v>448652</v>
      </c>
      <c r="V8" s="19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>
      <c r="A9" s="11">
        <v>34759</v>
      </c>
      <c r="B9" s="22">
        <v>74804</v>
      </c>
      <c r="C9" s="7">
        <v>51447</v>
      </c>
      <c r="D9" s="7">
        <f t="shared" si="0"/>
        <v>23357</v>
      </c>
      <c r="E9" s="7">
        <v>323508</v>
      </c>
      <c r="F9" s="7">
        <v>421</v>
      </c>
      <c r="G9" s="7">
        <f t="shared" si="1"/>
        <v>323087</v>
      </c>
      <c r="H9" s="7">
        <v>8339</v>
      </c>
      <c r="I9" s="7">
        <v>126917</v>
      </c>
      <c r="J9" s="7">
        <v>458764</v>
      </c>
      <c r="V9" s="19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>
      <c r="A10" s="11">
        <v>34790</v>
      </c>
      <c r="B10" s="22">
        <v>79087</v>
      </c>
      <c r="C10" s="7">
        <v>45734</v>
      </c>
      <c r="D10" s="7">
        <f t="shared" si="0"/>
        <v>33353</v>
      </c>
      <c r="E10" s="7">
        <v>335095</v>
      </c>
      <c r="F10" s="7">
        <v>363</v>
      </c>
      <c r="G10" s="7">
        <f t="shared" si="1"/>
        <v>334732</v>
      </c>
      <c r="H10" s="7">
        <v>8347</v>
      </c>
      <c r="I10" s="7">
        <v>122634</v>
      </c>
      <c r="J10" s="7">
        <v>466076</v>
      </c>
      <c r="V10" s="19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>
      <c r="A11" s="11">
        <v>34820</v>
      </c>
      <c r="B11" s="22">
        <v>81337</v>
      </c>
      <c r="C11" s="7">
        <v>38073</v>
      </c>
      <c r="D11" s="7">
        <f t="shared" si="0"/>
        <v>43264</v>
      </c>
      <c r="E11" s="7">
        <v>344219</v>
      </c>
      <c r="F11" s="7">
        <v>320</v>
      </c>
      <c r="G11" s="7">
        <f t="shared" si="1"/>
        <v>343899</v>
      </c>
      <c r="H11" s="7">
        <v>7687</v>
      </c>
      <c r="I11" s="7">
        <v>113903</v>
      </c>
      <c r="J11" s="7">
        <v>465809</v>
      </c>
      <c r="V11" s="19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8">
      <c r="A12" s="11">
        <v>34851</v>
      </c>
      <c r="B12" s="22">
        <v>79153</v>
      </c>
      <c r="C12" s="7">
        <v>32901</v>
      </c>
      <c r="D12" s="7">
        <f t="shared" si="0"/>
        <v>46252</v>
      </c>
      <c r="E12" s="7">
        <v>347612</v>
      </c>
      <c r="F12" s="7">
        <v>139</v>
      </c>
      <c r="G12" s="7">
        <f t="shared" si="1"/>
        <v>347473</v>
      </c>
      <c r="H12" s="7">
        <v>6619</v>
      </c>
      <c r="I12" s="7">
        <v>119392</v>
      </c>
      <c r="J12" s="7">
        <v>473623</v>
      </c>
      <c r="V12" s="19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8">
      <c r="A13" s="11">
        <v>34881</v>
      </c>
      <c r="B13" s="22">
        <v>68388</v>
      </c>
      <c r="C13" s="7">
        <v>21200</v>
      </c>
      <c r="D13" s="7">
        <f t="shared" si="0"/>
        <v>47188</v>
      </c>
      <c r="E13" s="7">
        <v>361428</v>
      </c>
      <c r="F13" s="7">
        <v>268</v>
      </c>
      <c r="G13" s="7">
        <f t="shared" si="1"/>
        <v>361160</v>
      </c>
      <c r="H13" s="7">
        <v>7532</v>
      </c>
      <c r="I13" s="7">
        <v>113436</v>
      </c>
      <c r="J13" s="7">
        <v>482396</v>
      </c>
      <c r="V13" s="19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>
      <c r="A14" s="11">
        <v>34912</v>
      </c>
      <c r="B14" s="22">
        <v>50249</v>
      </c>
      <c r="C14" s="7">
        <v>15943</v>
      </c>
      <c r="D14" s="7">
        <f t="shared" si="0"/>
        <v>34306</v>
      </c>
      <c r="E14" s="7">
        <v>339340</v>
      </c>
      <c r="F14" s="7">
        <v>202</v>
      </c>
      <c r="G14" s="7">
        <f t="shared" si="1"/>
        <v>339138</v>
      </c>
      <c r="H14" s="7">
        <v>7250</v>
      </c>
      <c r="I14" s="7">
        <v>111518</v>
      </c>
      <c r="J14" s="7">
        <v>458108</v>
      </c>
      <c r="V14" s="19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>
      <c r="A15" s="11">
        <v>34943</v>
      </c>
      <c r="B15" s="22">
        <v>32820</v>
      </c>
      <c r="C15" s="7">
        <v>8075</v>
      </c>
      <c r="D15" s="7">
        <f t="shared" si="0"/>
        <v>24745</v>
      </c>
      <c r="E15" s="7">
        <v>320088</v>
      </c>
      <c r="F15" s="7">
        <v>250</v>
      </c>
      <c r="G15" s="7">
        <f t="shared" si="1"/>
        <v>319838</v>
      </c>
      <c r="H15" s="7">
        <v>7215</v>
      </c>
      <c r="I15" s="7">
        <v>101243</v>
      </c>
      <c r="J15" s="7">
        <v>428546</v>
      </c>
      <c r="V15" s="19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>
      <c r="A16" s="11">
        <v>34973</v>
      </c>
      <c r="B16" s="22">
        <v>23607</v>
      </c>
      <c r="C16" s="7">
        <v>5228</v>
      </c>
      <c r="D16" s="7">
        <f t="shared" si="0"/>
        <v>18379</v>
      </c>
      <c r="E16" s="7">
        <v>312409</v>
      </c>
      <c r="F16" s="7">
        <v>146</v>
      </c>
      <c r="G16" s="7">
        <f t="shared" si="1"/>
        <v>312263</v>
      </c>
      <c r="H16" s="7">
        <v>7517</v>
      </c>
      <c r="I16" s="7">
        <v>98809</v>
      </c>
      <c r="J16" s="7">
        <v>418735</v>
      </c>
      <c r="V16" s="19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>
      <c r="A17" s="11">
        <v>35004</v>
      </c>
      <c r="B17" s="22">
        <v>15690</v>
      </c>
      <c r="C17" s="7">
        <v>4344</v>
      </c>
      <c r="D17" s="7">
        <f t="shared" si="0"/>
        <v>11346</v>
      </c>
      <c r="E17" s="7">
        <v>297868</v>
      </c>
      <c r="F17" s="7">
        <v>264</v>
      </c>
      <c r="G17" s="7">
        <f t="shared" si="1"/>
        <v>297604</v>
      </c>
      <c r="H17" s="7">
        <v>7916</v>
      </c>
      <c r="I17" s="7">
        <v>87776</v>
      </c>
      <c r="J17" s="7">
        <v>393560</v>
      </c>
      <c r="V17" s="19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>
      <c r="A18" s="11">
        <v>35034</v>
      </c>
      <c r="B18" s="22">
        <v>18628</v>
      </c>
      <c r="C18" s="7">
        <v>2797</v>
      </c>
      <c r="D18" s="7">
        <f t="shared" si="0"/>
        <v>15831</v>
      </c>
      <c r="E18" s="7">
        <v>306796</v>
      </c>
      <c r="F18" s="7">
        <v>217</v>
      </c>
      <c r="G18" s="7">
        <f t="shared" si="1"/>
        <v>306579</v>
      </c>
      <c r="H18" s="7">
        <v>8454</v>
      </c>
      <c r="I18" s="7">
        <v>96812</v>
      </c>
      <c r="J18" s="7">
        <v>412062</v>
      </c>
      <c r="V18" s="19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>
      <c r="A19" s="11">
        <v>35065</v>
      </c>
      <c r="B19" s="22">
        <v>25476</v>
      </c>
      <c r="C19" s="7">
        <v>3406</v>
      </c>
      <c r="D19" s="7">
        <f t="shared" si="0"/>
        <v>22070</v>
      </c>
      <c r="E19" s="7">
        <v>323144</v>
      </c>
      <c r="F19" s="7">
        <v>78</v>
      </c>
      <c r="G19" s="7">
        <f t="shared" si="1"/>
        <v>323066</v>
      </c>
      <c r="H19" s="7">
        <v>8496</v>
      </c>
      <c r="I19" s="7">
        <v>109634</v>
      </c>
      <c r="J19" s="7">
        <v>441274</v>
      </c>
      <c r="V19" s="19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>
      <c r="A20" s="11">
        <v>35096</v>
      </c>
      <c r="B20" s="22">
        <v>33670</v>
      </c>
      <c r="C20" s="7">
        <v>3512</v>
      </c>
      <c r="D20" s="7">
        <f t="shared" si="0"/>
        <v>30158</v>
      </c>
      <c r="E20" s="7">
        <v>343118</v>
      </c>
      <c r="F20" s="7">
        <v>105</v>
      </c>
      <c r="G20" s="7">
        <f t="shared" si="1"/>
        <v>343013</v>
      </c>
      <c r="H20" s="7">
        <v>8947</v>
      </c>
      <c r="I20" s="7">
        <v>114327</v>
      </c>
      <c r="J20" s="7">
        <v>466392</v>
      </c>
      <c r="V20" s="19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>
      <c r="A21" s="11">
        <v>35125</v>
      </c>
      <c r="B21" s="22">
        <v>48704</v>
      </c>
      <c r="C21" s="7">
        <v>1308</v>
      </c>
      <c r="D21" s="7">
        <f t="shared" si="0"/>
        <v>47396</v>
      </c>
      <c r="E21" s="7">
        <v>348881</v>
      </c>
      <c r="F21" s="7">
        <v>116</v>
      </c>
      <c r="G21" s="7">
        <f t="shared" si="1"/>
        <v>348765</v>
      </c>
      <c r="H21" s="7">
        <v>11234</v>
      </c>
      <c r="I21" s="7">
        <v>130740</v>
      </c>
      <c r="J21" s="7">
        <v>490855</v>
      </c>
      <c r="V21" s="19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>
      <c r="A22" s="11">
        <v>35156</v>
      </c>
      <c r="B22" s="22">
        <v>39801</v>
      </c>
      <c r="C22" s="7">
        <v>2524</v>
      </c>
      <c r="D22" s="7">
        <f t="shared" si="0"/>
        <v>37277</v>
      </c>
      <c r="E22" s="7">
        <v>368511</v>
      </c>
      <c r="F22" s="7">
        <v>87</v>
      </c>
      <c r="G22" s="7">
        <f t="shared" si="1"/>
        <v>368424</v>
      </c>
      <c r="H22" s="7">
        <v>10274</v>
      </c>
      <c r="I22" s="7">
        <v>138577</v>
      </c>
      <c r="J22" s="7">
        <v>517362</v>
      </c>
      <c r="V22" s="19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>
      <c r="A23" s="11">
        <v>35186</v>
      </c>
      <c r="B23" s="22">
        <v>33984</v>
      </c>
      <c r="C23" s="7">
        <v>995</v>
      </c>
      <c r="D23" s="7">
        <f t="shared" si="0"/>
        <v>32989</v>
      </c>
      <c r="E23" s="7">
        <v>381204</v>
      </c>
      <c r="F23" s="7">
        <v>53</v>
      </c>
      <c r="G23" s="7">
        <f t="shared" si="1"/>
        <v>381151</v>
      </c>
      <c r="H23" s="7">
        <v>10879</v>
      </c>
      <c r="I23" s="7">
        <v>141265</v>
      </c>
      <c r="J23" s="7">
        <v>533348</v>
      </c>
      <c r="V23" s="19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>
      <c r="A24" s="11">
        <v>35217</v>
      </c>
      <c r="B24" s="22">
        <v>29711</v>
      </c>
      <c r="C24" s="7">
        <v>804</v>
      </c>
      <c r="D24" s="7">
        <f t="shared" si="0"/>
        <v>28907</v>
      </c>
      <c r="E24" s="7">
        <v>385356</v>
      </c>
      <c r="F24" s="7">
        <v>65</v>
      </c>
      <c r="G24" s="7">
        <f t="shared" si="1"/>
        <v>385291</v>
      </c>
      <c r="H24" s="7">
        <v>12195</v>
      </c>
      <c r="I24" s="7">
        <v>138124</v>
      </c>
      <c r="J24" s="7">
        <v>535675</v>
      </c>
      <c r="V24" s="19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>
      <c r="A25" s="11">
        <v>35247</v>
      </c>
      <c r="B25" s="22">
        <v>31654</v>
      </c>
      <c r="C25" s="7">
        <v>793</v>
      </c>
      <c r="D25" s="7">
        <f t="shared" si="0"/>
        <v>30861</v>
      </c>
      <c r="E25" s="7">
        <v>386890</v>
      </c>
      <c r="F25" s="7">
        <v>166</v>
      </c>
      <c r="G25" s="7">
        <f t="shared" si="1"/>
        <v>386724</v>
      </c>
      <c r="H25" s="7">
        <v>12916</v>
      </c>
      <c r="I25" s="7">
        <v>126209</v>
      </c>
      <c r="J25" s="7">
        <v>526015</v>
      </c>
      <c r="V25" s="19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>
      <c r="A26" s="11">
        <v>35278</v>
      </c>
      <c r="B26" s="22">
        <v>27264</v>
      </c>
      <c r="C26" s="7">
        <v>843</v>
      </c>
      <c r="D26" s="7">
        <f t="shared" si="0"/>
        <v>26421</v>
      </c>
      <c r="E26" s="7">
        <v>368704</v>
      </c>
      <c r="F26" s="7">
        <v>225</v>
      </c>
      <c r="G26" s="7">
        <f t="shared" si="1"/>
        <v>368479</v>
      </c>
      <c r="H26" s="7">
        <v>12631</v>
      </c>
      <c r="I26" s="7">
        <v>108958</v>
      </c>
      <c r="J26" s="7">
        <v>490293</v>
      </c>
      <c r="V26" s="19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>
      <c r="A27" s="11">
        <v>35309</v>
      </c>
      <c r="B27" s="22">
        <v>21431</v>
      </c>
      <c r="C27" s="7">
        <v>546</v>
      </c>
      <c r="D27" s="7">
        <f t="shared" si="0"/>
        <v>20885</v>
      </c>
      <c r="E27" s="7">
        <v>363846</v>
      </c>
      <c r="F27" s="7">
        <v>190</v>
      </c>
      <c r="G27" s="7">
        <f t="shared" si="1"/>
        <v>363656</v>
      </c>
      <c r="H27" s="7">
        <v>12663</v>
      </c>
      <c r="I27" s="7">
        <v>109364</v>
      </c>
      <c r="J27" s="7">
        <v>485873</v>
      </c>
      <c r="V27" s="19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>
      <c r="A28" s="11">
        <v>35339</v>
      </c>
      <c r="B28" s="22">
        <v>20550</v>
      </c>
      <c r="C28" s="7">
        <v>235</v>
      </c>
      <c r="D28" s="7">
        <f t="shared" si="0"/>
        <v>20315</v>
      </c>
      <c r="E28" s="7">
        <v>370295</v>
      </c>
      <c r="F28" s="7">
        <v>178</v>
      </c>
      <c r="G28" s="7">
        <f t="shared" si="1"/>
        <v>370117</v>
      </c>
      <c r="H28" s="7">
        <v>11987</v>
      </c>
      <c r="I28" s="7">
        <v>103140</v>
      </c>
      <c r="J28" s="7">
        <v>485422</v>
      </c>
      <c r="V28" s="19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>
      <c r="A29" s="11">
        <v>35370</v>
      </c>
      <c r="B29" s="22">
        <v>17661</v>
      </c>
      <c r="C29" s="7">
        <v>227</v>
      </c>
      <c r="D29" s="7">
        <f t="shared" si="0"/>
        <v>17434</v>
      </c>
      <c r="E29" s="7">
        <v>369648</v>
      </c>
      <c r="F29" s="7">
        <v>113</v>
      </c>
      <c r="G29" s="7">
        <f t="shared" si="1"/>
        <v>369535</v>
      </c>
      <c r="H29" s="7">
        <v>13344</v>
      </c>
      <c r="I29" s="7">
        <v>97186</v>
      </c>
      <c r="J29" s="7">
        <v>480178</v>
      </c>
      <c r="V29" s="19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>
      <c r="A30" s="11">
        <v>35400</v>
      </c>
      <c r="B30" s="7">
        <v>13707</v>
      </c>
      <c r="C30" s="7">
        <v>294</v>
      </c>
      <c r="D30" s="7">
        <f t="shared" si="0"/>
        <v>13413</v>
      </c>
      <c r="E30" s="7">
        <v>379673</v>
      </c>
      <c r="F30" s="7">
        <v>47</v>
      </c>
      <c r="G30" s="7">
        <f t="shared" si="1"/>
        <v>379626</v>
      </c>
      <c r="H30" s="7">
        <v>12668</v>
      </c>
      <c r="I30" s="7">
        <v>94609</v>
      </c>
      <c r="J30" s="7">
        <v>486950</v>
      </c>
      <c r="V30" s="19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ht="15.6">
      <c r="A31" s="11">
        <v>35431</v>
      </c>
      <c r="B31" s="7">
        <v>23166</v>
      </c>
      <c r="C31" s="7">
        <v>161</v>
      </c>
      <c r="D31" s="7">
        <f t="shared" si="0"/>
        <v>23005</v>
      </c>
      <c r="E31" s="7">
        <v>383791</v>
      </c>
      <c r="F31" s="7">
        <v>141</v>
      </c>
      <c r="G31" s="7">
        <f t="shared" si="1"/>
        <v>383650</v>
      </c>
      <c r="H31" s="7">
        <v>13702</v>
      </c>
      <c r="I31" s="7">
        <v>104046</v>
      </c>
      <c r="J31" s="7">
        <v>501539</v>
      </c>
      <c r="K31" t="s">
        <v>13</v>
      </c>
      <c r="L31" s="23" t="s">
        <v>0</v>
      </c>
      <c r="M31" s="23"/>
      <c r="N31" s="24"/>
      <c r="O31" s="25"/>
      <c r="P31" s="25"/>
      <c r="V31" s="19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ht="15">
      <c r="A32" s="11">
        <v>35462</v>
      </c>
      <c r="B32" s="7">
        <v>35976</v>
      </c>
      <c r="C32" s="7">
        <v>347</v>
      </c>
      <c r="D32" s="7">
        <f t="shared" si="0"/>
        <v>35629</v>
      </c>
      <c r="E32" s="7">
        <v>379446</v>
      </c>
      <c r="F32" s="7">
        <v>31</v>
      </c>
      <c r="G32" s="7">
        <f t="shared" si="1"/>
        <v>379415</v>
      </c>
      <c r="H32" s="7">
        <v>13513</v>
      </c>
      <c r="I32" s="7">
        <v>101663</v>
      </c>
      <c r="J32" s="7">
        <v>494622</v>
      </c>
      <c r="K32" t="s">
        <v>14</v>
      </c>
      <c r="L32" s="26"/>
      <c r="M32" s="27">
        <v>37376</v>
      </c>
      <c r="N32" s="27">
        <v>37346</v>
      </c>
      <c r="O32" s="27">
        <v>37741</v>
      </c>
      <c r="P32" s="28" t="s">
        <v>15</v>
      </c>
      <c r="V32" s="19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ht="15">
      <c r="A33" s="11">
        <v>35490</v>
      </c>
      <c r="B33" s="7">
        <v>50286</v>
      </c>
      <c r="C33" s="7">
        <v>364</v>
      </c>
      <c r="D33" s="7">
        <f t="shared" si="0"/>
        <v>49922</v>
      </c>
      <c r="E33" s="7">
        <v>392486</v>
      </c>
      <c r="F33" s="7">
        <v>77</v>
      </c>
      <c r="G33" s="7">
        <f t="shared" si="1"/>
        <v>392409</v>
      </c>
      <c r="H33" s="7">
        <v>12809</v>
      </c>
      <c r="I33" s="7">
        <v>111735</v>
      </c>
      <c r="J33" s="7">
        <v>517030</v>
      </c>
      <c r="K33" t="s">
        <v>16</v>
      </c>
      <c r="L33" s="25"/>
      <c r="M33" s="29">
        <v>2002</v>
      </c>
      <c r="N33" s="30">
        <v>2003</v>
      </c>
      <c r="O33" s="29">
        <v>2003</v>
      </c>
      <c r="P33" s="29" t="s">
        <v>17</v>
      </c>
      <c r="V33" s="19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ht="15">
      <c r="A34" s="11">
        <v>35521</v>
      </c>
      <c r="B34" s="7">
        <v>86762</v>
      </c>
      <c r="C34" s="7">
        <v>466</v>
      </c>
      <c r="D34" s="7">
        <f t="shared" si="0"/>
        <v>86296</v>
      </c>
      <c r="E34" s="7">
        <v>428671</v>
      </c>
      <c r="F34" s="7">
        <v>43</v>
      </c>
      <c r="G34" s="7">
        <f t="shared" si="1"/>
        <v>428628</v>
      </c>
      <c r="H34" s="7">
        <v>11896</v>
      </c>
      <c r="I34" s="7">
        <v>114862</v>
      </c>
      <c r="J34" s="7">
        <v>555429</v>
      </c>
      <c r="K34" t="s">
        <v>18</v>
      </c>
      <c r="L34" s="25"/>
      <c r="M34" s="31"/>
      <c r="N34" s="32" t="s">
        <v>19</v>
      </c>
      <c r="O34" s="31"/>
      <c r="P34" s="29"/>
      <c r="V34" s="19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ht="15">
      <c r="A35" s="11">
        <v>35551</v>
      </c>
      <c r="B35" s="7">
        <v>104162</v>
      </c>
      <c r="C35" s="7">
        <v>1259</v>
      </c>
      <c r="D35" s="7">
        <f t="shared" si="0"/>
        <v>102903</v>
      </c>
      <c r="E35" s="7">
        <v>446157</v>
      </c>
      <c r="F35" s="7">
        <v>45</v>
      </c>
      <c r="G35" s="7">
        <f t="shared" si="1"/>
        <v>446112</v>
      </c>
      <c r="H35" s="7">
        <v>13237</v>
      </c>
      <c r="I35" s="7">
        <v>124933</v>
      </c>
      <c r="J35" s="7">
        <v>584327</v>
      </c>
      <c r="K35" t="s">
        <v>20</v>
      </c>
      <c r="L35" s="31" t="s">
        <v>21</v>
      </c>
      <c r="M35" s="31"/>
      <c r="N35" s="33"/>
      <c r="O35" s="31"/>
      <c r="P35" s="31"/>
      <c r="V35" s="19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15">
      <c r="A36" s="11">
        <v>35582</v>
      </c>
      <c r="B36" s="7">
        <v>93663</v>
      </c>
      <c r="C36" s="7">
        <v>644</v>
      </c>
      <c r="D36" s="7">
        <f t="shared" si="0"/>
        <v>93019</v>
      </c>
      <c r="E36" s="7">
        <v>464397</v>
      </c>
      <c r="F36" s="7">
        <v>185</v>
      </c>
      <c r="G36" s="7">
        <f t="shared" si="1"/>
        <v>464212</v>
      </c>
      <c r="H36" s="7">
        <v>12096</v>
      </c>
      <c r="I36" s="7">
        <v>128352</v>
      </c>
      <c r="J36" s="7">
        <v>604845</v>
      </c>
      <c r="K36" t="s">
        <v>22</v>
      </c>
      <c r="L36" s="31" t="s">
        <v>23</v>
      </c>
      <c r="M36" s="34">
        <v>196614</v>
      </c>
      <c r="N36" s="35">
        <v>248620</v>
      </c>
      <c r="O36" s="35">
        <v>265287</v>
      </c>
      <c r="P36" s="36">
        <f>O36/M36-1</f>
        <v>0.34927828130245042</v>
      </c>
    </row>
    <row r="37" spans="1:38" ht="15">
      <c r="A37" s="11">
        <v>35612</v>
      </c>
      <c r="B37" s="7">
        <v>85582</v>
      </c>
      <c r="C37" s="7">
        <v>661</v>
      </c>
      <c r="D37" s="7">
        <f t="shared" si="0"/>
        <v>84921</v>
      </c>
      <c r="E37" s="7">
        <v>469008</v>
      </c>
      <c r="F37" s="7">
        <v>47</v>
      </c>
      <c r="G37" s="7">
        <f t="shared" si="1"/>
        <v>468961</v>
      </c>
      <c r="H37" s="7">
        <v>11516</v>
      </c>
      <c r="I37" s="7">
        <v>124372</v>
      </c>
      <c r="J37" s="7">
        <v>604896</v>
      </c>
      <c r="K37" t="s">
        <v>24</v>
      </c>
      <c r="L37" s="31" t="s">
        <v>25</v>
      </c>
      <c r="M37" s="34">
        <v>2063</v>
      </c>
      <c r="N37" s="35">
        <v>773</v>
      </c>
      <c r="O37" s="35">
        <v>862</v>
      </c>
      <c r="P37" s="36">
        <f>O37/M37-1</f>
        <v>-0.58216190014541924</v>
      </c>
    </row>
    <row r="38" spans="1:38" ht="15">
      <c r="A38" s="11">
        <v>35643</v>
      </c>
      <c r="B38" s="7">
        <v>69468</v>
      </c>
      <c r="C38" s="7">
        <v>563</v>
      </c>
      <c r="D38" s="7">
        <f t="shared" si="0"/>
        <v>68905</v>
      </c>
      <c r="E38" s="7">
        <v>459450</v>
      </c>
      <c r="F38" s="7">
        <v>285</v>
      </c>
      <c r="G38" s="7">
        <f t="shared" si="1"/>
        <v>459165</v>
      </c>
      <c r="H38" s="7">
        <v>11507</v>
      </c>
      <c r="I38" s="7">
        <v>111313</v>
      </c>
      <c r="J38" s="7">
        <v>582270</v>
      </c>
      <c r="K38" t="s">
        <v>26</v>
      </c>
      <c r="L38" s="25" t="s">
        <v>27</v>
      </c>
      <c r="M38" s="34"/>
      <c r="N38" s="35"/>
      <c r="O38" s="35"/>
      <c r="P38" s="36"/>
    </row>
    <row r="39" spans="1:38" ht="15">
      <c r="A39" s="11">
        <v>35674</v>
      </c>
      <c r="B39" s="7">
        <v>43936</v>
      </c>
      <c r="C39" s="7">
        <v>499</v>
      </c>
      <c r="D39" s="7">
        <f t="shared" ref="D39:D70" si="2">B39-C39</f>
        <v>43437</v>
      </c>
      <c r="E39" s="7">
        <v>434028</v>
      </c>
      <c r="F39" s="7">
        <v>257</v>
      </c>
      <c r="G39" s="7">
        <f t="shared" ref="G39:G70" si="3">E39-F39</f>
        <v>433771</v>
      </c>
      <c r="H39" s="7">
        <v>11040</v>
      </c>
      <c r="I39" s="7">
        <v>98607</v>
      </c>
      <c r="J39" s="7">
        <v>543675</v>
      </c>
      <c r="K39" t="s">
        <v>28</v>
      </c>
      <c r="L39" s="25" t="s">
        <v>29</v>
      </c>
      <c r="M39" s="34">
        <v>513576</v>
      </c>
      <c r="N39" s="35">
        <v>530000</v>
      </c>
      <c r="O39" s="35">
        <v>534125</v>
      </c>
      <c r="P39" s="36">
        <f>O39/M39-1</f>
        <v>4.0011604903655851E-2</v>
      </c>
    </row>
    <row r="40" spans="1:38" ht="15">
      <c r="A40" s="11">
        <v>35704</v>
      </c>
      <c r="B40" s="7">
        <v>26581</v>
      </c>
      <c r="C40" s="7">
        <v>392</v>
      </c>
      <c r="D40" s="7">
        <f t="shared" si="2"/>
        <v>26189</v>
      </c>
      <c r="E40" s="7">
        <v>414798</v>
      </c>
      <c r="F40" s="7">
        <v>61</v>
      </c>
      <c r="G40" s="7">
        <f t="shared" si="3"/>
        <v>414737</v>
      </c>
      <c r="H40" s="7">
        <v>11630</v>
      </c>
      <c r="I40" s="7">
        <v>78542</v>
      </c>
      <c r="J40" s="7">
        <v>504970</v>
      </c>
      <c r="K40" t="s">
        <v>30</v>
      </c>
      <c r="L40" s="31" t="s">
        <v>25</v>
      </c>
      <c r="M40" s="34">
        <v>626</v>
      </c>
      <c r="N40" s="35">
        <v>1602</v>
      </c>
      <c r="O40" s="35">
        <v>2974</v>
      </c>
      <c r="P40" s="36">
        <f>O40/M40-1</f>
        <v>3.7507987220447285</v>
      </c>
    </row>
    <row r="41" spans="1:38" ht="15">
      <c r="A41" s="11">
        <v>35735</v>
      </c>
      <c r="B41" s="7">
        <v>15365</v>
      </c>
      <c r="C41" s="7">
        <v>364</v>
      </c>
      <c r="D41" s="7">
        <f t="shared" si="2"/>
        <v>15001</v>
      </c>
      <c r="E41" s="7">
        <v>405484</v>
      </c>
      <c r="F41" s="7">
        <v>149</v>
      </c>
      <c r="G41" s="7">
        <f t="shared" si="3"/>
        <v>405335</v>
      </c>
      <c r="H41" s="7">
        <v>13450</v>
      </c>
      <c r="I41" s="7">
        <v>55445</v>
      </c>
      <c r="J41" s="7">
        <v>474379</v>
      </c>
      <c r="K41" t="s">
        <v>31</v>
      </c>
      <c r="L41" s="25" t="s">
        <v>32</v>
      </c>
      <c r="M41" s="34">
        <v>15729</v>
      </c>
      <c r="N41" s="35">
        <v>25323</v>
      </c>
      <c r="O41" s="35">
        <v>24247</v>
      </c>
      <c r="P41" s="36">
        <f>O41/M41-1</f>
        <v>0.54154746010553745</v>
      </c>
    </row>
    <row r="42" spans="1:38" ht="15">
      <c r="A42" s="11">
        <v>35765</v>
      </c>
      <c r="B42" s="7">
        <v>20788</v>
      </c>
      <c r="C42" s="7">
        <v>306</v>
      </c>
      <c r="D42" s="7">
        <f t="shared" si="2"/>
        <v>20482</v>
      </c>
      <c r="E42" s="7">
        <v>410418</v>
      </c>
      <c r="F42" s="7">
        <v>103</v>
      </c>
      <c r="G42" s="7">
        <f t="shared" si="3"/>
        <v>410315</v>
      </c>
      <c r="H42" s="7">
        <v>13843</v>
      </c>
      <c r="I42" s="7">
        <v>56151</v>
      </c>
      <c r="J42" s="7">
        <v>480412</v>
      </c>
      <c r="K42" t="s">
        <v>33</v>
      </c>
      <c r="L42" s="25" t="s">
        <v>34</v>
      </c>
      <c r="M42" s="34">
        <v>236327</v>
      </c>
      <c r="N42" s="35">
        <v>215154</v>
      </c>
      <c r="O42" s="35">
        <v>221429</v>
      </c>
      <c r="P42" s="36">
        <f>O42/M42-1</f>
        <v>-6.3039771164530523E-2</v>
      </c>
    </row>
    <row r="43" spans="1:38" ht="15">
      <c r="A43" s="11">
        <v>35796</v>
      </c>
      <c r="B43" s="7">
        <v>34166</v>
      </c>
      <c r="C43" s="7">
        <v>160</v>
      </c>
      <c r="D43" s="7">
        <f t="shared" si="2"/>
        <v>34006</v>
      </c>
      <c r="E43" s="7">
        <v>406958</v>
      </c>
      <c r="F43" s="7">
        <v>103</v>
      </c>
      <c r="G43" s="7">
        <f t="shared" si="3"/>
        <v>406855</v>
      </c>
      <c r="H43" s="7">
        <v>14380</v>
      </c>
      <c r="I43" s="7">
        <v>87985</v>
      </c>
      <c r="J43" s="7">
        <v>509323</v>
      </c>
      <c r="L43" s="25" t="s">
        <v>35</v>
      </c>
      <c r="M43" s="34">
        <v>765632</v>
      </c>
      <c r="N43" s="35">
        <v>770477</v>
      </c>
      <c r="O43" s="35">
        <v>779801</v>
      </c>
      <c r="P43" s="36">
        <f>O43/M43-1</f>
        <v>1.8506279779319623E-2</v>
      </c>
    </row>
    <row r="44" spans="1:38" ht="15.6">
      <c r="A44" s="11">
        <v>35827</v>
      </c>
      <c r="B44" s="7">
        <v>44199</v>
      </c>
      <c r="C44" s="7">
        <v>127</v>
      </c>
      <c r="D44" s="7">
        <f t="shared" si="2"/>
        <v>44072</v>
      </c>
      <c r="E44" s="7">
        <v>410717</v>
      </c>
      <c r="F44" s="7">
        <v>180</v>
      </c>
      <c r="G44" s="7">
        <f t="shared" si="3"/>
        <v>410537</v>
      </c>
      <c r="H44" s="7">
        <v>15441</v>
      </c>
      <c r="I44" s="7">
        <v>95350</v>
      </c>
      <c r="J44" s="7">
        <v>521508</v>
      </c>
      <c r="L44" s="37" t="s">
        <v>36</v>
      </c>
      <c r="M44" s="25"/>
      <c r="N44" s="35"/>
      <c r="O44" s="25"/>
      <c r="P44" s="25"/>
    </row>
    <row r="45" spans="1:38" ht="15">
      <c r="A45" s="11">
        <v>35855</v>
      </c>
      <c r="B45" s="7">
        <v>55919</v>
      </c>
      <c r="C45" s="7">
        <v>256</v>
      </c>
      <c r="D45" s="7">
        <f t="shared" si="2"/>
        <v>55663</v>
      </c>
      <c r="E45" s="7">
        <v>421979</v>
      </c>
      <c r="F45" s="7">
        <v>199</v>
      </c>
      <c r="G45" s="7">
        <f t="shared" si="3"/>
        <v>421780</v>
      </c>
      <c r="H45" s="7">
        <v>13571</v>
      </c>
      <c r="I45" s="7">
        <v>97553</v>
      </c>
      <c r="J45" s="7">
        <v>533103</v>
      </c>
      <c r="L45" s="26" t="s">
        <v>37</v>
      </c>
      <c r="M45" s="25"/>
      <c r="N45" s="35"/>
      <c r="O45" s="25"/>
      <c r="P45" s="25"/>
    </row>
    <row r="46" spans="1:38" ht="15">
      <c r="A46" s="11">
        <v>35886</v>
      </c>
      <c r="B46" s="7">
        <v>67415</v>
      </c>
      <c r="C46" s="7">
        <v>398</v>
      </c>
      <c r="D46" s="7">
        <f t="shared" si="2"/>
        <v>67017</v>
      </c>
      <c r="E46" s="7">
        <v>439787</v>
      </c>
      <c r="F46" s="7">
        <v>171</v>
      </c>
      <c r="G46" s="7">
        <f t="shared" si="3"/>
        <v>439616</v>
      </c>
      <c r="H46" s="7">
        <v>12581</v>
      </c>
      <c r="I46" s="7">
        <v>105252</v>
      </c>
      <c r="J46" s="7">
        <v>557620</v>
      </c>
      <c r="L46" s="31" t="s">
        <v>38</v>
      </c>
      <c r="M46" s="31"/>
      <c r="N46" s="31"/>
      <c r="O46" s="31"/>
      <c r="P46" s="31"/>
    </row>
    <row r="47" spans="1:38">
      <c r="A47" s="11">
        <v>35916</v>
      </c>
      <c r="B47" s="7">
        <v>72702</v>
      </c>
      <c r="C47" s="7">
        <v>308</v>
      </c>
      <c r="D47" s="7">
        <f t="shared" si="2"/>
        <v>72394</v>
      </c>
      <c r="E47" s="7">
        <v>443730</v>
      </c>
      <c r="F47" s="7">
        <v>155</v>
      </c>
      <c r="G47" s="7">
        <f t="shared" si="3"/>
        <v>443575</v>
      </c>
      <c r="H47" s="7">
        <v>11302</v>
      </c>
      <c r="I47" s="7">
        <v>113449</v>
      </c>
      <c r="J47" s="7">
        <v>568481</v>
      </c>
    </row>
    <row r="48" spans="1:38">
      <c r="A48" s="11">
        <v>35947</v>
      </c>
      <c r="B48" s="7">
        <v>60550</v>
      </c>
      <c r="C48" s="7">
        <v>300</v>
      </c>
      <c r="D48" s="7">
        <f t="shared" si="2"/>
        <v>60250</v>
      </c>
      <c r="E48" s="7">
        <v>450216</v>
      </c>
      <c r="F48" s="7">
        <v>139</v>
      </c>
      <c r="G48" s="7">
        <f t="shared" si="3"/>
        <v>450077</v>
      </c>
      <c r="H48" s="7">
        <v>11460</v>
      </c>
      <c r="I48" s="7">
        <v>122041</v>
      </c>
      <c r="J48" s="7">
        <v>583717</v>
      </c>
    </row>
    <row r="49" spans="1:10">
      <c r="A49" s="11">
        <v>35977</v>
      </c>
      <c r="B49" s="7">
        <v>50979</v>
      </c>
      <c r="C49" s="7">
        <v>285</v>
      </c>
      <c r="D49" s="7">
        <f t="shared" si="2"/>
        <v>50694</v>
      </c>
      <c r="E49" s="7">
        <v>461123</v>
      </c>
      <c r="F49" s="7">
        <v>288</v>
      </c>
      <c r="G49" s="7">
        <f t="shared" si="3"/>
        <v>460835</v>
      </c>
      <c r="H49" s="7">
        <v>10823</v>
      </c>
      <c r="I49" s="7">
        <v>123875</v>
      </c>
      <c r="J49" s="7">
        <v>595821</v>
      </c>
    </row>
    <row r="50" spans="1:10">
      <c r="A50" s="11">
        <v>36008</v>
      </c>
      <c r="B50" s="7">
        <v>41070</v>
      </c>
      <c r="C50" s="7">
        <v>216</v>
      </c>
      <c r="D50" s="7">
        <f t="shared" si="2"/>
        <v>40854</v>
      </c>
      <c r="E50" s="7">
        <v>441605</v>
      </c>
      <c r="F50" s="7">
        <v>209</v>
      </c>
      <c r="G50" s="7">
        <f t="shared" si="3"/>
        <v>441396</v>
      </c>
      <c r="H50" s="7">
        <v>11560</v>
      </c>
      <c r="I50" s="7">
        <v>123603</v>
      </c>
      <c r="J50" s="7">
        <v>576768</v>
      </c>
    </row>
    <row r="51" spans="1:10">
      <c r="A51" s="11">
        <v>36039</v>
      </c>
      <c r="B51" s="7">
        <v>34077</v>
      </c>
      <c r="C51" s="7">
        <v>169</v>
      </c>
      <c r="D51" s="7">
        <f t="shared" si="2"/>
        <v>33908</v>
      </c>
      <c r="E51" s="7">
        <v>417489</v>
      </c>
      <c r="F51" s="7">
        <v>172</v>
      </c>
      <c r="G51" s="7">
        <f t="shared" si="3"/>
        <v>417317</v>
      </c>
      <c r="H51" s="7">
        <v>12741</v>
      </c>
      <c r="I51" s="7">
        <v>122765</v>
      </c>
      <c r="J51" s="7">
        <v>552995</v>
      </c>
    </row>
    <row r="52" spans="1:10">
      <c r="A52" s="11">
        <v>36069</v>
      </c>
      <c r="B52" s="7">
        <v>31164</v>
      </c>
      <c r="C52" s="7">
        <v>8</v>
      </c>
      <c r="D52" s="7">
        <f t="shared" si="2"/>
        <v>31156</v>
      </c>
      <c r="E52" s="7">
        <v>394692</v>
      </c>
      <c r="F52" s="7">
        <v>216</v>
      </c>
      <c r="G52" s="7">
        <f t="shared" si="3"/>
        <v>394476</v>
      </c>
      <c r="H52" s="7">
        <v>12362</v>
      </c>
      <c r="I52" s="7">
        <v>115658</v>
      </c>
      <c r="J52" s="7">
        <v>522712</v>
      </c>
    </row>
    <row r="53" spans="1:10">
      <c r="A53" s="11">
        <v>36100</v>
      </c>
      <c r="B53" s="7">
        <v>28698</v>
      </c>
      <c r="C53" s="7">
        <v>8</v>
      </c>
      <c r="D53" s="7">
        <f t="shared" si="2"/>
        <v>28690</v>
      </c>
      <c r="E53" s="7">
        <v>388529</v>
      </c>
      <c r="F53" s="7">
        <v>26</v>
      </c>
      <c r="G53" s="7">
        <f t="shared" si="3"/>
        <v>388503</v>
      </c>
      <c r="H53" s="7">
        <v>11911</v>
      </c>
      <c r="I53" s="7">
        <v>94029</v>
      </c>
      <c r="J53" s="7">
        <v>494469</v>
      </c>
    </row>
    <row r="54" spans="1:10">
      <c r="A54" s="11">
        <v>36130</v>
      </c>
      <c r="B54" s="7">
        <v>25910</v>
      </c>
      <c r="C54" s="7">
        <v>4</v>
      </c>
      <c r="D54" s="7">
        <f t="shared" si="2"/>
        <v>25906</v>
      </c>
      <c r="E54" s="7">
        <v>407692</v>
      </c>
      <c r="F54" s="7">
        <v>120</v>
      </c>
      <c r="G54" s="7">
        <f t="shared" si="3"/>
        <v>407572</v>
      </c>
      <c r="H54" s="7">
        <v>11838</v>
      </c>
      <c r="I54" s="7">
        <v>97685</v>
      </c>
      <c r="J54" s="7">
        <v>517215</v>
      </c>
    </row>
    <row r="55" spans="1:10">
      <c r="A55" s="11">
        <v>36161</v>
      </c>
      <c r="B55" s="7">
        <v>60757</v>
      </c>
      <c r="C55" s="7">
        <v>247</v>
      </c>
      <c r="D55" s="7">
        <f t="shared" si="2"/>
        <v>60510</v>
      </c>
      <c r="E55" s="7">
        <v>452205</v>
      </c>
      <c r="F55" s="7">
        <v>30</v>
      </c>
      <c r="G55" s="7">
        <f t="shared" si="3"/>
        <v>452175</v>
      </c>
      <c r="H55" s="7">
        <v>10993</v>
      </c>
      <c r="I55" s="7">
        <v>159239</v>
      </c>
      <c r="J55" s="7">
        <v>622437</v>
      </c>
    </row>
    <row r="56" spans="1:10">
      <c r="A56" s="11">
        <v>36192</v>
      </c>
      <c r="B56" s="7">
        <v>94971</v>
      </c>
      <c r="C56" s="7">
        <v>281</v>
      </c>
      <c r="D56" s="7">
        <f t="shared" si="2"/>
        <v>94690</v>
      </c>
      <c r="E56" s="7">
        <v>464724</v>
      </c>
      <c r="F56" s="7">
        <v>36</v>
      </c>
      <c r="G56" s="7">
        <f t="shared" si="3"/>
        <v>464688</v>
      </c>
      <c r="H56" s="7">
        <v>12054</v>
      </c>
      <c r="I56" s="7">
        <v>159095</v>
      </c>
      <c r="J56" s="7">
        <v>635873</v>
      </c>
    </row>
    <row r="57" spans="1:10">
      <c r="A57" s="11">
        <v>36220</v>
      </c>
      <c r="B57" s="7">
        <v>108441</v>
      </c>
      <c r="C57" s="7">
        <v>181</v>
      </c>
      <c r="D57" s="7">
        <f t="shared" si="2"/>
        <v>108260</v>
      </c>
      <c r="E57" s="7">
        <v>467663</v>
      </c>
      <c r="F57" s="7">
        <v>35</v>
      </c>
      <c r="G57" s="7">
        <f t="shared" si="3"/>
        <v>467628</v>
      </c>
      <c r="H57" s="7">
        <v>13538</v>
      </c>
      <c r="I57" s="7">
        <v>163850</v>
      </c>
      <c r="J57" s="7">
        <v>645051</v>
      </c>
    </row>
    <row r="58" spans="1:10">
      <c r="A58" s="11">
        <v>36251</v>
      </c>
      <c r="B58" s="7">
        <v>125520</v>
      </c>
      <c r="C58" s="7">
        <v>67</v>
      </c>
      <c r="D58" s="7">
        <f t="shared" si="2"/>
        <v>125453</v>
      </c>
      <c r="E58" s="7">
        <v>514413</v>
      </c>
      <c r="F58" s="7">
        <v>20</v>
      </c>
      <c r="G58" s="7">
        <f t="shared" si="3"/>
        <v>514393</v>
      </c>
      <c r="H58" s="7">
        <v>12066</v>
      </c>
      <c r="I58" s="7">
        <v>162172</v>
      </c>
      <c r="J58" s="7">
        <v>688651</v>
      </c>
    </row>
    <row r="59" spans="1:10">
      <c r="A59" s="11">
        <v>36281</v>
      </c>
      <c r="B59" s="7">
        <v>136575</v>
      </c>
      <c r="C59" s="7">
        <v>257</v>
      </c>
      <c r="D59" s="7">
        <f t="shared" si="2"/>
        <v>136318</v>
      </c>
      <c r="E59" s="7">
        <v>558952</v>
      </c>
      <c r="F59" s="7">
        <v>13</v>
      </c>
      <c r="G59" s="7">
        <f t="shared" si="3"/>
        <v>558939</v>
      </c>
      <c r="H59" s="7">
        <v>11978</v>
      </c>
      <c r="I59" s="7">
        <v>170359</v>
      </c>
      <c r="J59" s="7">
        <v>741289</v>
      </c>
    </row>
    <row r="60" spans="1:10">
      <c r="A60" s="11">
        <v>36312</v>
      </c>
      <c r="B60" s="7">
        <v>120606</v>
      </c>
      <c r="C60" s="7">
        <v>257</v>
      </c>
      <c r="D60" s="7">
        <f t="shared" si="2"/>
        <v>120349</v>
      </c>
      <c r="E60" s="7">
        <v>531268</v>
      </c>
      <c r="F60" s="7">
        <v>33</v>
      </c>
      <c r="G60" s="7">
        <f t="shared" si="3"/>
        <v>531235</v>
      </c>
      <c r="H60" s="7">
        <v>11725</v>
      </c>
      <c r="I60" s="7">
        <v>185427</v>
      </c>
      <c r="J60" s="7">
        <v>728420</v>
      </c>
    </row>
    <row r="61" spans="1:10">
      <c r="A61" s="11">
        <v>36342</v>
      </c>
      <c r="B61" s="7">
        <v>123552</v>
      </c>
      <c r="C61" s="7">
        <v>334</v>
      </c>
      <c r="D61" s="7">
        <f t="shared" si="2"/>
        <v>123218</v>
      </c>
      <c r="E61" s="7">
        <v>543642</v>
      </c>
      <c r="F61" s="7">
        <v>48</v>
      </c>
      <c r="G61" s="7">
        <f t="shared" si="3"/>
        <v>543594</v>
      </c>
      <c r="H61" s="7">
        <v>10590</v>
      </c>
      <c r="I61" s="7">
        <v>194486</v>
      </c>
      <c r="J61" s="7">
        <v>748718</v>
      </c>
    </row>
    <row r="62" spans="1:10">
      <c r="A62" s="11">
        <v>36373</v>
      </c>
      <c r="B62" s="7">
        <v>90728</v>
      </c>
      <c r="C62" s="7">
        <v>258</v>
      </c>
      <c r="D62" s="7">
        <f t="shared" si="2"/>
        <v>90470</v>
      </c>
      <c r="E62" s="7">
        <v>508305</v>
      </c>
      <c r="F62" s="7">
        <v>50</v>
      </c>
      <c r="G62" s="7">
        <f t="shared" si="3"/>
        <v>508255</v>
      </c>
      <c r="H62" s="7">
        <v>9919</v>
      </c>
      <c r="I62" s="7">
        <v>176473</v>
      </c>
      <c r="J62" s="7">
        <v>694697</v>
      </c>
    </row>
    <row r="63" spans="1:10">
      <c r="A63" s="11">
        <v>36404</v>
      </c>
      <c r="B63" s="7">
        <v>71473</v>
      </c>
      <c r="C63" s="7">
        <v>214</v>
      </c>
      <c r="D63" s="7">
        <f t="shared" si="2"/>
        <v>71259</v>
      </c>
      <c r="E63" s="7">
        <v>473639</v>
      </c>
      <c r="F63" s="7">
        <v>9</v>
      </c>
      <c r="G63" s="7">
        <f t="shared" si="3"/>
        <v>473630</v>
      </c>
      <c r="H63" s="7">
        <v>10483</v>
      </c>
      <c r="I63" s="7">
        <v>167148</v>
      </c>
      <c r="J63" s="7">
        <v>651270</v>
      </c>
    </row>
    <row r="64" spans="1:10">
      <c r="A64" s="11">
        <v>36434</v>
      </c>
      <c r="B64" s="7">
        <v>64226</v>
      </c>
      <c r="C64" s="7">
        <v>391</v>
      </c>
      <c r="D64" s="7">
        <f t="shared" si="2"/>
        <v>63835</v>
      </c>
      <c r="E64" s="7">
        <v>459404</v>
      </c>
      <c r="F64" s="7">
        <v>67</v>
      </c>
      <c r="G64" s="7">
        <f t="shared" si="3"/>
        <v>459337</v>
      </c>
      <c r="H64" s="7">
        <v>9372</v>
      </c>
      <c r="I64" s="7">
        <v>153233</v>
      </c>
      <c r="J64" s="7">
        <v>622009</v>
      </c>
    </row>
    <row r="65" spans="1:10">
      <c r="A65" s="11">
        <v>36465</v>
      </c>
      <c r="B65" s="7">
        <v>30184</v>
      </c>
      <c r="C65" s="7">
        <v>313</v>
      </c>
      <c r="D65" s="7">
        <f t="shared" si="2"/>
        <v>29871</v>
      </c>
      <c r="E65" s="7">
        <v>448250</v>
      </c>
      <c r="F65" s="7">
        <v>24</v>
      </c>
      <c r="G65" s="7">
        <f t="shared" si="3"/>
        <v>448226</v>
      </c>
      <c r="H65" s="7">
        <v>9075</v>
      </c>
      <c r="I65" s="7">
        <v>134397</v>
      </c>
      <c r="J65" s="7">
        <v>591722</v>
      </c>
    </row>
    <row r="66" spans="1:10">
      <c r="A66" s="11">
        <v>36495</v>
      </c>
      <c r="B66" s="7">
        <v>25082</v>
      </c>
      <c r="C66" s="7">
        <v>223</v>
      </c>
      <c r="D66" s="7">
        <f t="shared" si="2"/>
        <v>24859</v>
      </c>
      <c r="E66" s="7">
        <v>457990</v>
      </c>
      <c r="F66" s="7">
        <v>18</v>
      </c>
      <c r="G66" s="7">
        <f t="shared" si="3"/>
        <v>457972</v>
      </c>
      <c r="H66" s="7">
        <v>8381</v>
      </c>
      <c r="I66" s="7">
        <v>154890</v>
      </c>
      <c r="J66" s="7">
        <v>621261</v>
      </c>
    </row>
    <row r="67" spans="1:10">
      <c r="A67" s="11">
        <v>36526</v>
      </c>
      <c r="B67" s="6">
        <v>82446</v>
      </c>
      <c r="C67" s="6">
        <v>288</v>
      </c>
      <c r="D67" s="6">
        <f t="shared" si="2"/>
        <v>82158</v>
      </c>
      <c r="E67" s="6">
        <v>511627</v>
      </c>
      <c r="F67" s="6">
        <v>70</v>
      </c>
      <c r="G67" s="6">
        <f t="shared" si="3"/>
        <v>511557</v>
      </c>
      <c r="H67" s="6">
        <v>14799</v>
      </c>
      <c r="I67" s="6">
        <v>201626</v>
      </c>
      <c r="J67" s="6">
        <v>728052</v>
      </c>
    </row>
    <row r="68" spans="1:10">
      <c r="A68" s="11">
        <v>36557</v>
      </c>
      <c r="B68" s="6">
        <v>107847</v>
      </c>
      <c r="C68" s="6">
        <v>383</v>
      </c>
      <c r="D68" s="6">
        <f t="shared" si="2"/>
        <v>107464</v>
      </c>
      <c r="E68" s="6">
        <v>536165</v>
      </c>
      <c r="F68" s="6">
        <v>67</v>
      </c>
      <c r="G68" s="6">
        <f t="shared" si="3"/>
        <v>536098</v>
      </c>
      <c r="H68" s="6">
        <v>15377</v>
      </c>
      <c r="I68" s="6">
        <v>205691</v>
      </c>
      <c r="J68" s="6">
        <v>757233</v>
      </c>
    </row>
    <row r="69" spans="1:10">
      <c r="A69" s="11">
        <v>36586</v>
      </c>
      <c r="B69" s="6">
        <v>114037</v>
      </c>
      <c r="C69" s="6">
        <v>339</v>
      </c>
      <c r="D69" s="6">
        <f t="shared" si="2"/>
        <v>113698</v>
      </c>
      <c r="E69" s="6">
        <v>540625</v>
      </c>
      <c r="F69" s="6">
        <v>57</v>
      </c>
      <c r="G69" s="6">
        <f t="shared" si="3"/>
        <v>540568</v>
      </c>
      <c r="H69" s="6">
        <v>14786</v>
      </c>
      <c r="I69" s="6">
        <v>209709</v>
      </c>
      <c r="J69" s="6">
        <v>765120</v>
      </c>
    </row>
    <row r="70" spans="1:10">
      <c r="A70" s="11">
        <v>36617</v>
      </c>
      <c r="B70" s="8">
        <v>126865</v>
      </c>
      <c r="C70" s="8">
        <v>229</v>
      </c>
      <c r="D70" s="6">
        <f t="shared" si="2"/>
        <v>126636</v>
      </c>
      <c r="E70" s="8">
        <v>569699</v>
      </c>
      <c r="F70" s="8">
        <v>24</v>
      </c>
      <c r="G70" s="6">
        <f t="shared" si="3"/>
        <v>569675</v>
      </c>
      <c r="H70" s="8">
        <v>15041</v>
      </c>
      <c r="I70" s="8">
        <v>209287</v>
      </c>
      <c r="J70" s="8">
        <v>794027</v>
      </c>
    </row>
    <row r="71" spans="1:10">
      <c r="A71" s="11">
        <v>36647</v>
      </c>
      <c r="B71" s="6">
        <v>138187</v>
      </c>
      <c r="C71" s="6">
        <v>489</v>
      </c>
      <c r="D71" s="6">
        <f t="shared" ref="D71:D102" si="4">B71-C71</f>
        <v>137698</v>
      </c>
      <c r="E71" s="6">
        <v>578379</v>
      </c>
      <c r="F71" s="6">
        <v>52</v>
      </c>
      <c r="G71" s="6">
        <f t="shared" ref="G71:G102" si="5">E71-F71</f>
        <v>578327</v>
      </c>
      <c r="H71" s="6">
        <v>15538</v>
      </c>
      <c r="I71" s="6">
        <v>217532</v>
      </c>
      <c r="J71" s="6">
        <v>811449</v>
      </c>
    </row>
    <row r="72" spans="1:10">
      <c r="A72" s="11">
        <v>36678</v>
      </c>
      <c r="B72" s="6">
        <v>145786</v>
      </c>
      <c r="C72" s="6">
        <v>420</v>
      </c>
      <c r="D72" s="6">
        <f t="shared" si="4"/>
        <v>145366</v>
      </c>
      <c r="E72" s="6">
        <v>596616</v>
      </c>
      <c r="F72" s="6">
        <v>46</v>
      </c>
      <c r="G72" s="6">
        <f t="shared" si="5"/>
        <v>596570</v>
      </c>
      <c r="H72" s="6">
        <v>15105</v>
      </c>
      <c r="I72" s="6">
        <v>216387</v>
      </c>
      <c r="J72" s="6">
        <v>828108</v>
      </c>
    </row>
    <row r="73" spans="1:10">
      <c r="A73" s="11">
        <v>36708</v>
      </c>
      <c r="B73" s="6">
        <v>136928</v>
      </c>
      <c r="C73" s="6">
        <v>391</v>
      </c>
      <c r="D73" s="6">
        <f t="shared" si="4"/>
        <v>136537</v>
      </c>
      <c r="E73" s="6">
        <v>628284</v>
      </c>
      <c r="F73" s="6">
        <v>163</v>
      </c>
      <c r="G73" s="6">
        <f t="shared" si="5"/>
        <v>628121</v>
      </c>
      <c r="H73" s="6">
        <v>14906</v>
      </c>
      <c r="I73" s="6">
        <v>227075</v>
      </c>
      <c r="J73" s="6">
        <v>870265</v>
      </c>
    </row>
    <row r="74" spans="1:10">
      <c r="A74" s="11">
        <v>36739</v>
      </c>
      <c r="B74" s="6">
        <v>101328</v>
      </c>
      <c r="C74" s="6">
        <v>388</v>
      </c>
      <c r="D74" s="6">
        <f t="shared" si="4"/>
        <v>100940</v>
      </c>
      <c r="E74" s="6">
        <v>609658</v>
      </c>
      <c r="F74" s="6">
        <v>402</v>
      </c>
      <c r="G74" s="6">
        <f t="shared" si="5"/>
        <v>609256</v>
      </c>
      <c r="H74" s="6">
        <v>13443</v>
      </c>
      <c r="I74" s="6">
        <v>216797</v>
      </c>
      <c r="J74" s="6">
        <v>839898</v>
      </c>
    </row>
    <row r="75" spans="1:10">
      <c r="A75" s="11">
        <v>36770</v>
      </c>
      <c r="B75" s="6">
        <v>84991</v>
      </c>
      <c r="C75" s="6">
        <v>375</v>
      </c>
      <c r="D75" s="6">
        <f t="shared" si="4"/>
        <v>84616</v>
      </c>
      <c r="E75" s="6">
        <v>577073</v>
      </c>
      <c r="F75" s="6">
        <v>607</v>
      </c>
      <c r="G75" s="6">
        <f t="shared" si="5"/>
        <v>576466</v>
      </c>
      <c r="H75" s="6">
        <v>15727</v>
      </c>
      <c r="I75" s="6">
        <v>188146</v>
      </c>
      <c r="J75" s="6">
        <v>780946</v>
      </c>
    </row>
    <row r="76" spans="1:10">
      <c r="A76" s="11">
        <v>36800</v>
      </c>
      <c r="B76" s="6">
        <v>58326</v>
      </c>
      <c r="C76" s="6">
        <v>330</v>
      </c>
      <c r="D76" s="6">
        <f t="shared" si="4"/>
        <v>57996</v>
      </c>
      <c r="E76" s="6">
        <v>546708</v>
      </c>
      <c r="F76" s="6">
        <v>711</v>
      </c>
      <c r="G76" s="6">
        <f t="shared" si="5"/>
        <v>545997</v>
      </c>
      <c r="H76" s="6">
        <v>15777</v>
      </c>
      <c r="I76" s="6">
        <v>169492</v>
      </c>
      <c r="J76" s="6">
        <v>731977</v>
      </c>
    </row>
    <row r="77" spans="1:10">
      <c r="A77" s="11">
        <v>36831</v>
      </c>
      <c r="B77" s="6">
        <v>27280</v>
      </c>
      <c r="C77" s="6">
        <v>188</v>
      </c>
      <c r="D77" s="6">
        <f t="shared" si="4"/>
        <v>27092</v>
      </c>
      <c r="E77" s="6">
        <v>522534</v>
      </c>
      <c r="F77" s="6">
        <v>706</v>
      </c>
      <c r="G77" s="6">
        <f t="shared" si="5"/>
        <v>521828</v>
      </c>
      <c r="H77" s="6">
        <v>14080</v>
      </c>
      <c r="I77" s="6">
        <v>159365</v>
      </c>
      <c r="J77" s="6">
        <v>695979</v>
      </c>
    </row>
    <row r="78" spans="1:10">
      <c r="A78" s="11">
        <v>36861</v>
      </c>
      <c r="B78" s="6">
        <v>24115</v>
      </c>
      <c r="C78" s="6">
        <v>142</v>
      </c>
      <c r="D78" s="6">
        <f t="shared" si="4"/>
        <v>23973</v>
      </c>
      <c r="E78" s="6">
        <v>522625</v>
      </c>
      <c r="F78" s="6">
        <v>1494</v>
      </c>
      <c r="G78" s="6">
        <f t="shared" si="5"/>
        <v>521131</v>
      </c>
      <c r="H78" s="6">
        <v>14186</v>
      </c>
      <c r="I78" s="6">
        <v>171000</v>
      </c>
      <c r="J78" s="6">
        <v>707811</v>
      </c>
    </row>
    <row r="79" spans="1:10">
      <c r="A79" s="11">
        <v>36892</v>
      </c>
      <c r="B79" s="6">
        <v>68405</v>
      </c>
      <c r="C79" s="6">
        <v>338</v>
      </c>
      <c r="D79" s="6">
        <f t="shared" si="4"/>
        <v>68067</v>
      </c>
      <c r="E79" s="6">
        <v>507000</v>
      </c>
      <c r="F79" s="6">
        <v>2270</v>
      </c>
      <c r="G79" s="6">
        <f t="shared" si="5"/>
        <v>504730</v>
      </c>
      <c r="H79" s="6">
        <v>13968</v>
      </c>
      <c r="I79" s="6">
        <v>188937</v>
      </c>
      <c r="J79" s="6">
        <v>709905</v>
      </c>
    </row>
    <row r="80" spans="1:10">
      <c r="A80" s="11">
        <v>36923</v>
      </c>
      <c r="B80" s="6">
        <v>86078</v>
      </c>
      <c r="C80" s="6">
        <v>279</v>
      </c>
      <c r="D80" s="6">
        <f t="shared" si="4"/>
        <v>85799</v>
      </c>
      <c r="E80" s="6">
        <v>505951</v>
      </c>
      <c r="F80" s="6">
        <v>1806</v>
      </c>
      <c r="G80" s="6">
        <f t="shared" si="5"/>
        <v>504145</v>
      </c>
      <c r="H80" s="6">
        <v>13027</v>
      </c>
      <c r="I80" s="6">
        <v>204938</v>
      </c>
      <c r="J80" s="6">
        <v>723916</v>
      </c>
    </row>
    <row r="81" spans="1:10">
      <c r="A81" s="11">
        <v>36951</v>
      </c>
      <c r="B81" s="6">
        <v>96208</v>
      </c>
      <c r="C81" s="6">
        <v>717</v>
      </c>
      <c r="D81" s="6">
        <f t="shared" si="4"/>
        <v>95491</v>
      </c>
      <c r="E81" s="6">
        <v>500430</v>
      </c>
      <c r="F81" s="6">
        <v>1955</v>
      </c>
      <c r="G81" s="6">
        <f t="shared" si="5"/>
        <v>498475</v>
      </c>
      <c r="H81" s="6">
        <v>12680</v>
      </c>
      <c r="I81" s="6">
        <v>198517</v>
      </c>
      <c r="J81" s="6">
        <v>711627</v>
      </c>
    </row>
    <row r="82" spans="1:10">
      <c r="A82" s="11">
        <v>36982</v>
      </c>
      <c r="B82" s="6">
        <v>112318</v>
      </c>
      <c r="C82" s="6">
        <v>623</v>
      </c>
      <c r="D82" s="6">
        <f t="shared" si="4"/>
        <v>111695</v>
      </c>
      <c r="E82" s="6">
        <v>502951</v>
      </c>
      <c r="F82" s="6">
        <v>1986</v>
      </c>
      <c r="G82" s="6">
        <f t="shared" si="5"/>
        <v>500965</v>
      </c>
      <c r="H82" s="6">
        <v>12340</v>
      </c>
      <c r="I82" s="6">
        <v>196474</v>
      </c>
      <c r="J82" s="6">
        <v>711765</v>
      </c>
    </row>
    <row r="83" spans="1:10">
      <c r="A83" s="11">
        <v>37012</v>
      </c>
      <c r="B83" s="6">
        <v>138022</v>
      </c>
      <c r="C83" s="6">
        <v>653</v>
      </c>
      <c r="D83" s="6">
        <f t="shared" si="4"/>
        <v>137369</v>
      </c>
      <c r="E83" s="6">
        <v>497400</v>
      </c>
      <c r="F83" s="6">
        <v>1741</v>
      </c>
      <c r="G83" s="6">
        <f t="shared" si="5"/>
        <v>495659</v>
      </c>
      <c r="H83" s="6">
        <v>12404</v>
      </c>
      <c r="I83" s="6">
        <v>202304</v>
      </c>
      <c r="J83" s="6">
        <v>712108</v>
      </c>
    </row>
    <row r="84" spans="1:10">
      <c r="A84" s="11">
        <v>37043</v>
      </c>
      <c r="B84" s="6">
        <v>153486</v>
      </c>
      <c r="C84" s="6">
        <v>829</v>
      </c>
      <c r="D84" s="6">
        <f t="shared" si="4"/>
        <v>152657</v>
      </c>
      <c r="E84" s="6">
        <v>521543</v>
      </c>
      <c r="F84" s="6">
        <v>1734</v>
      </c>
      <c r="G84" s="6">
        <f t="shared" si="5"/>
        <v>519809</v>
      </c>
      <c r="H84" s="6">
        <v>11990</v>
      </c>
      <c r="I84" s="6">
        <v>205619</v>
      </c>
      <c r="J84" s="6">
        <v>739152</v>
      </c>
    </row>
    <row r="85" spans="1:10">
      <c r="A85" s="11">
        <v>37073</v>
      </c>
      <c r="B85" s="6">
        <v>151123</v>
      </c>
      <c r="C85" s="6">
        <v>815</v>
      </c>
      <c r="D85" s="6">
        <f t="shared" si="4"/>
        <v>150308</v>
      </c>
      <c r="E85" s="6">
        <v>527916</v>
      </c>
      <c r="F85" s="6">
        <v>1600</v>
      </c>
      <c r="G85" s="6">
        <f t="shared" si="5"/>
        <v>526316</v>
      </c>
      <c r="H85" s="6">
        <v>11479</v>
      </c>
      <c r="I85" s="6">
        <v>213169</v>
      </c>
      <c r="J85" s="6">
        <v>752564</v>
      </c>
    </row>
    <row r="86" spans="1:10">
      <c r="A86" s="11">
        <v>37104</v>
      </c>
      <c r="B86" s="6">
        <v>118049</v>
      </c>
      <c r="C86" s="6">
        <v>1065</v>
      </c>
      <c r="D86" s="6">
        <f t="shared" si="4"/>
        <v>116984</v>
      </c>
      <c r="E86" s="6">
        <v>499044</v>
      </c>
      <c r="F86" s="6">
        <v>1575</v>
      </c>
      <c r="G86" s="6">
        <f t="shared" si="5"/>
        <v>497469</v>
      </c>
      <c r="H86" s="6">
        <v>10668</v>
      </c>
      <c r="I86" s="6">
        <v>211469</v>
      </c>
      <c r="J86" s="6">
        <v>721181</v>
      </c>
    </row>
    <row r="87" spans="1:10">
      <c r="A87" s="11">
        <v>37135</v>
      </c>
      <c r="B87" s="6">
        <v>110857</v>
      </c>
      <c r="C87" s="6">
        <v>331</v>
      </c>
      <c r="D87" s="6">
        <f t="shared" si="4"/>
        <v>110526</v>
      </c>
      <c r="E87" s="6">
        <v>487559</v>
      </c>
      <c r="F87" s="6">
        <v>1229</v>
      </c>
      <c r="G87" s="6">
        <f t="shared" si="5"/>
        <v>486330</v>
      </c>
      <c r="H87" s="6">
        <v>10439</v>
      </c>
      <c r="I87" s="6">
        <v>210732</v>
      </c>
      <c r="J87" s="6">
        <v>708730</v>
      </c>
    </row>
    <row r="88" spans="1:10">
      <c r="A88" s="11">
        <v>37165</v>
      </c>
      <c r="B88" s="6">
        <v>100791</v>
      </c>
      <c r="C88" s="6">
        <v>344</v>
      </c>
      <c r="D88" s="6">
        <f t="shared" si="4"/>
        <v>100447</v>
      </c>
      <c r="E88" s="6">
        <v>463378</v>
      </c>
      <c r="F88" s="6">
        <v>911</v>
      </c>
      <c r="G88" s="6">
        <f t="shared" si="5"/>
        <v>462467</v>
      </c>
      <c r="H88" s="6">
        <v>10671</v>
      </c>
      <c r="I88" s="6">
        <v>198185</v>
      </c>
      <c r="J88" s="6">
        <v>672234</v>
      </c>
    </row>
    <row r="89" spans="1:10">
      <c r="A89" s="11">
        <v>37196</v>
      </c>
      <c r="B89" s="6">
        <v>57916</v>
      </c>
      <c r="C89" s="6">
        <v>341</v>
      </c>
      <c r="D89" s="6">
        <f t="shared" si="4"/>
        <v>57575</v>
      </c>
      <c r="E89" s="6">
        <v>438140</v>
      </c>
      <c r="F89" s="6">
        <v>207</v>
      </c>
      <c r="G89" s="6">
        <f t="shared" si="5"/>
        <v>437933</v>
      </c>
      <c r="H89" s="6">
        <v>11335</v>
      </c>
      <c r="I89" s="6">
        <v>181818</v>
      </c>
      <c r="J89" s="6">
        <v>631293</v>
      </c>
    </row>
    <row r="90" spans="1:10">
      <c r="A90" s="11">
        <v>37226</v>
      </c>
      <c r="B90" s="6">
        <v>55915</v>
      </c>
      <c r="C90" s="6">
        <v>436</v>
      </c>
      <c r="D90" s="6">
        <f t="shared" si="4"/>
        <v>55479</v>
      </c>
      <c r="E90" s="6">
        <v>449105</v>
      </c>
      <c r="F90" s="6">
        <v>817</v>
      </c>
      <c r="G90" s="6">
        <f t="shared" si="5"/>
        <v>448288</v>
      </c>
      <c r="H90" s="6">
        <v>12051</v>
      </c>
      <c r="I90" s="6">
        <v>198885</v>
      </c>
      <c r="J90" s="6">
        <v>660041</v>
      </c>
    </row>
    <row r="91" spans="1:10">
      <c r="A91" s="11">
        <v>37257</v>
      </c>
      <c r="B91" s="6">
        <v>99200</v>
      </c>
      <c r="C91" s="6">
        <v>260</v>
      </c>
      <c r="D91" s="6">
        <f t="shared" si="4"/>
        <v>98940</v>
      </c>
      <c r="E91" s="6">
        <v>459707</v>
      </c>
      <c r="F91" s="6">
        <v>794</v>
      </c>
      <c r="G91" s="6">
        <f t="shared" si="5"/>
        <v>458913</v>
      </c>
      <c r="H91" s="6">
        <v>12388</v>
      </c>
      <c r="I91" s="6">
        <v>221541</v>
      </c>
      <c r="J91" s="6">
        <v>693636</v>
      </c>
    </row>
    <row r="92" spans="1:10">
      <c r="A92" s="11">
        <v>37288</v>
      </c>
      <c r="B92" s="6">
        <v>130124</v>
      </c>
      <c r="C92" s="6">
        <v>1200</v>
      </c>
      <c r="D92" s="6">
        <f t="shared" si="4"/>
        <v>128924</v>
      </c>
      <c r="E92" s="6">
        <v>491147</v>
      </c>
      <c r="F92" s="6">
        <v>753</v>
      </c>
      <c r="G92" s="6">
        <f t="shared" si="5"/>
        <v>490394</v>
      </c>
      <c r="H92" s="6">
        <v>12711</v>
      </c>
      <c r="I92" s="6">
        <v>216463</v>
      </c>
      <c r="J92" s="6">
        <v>720321</v>
      </c>
    </row>
    <row r="93" spans="1:10">
      <c r="A93" s="11">
        <v>37316</v>
      </c>
      <c r="B93" s="6">
        <v>145160</v>
      </c>
      <c r="C93" s="6">
        <v>1323</v>
      </c>
      <c r="D93" s="6">
        <f t="shared" si="4"/>
        <v>143837</v>
      </c>
      <c r="E93" s="6">
        <v>498290</v>
      </c>
      <c r="F93" s="6">
        <v>733</v>
      </c>
      <c r="G93" s="6">
        <f t="shared" si="5"/>
        <v>497557</v>
      </c>
      <c r="H93" s="6">
        <v>12880</v>
      </c>
      <c r="I93" s="6">
        <v>220552</v>
      </c>
      <c r="J93" s="6">
        <v>731722</v>
      </c>
    </row>
    <row r="94" spans="1:10">
      <c r="A94" s="11">
        <v>37347</v>
      </c>
      <c r="B94" s="6">
        <v>196614</v>
      </c>
      <c r="C94" s="6">
        <v>2063</v>
      </c>
      <c r="D94" s="6">
        <f t="shared" si="4"/>
        <v>194551</v>
      </c>
      <c r="E94" s="6">
        <v>513576</v>
      </c>
      <c r="F94" s="6">
        <v>626</v>
      </c>
      <c r="G94" s="6">
        <f t="shared" si="5"/>
        <v>512950</v>
      </c>
      <c r="H94" s="6">
        <v>15729</v>
      </c>
      <c r="I94" s="6">
        <v>236327</v>
      </c>
      <c r="J94" s="6">
        <v>765632</v>
      </c>
    </row>
    <row r="95" spans="1:10">
      <c r="A95" s="11">
        <v>37377</v>
      </c>
      <c r="B95" s="6">
        <v>226849</v>
      </c>
      <c r="C95" s="6">
        <v>2258</v>
      </c>
      <c r="D95" s="6">
        <f t="shared" si="4"/>
        <v>224591</v>
      </c>
      <c r="E95" s="6">
        <v>531212</v>
      </c>
      <c r="F95" s="6">
        <v>692</v>
      </c>
      <c r="G95" s="6">
        <f t="shared" si="5"/>
        <v>530520</v>
      </c>
      <c r="H95" s="6">
        <v>15943</v>
      </c>
      <c r="I95" s="6">
        <v>236173</v>
      </c>
      <c r="J95" s="6">
        <v>783328</v>
      </c>
    </row>
    <row r="96" spans="1:10">
      <c r="A96" s="11">
        <v>37408</v>
      </c>
      <c r="B96" s="6">
        <v>242999</v>
      </c>
      <c r="C96" s="6">
        <v>2026</v>
      </c>
      <c r="D96" s="6">
        <f t="shared" si="4"/>
        <v>240973</v>
      </c>
      <c r="E96" s="6">
        <v>545710</v>
      </c>
      <c r="F96" s="6">
        <v>786</v>
      </c>
      <c r="G96" s="6">
        <f t="shared" si="5"/>
        <v>544924</v>
      </c>
      <c r="H96" s="6">
        <v>14655</v>
      </c>
      <c r="I96" s="6">
        <v>232105</v>
      </c>
      <c r="J96" s="6">
        <v>792470</v>
      </c>
    </row>
    <row r="97" spans="1:10">
      <c r="A97" s="11">
        <v>37438</v>
      </c>
      <c r="B97" s="6">
        <v>245298</v>
      </c>
      <c r="C97" s="6">
        <v>1991</v>
      </c>
      <c r="D97" s="6">
        <f t="shared" si="4"/>
        <v>243307</v>
      </c>
      <c r="E97" s="6">
        <v>571116</v>
      </c>
      <c r="F97" s="6">
        <v>572</v>
      </c>
      <c r="G97" s="6">
        <f t="shared" si="5"/>
        <v>570544</v>
      </c>
      <c r="H97" s="6">
        <v>15524</v>
      </c>
      <c r="I97" s="6">
        <v>241931</v>
      </c>
      <c r="J97" s="6">
        <v>828571</v>
      </c>
    </row>
    <row r="98" spans="1:10">
      <c r="A98" s="11">
        <v>37469</v>
      </c>
      <c r="B98" s="6">
        <v>229469</v>
      </c>
      <c r="C98" s="6">
        <v>2449</v>
      </c>
      <c r="D98" s="6">
        <f t="shared" si="4"/>
        <v>227020</v>
      </c>
      <c r="E98" s="6">
        <v>563844</v>
      </c>
      <c r="F98" s="6">
        <v>420</v>
      </c>
      <c r="G98" s="6">
        <f t="shared" si="5"/>
        <v>563424</v>
      </c>
      <c r="H98" s="6">
        <v>14134</v>
      </c>
      <c r="I98" s="6">
        <v>218883</v>
      </c>
      <c r="J98" s="6">
        <v>796861</v>
      </c>
    </row>
    <row r="99" spans="1:10">
      <c r="A99" s="11">
        <v>37500</v>
      </c>
      <c r="B99" s="6">
        <v>209110</v>
      </c>
      <c r="C99" s="6">
        <v>1873</v>
      </c>
      <c r="D99" s="6">
        <f t="shared" si="4"/>
        <v>207237</v>
      </c>
      <c r="E99" s="6">
        <v>516791</v>
      </c>
      <c r="F99" s="6">
        <v>887</v>
      </c>
      <c r="G99" s="6">
        <f t="shared" si="5"/>
        <v>515904</v>
      </c>
      <c r="H99" s="6">
        <v>17068</v>
      </c>
      <c r="I99" s="6">
        <v>226539</v>
      </c>
      <c r="J99" s="6">
        <v>760398</v>
      </c>
    </row>
    <row r="100" spans="1:10">
      <c r="A100" s="11">
        <v>37530</v>
      </c>
      <c r="B100" s="6">
        <v>164640</v>
      </c>
      <c r="C100" s="6">
        <v>1844</v>
      </c>
      <c r="D100" s="6">
        <f t="shared" si="4"/>
        <v>162796</v>
      </c>
      <c r="E100" s="6">
        <v>501401</v>
      </c>
      <c r="F100" s="6">
        <v>927</v>
      </c>
      <c r="G100" s="6">
        <f t="shared" si="5"/>
        <v>500474</v>
      </c>
      <c r="H100" s="6">
        <v>18927</v>
      </c>
      <c r="I100" s="6">
        <v>200064</v>
      </c>
      <c r="J100" s="6">
        <v>720392</v>
      </c>
    </row>
    <row r="101" spans="1:10">
      <c r="A101" s="11">
        <v>37561</v>
      </c>
      <c r="B101" s="6">
        <v>135632</v>
      </c>
      <c r="C101" s="6">
        <v>1021</v>
      </c>
      <c r="D101" s="6">
        <f t="shared" si="4"/>
        <v>134611</v>
      </c>
      <c r="E101" s="6">
        <v>474055</v>
      </c>
      <c r="F101" s="6">
        <v>463</v>
      </c>
      <c r="G101" s="6">
        <f t="shared" si="5"/>
        <v>473592</v>
      </c>
      <c r="H101" s="6">
        <v>22251</v>
      </c>
      <c r="I101" s="6">
        <v>200757</v>
      </c>
      <c r="J101" s="6">
        <v>697063</v>
      </c>
    </row>
    <row r="102" spans="1:10">
      <c r="A102" s="11">
        <v>37591</v>
      </c>
      <c r="B102" s="6">
        <v>157820</v>
      </c>
      <c r="C102" s="6">
        <v>555</v>
      </c>
      <c r="D102" s="6">
        <f t="shared" si="4"/>
        <v>157265</v>
      </c>
      <c r="E102" s="6">
        <v>493262</v>
      </c>
      <c r="F102" s="6">
        <v>197</v>
      </c>
      <c r="G102" s="6">
        <f t="shared" si="5"/>
        <v>493065</v>
      </c>
      <c r="H102" s="6">
        <v>21784</v>
      </c>
      <c r="I102" s="6">
        <v>215015</v>
      </c>
      <c r="J102" s="6">
        <v>730061</v>
      </c>
    </row>
    <row r="103" spans="1:10">
      <c r="A103" s="11">
        <v>37622</v>
      </c>
      <c r="B103" s="6">
        <v>202660</v>
      </c>
      <c r="C103" s="6">
        <v>349</v>
      </c>
      <c r="D103" s="6">
        <f>B103-C103</f>
        <v>202311</v>
      </c>
      <c r="E103" s="6">
        <v>512192</v>
      </c>
      <c r="F103" s="6">
        <v>280</v>
      </c>
      <c r="G103" s="6">
        <f>E103-F103</f>
        <v>511912</v>
      </c>
      <c r="H103" s="6">
        <v>25125</v>
      </c>
      <c r="I103" s="6">
        <v>222166</v>
      </c>
      <c r="J103" s="6">
        <v>759483</v>
      </c>
    </row>
    <row r="104" spans="1:10">
      <c r="A104" s="11">
        <v>37653</v>
      </c>
      <c r="B104" s="6">
        <v>238197</v>
      </c>
      <c r="C104" s="6">
        <v>747</v>
      </c>
      <c r="D104" s="6">
        <f>B104-C104</f>
        <v>237450</v>
      </c>
      <c r="E104" s="6">
        <v>538314</v>
      </c>
      <c r="F104" s="6">
        <v>368</v>
      </c>
      <c r="G104" s="6">
        <f>E104-F104</f>
        <v>537946</v>
      </c>
      <c r="H104" s="6">
        <v>23149</v>
      </c>
      <c r="I104" s="6">
        <v>207043</v>
      </c>
      <c r="J104" s="6">
        <v>768506</v>
      </c>
    </row>
    <row r="105" spans="1:10">
      <c r="A105" s="11">
        <v>37681</v>
      </c>
      <c r="B105" s="6">
        <v>248620</v>
      </c>
      <c r="C105" s="6">
        <v>773</v>
      </c>
      <c r="D105" s="6">
        <f>B105-C105</f>
        <v>247847</v>
      </c>
      <c r="E105" s="6">
        <v>530000</v>
      </c>
      <c r="F105" s="6">
        <v>1602</v>
      </c>
      <c r="G105" s="6">
        <f>E105-F105</f>
        <v>528398</v>
      </c>
      <c r="H105" s="6">
        <v>25323</v>
      </c>
      <c r="I105" s="6">
        <v>215154</v>
      </c>
      <c r="J105" s="6">
        <v>770477</v>
      </c>
    </row>
    <row r="106" spans="1:10">
      <c r="A106" s="11">
        <v>37712</v>
      </c>
      <c r="B106" s="6">
        <v>265287</v>
      </c>
      <c r="C106" s="6">
        <v>862</v>
      </c>
      <c r="D106" s="6">
        <f>B106-C106</f>
        <v>264425</v>
      </c>
      <c r="E106" s="6">
        <v>534125</v>
      </c>
      <c r="F106" s="6">
        <v>2974</v>
      </c>
      <c r="G106" s="6">
        <f>E106-F106</f>
        <v>531151</v>
      </c>
      <c r="H106" s="6">
        <v>24247</v>
      </c>
      <c r="I106" s="6">
        <v>221429</v>
      </c>
      <c r="J106" s="6">
        <v>779801</v>
      </c>
    </row>
    <row r="107" spans="1:10">
      <c r="A107" s="11">
        <v>37742</v>
      </c>
    </row>
    <row r="108" spans="1:10">
      <c r="A108" s="11">
        <v>37773</v>
      </c>
    </row>
    <row r="109" spans="1:10">
      <c r="A109" s="11">
        <v>37803</v>
      </c>
    </row>
    <row r="110" spans="1:10">
      <c r="A110" s="11">
        <v>37834</v>
      </c>
    </row>
    <row r="111" spans="1:10">
      <c r="A111" s="11">
        <v>37865</v>
      </c>
    </row>
    <row r="112" spans="1:10">
      <c r="A112" s="11">
        <v>37895</v>
      </c>
      <c r="B112" s="38"/>
    </row>
    <row r="113" spans="1:10">
      <c r="A113" s="11">
        <v>37926</v>
      </c>
      <c r="B113" s="38"/>
    </row>
    <row r="114" spans="1:10">
      <c r="A114" s="11">
        <v>37956</v>
      </c>
      <c r="B114" s="38"/>
    </row>
    <row r="116" spans="1:10">
      <c r="A116" t="s">
        <v>39</v>
      </c>
    </row>
    <row r="117" spans="1:10">
      <c r="A117" t="s">
        <v>40</v>
      </c>
      <c r="B117" s="6">
        <f>AVERAGE(B102,B90,B78,B66,B54)</f>
        <v>57768.4</v>
      </c>
      <c r="E117" s="6">
        <f>AVERAGE(E102,E90,E78,E66,E54)</f>
        <v>466134.8</v>
      </c>
      <c r="I117" s="6">
        <f>AVERAGE(I102,I90,I78,I66,I54)</f>
        <v>167495</v>
      </c>
      <c r="J117" s="6">
        <f>AVERAGE(J102,J90,J78,J66,J54)</f>
        <v>647277.80000000005</v>
      </c>
    </row>
    <row r="118" spans="1:10">
      <c r="I118" s="38">
        <f>I102/I117-1</f>
        <v>0.28370996149138783</v>
      </c>
      <c r="J118" s="38">
        <f>J102/J117-1</f>
        <v>0.12789439094002608</v>
      </c>
    </row>
    <row r="122" spans="1:10">
      <c r="C122" s="6" t="s">
        <v>41</v>
      </c>
    </row>
    <row r="123" spans="1:10">
      <c r="D123" s="39">
        <v>2002</v>
      </c>
      <c r="E123" s="21" t="s">
        <v>42</v>
      </c>
    </row>
    <row r="124" spans="1:10">
      <c r="C124" s="6" t="s">
        <v>43</v>
      </c>
      <c r="D124" s="6">
        <v>157.46</v>
      </c>
      <c r="E124" s="6">
        <v>57.696399999999997</v>
      </c>
    </row>
    <row r="125" spans="1:10">
      <c r="C125" s="6" t="s">
        <v>44</v>
      </c>
      <c r="D125" s="6">
        <v>495.80599999999998</v>
      </c>
      <c r="E125" s="6">
        <v>466.64359999999999</v>
      </c>
    </row>
    <row r="126" spans="1:10">
      <c r="C126" s="6" t="s">
        <v>45</v>
      </c>
      <c r="D126" s="6">
        <v>733.42899999999997</v>
      </c>
      <c r="E126" s="6">
        <v>647.95140000000004</v>
      </c>
    </row>
    <row r="139" spans="1:10">
      <c r="A139" t="s">
        <v>46</v>
      </c>
    </row>
    <row r="140" spans="1:10">
      <c r="A140" t="s">
        <v>47</v>
      </c>
    </row>
    <row r="141" spans="1:10">
      <c r="A141">
        <v>1995</v>
      </c>
      <c r="B141" s="40">
        <f t="shared" ref="B141:J141" si="6">B18/1000</f>
        <v>18.628</v>
      </c>
      <c r="C141" s="40">
        <f t="shared" si="6"/>
        <v>2.7970000000000002</v>
      </c>
      <c r="D141" s="40">
        <f t="shared" si="6"/>
        <v>15.831</v>
      </c>
      <c r="E141" s="40">
        <f t="shared" si="6"/>
        <v>306.79599999999999</v>
      </c>
      <c r="F141" s="40">
        <f t="shared" si="6"/>
        <v>0.217</v>
      </c>
      <c r="G141" s="40">
        <f t="shared" si="6"/>
        <v>306.57900000000001</v>
      </c>
      <c r="H141" s="40">
        <f t="shared" si="6"/>
        <v>8.4540000000000006</v>
      </c>
      <c r="I141" s="40">
        <f t="shared" si="6"/>
        <v>96.811999999999998</v>
      </c>
      <c r="J141" s="40">
        <f t="shared" si="6"/>
        <v>412.06200000000001</v>
      </c>
    </row>
    <row r="142" spans="1:10">
      <c r="A142">
        <v>1996</v>
      </c>
      <c r="B142" s="40">
        <f t="shared" ref="B142:J142" si="7">B30/1000</f>
        <v>13.707000000000001</v>
      </c>
      <c r="C142" s="40">
        <f t="shared" si="7"/>
        <v>0.29399999999999998</v>
      </c>
      <c r="D142" s="40">
        <f t="shared" si="7"/>
        <v>13.413</v>
      </c>
      <c r="E142" s="40">
        <f t="shared" si="7"/>
        <v>379.673</v>
      </c>
      <c r="F142" s="40">
        <f t="shared" si="7"/>
        <v>4.7E-2</v>
      </c>
      <c r="G142" s="40">
        <f t="shared" si="7"/>
        <v>379.62599999999998</v>
      </c>
      <c r="H142" s="40">
        <f t="shared" si="7"/>
        <v>12.667999999999999</v>
      </c>
      <c r="I142" s="40">
        <f t="shared" si="7"/>
        <v>94.608999999999995</v>
      </c>
      <c r="J142" s="40">
        <f t="shared" si="7"/>
        <v>486.95</v>
      </c>
    </row>
    <row r="143" spans="1:10">
      <c r="A143">
        <v>1997</v>
      </c>
      <c r="B143" s="40">
        <f t="shared" ref="B143:J143" si="8">B42/1000</f>
        <v>20.788</v>
      </c>
      <c r="C143" s="40">
        <f t="shared" si="8"/>
        <v>0.30599999999999999</v>
      </c>
      <c r="D143" s="40">
        <f t="shared" si="8"/>
        <v>20.481999999999999</v>
      </c>
      <c r="E143" s="40">
        <f t="shared" si="8"/>
        <v>410.41800000000001</v>
      </c>
      <c r="F143" s="40">
        <f t="shared" si="8"/>
        <v>0.10299999999999999</v>
      </c>
      <c r="G143" s="40">
        <f t="shared" si="8"/>
        <v>410.315</v>
      </c>
      <c r="H143" s="40">
        <f t="shared" si="8"/>
        <v>13.843</v>
      </c>
      <c r="I143" s="40">
        <f t="shared" si="8"/>
        <v>56.151000000000003</v>
      </c>
      <c r="J143" s="40">
        <f t="shared" si="8"/>
        <v>480.41199999999998</v>
      </c>
    </row>
    <row r="144" spans="1:10">
      <c r="A144">
        <v>1998</v>
      </c>
      <c r="B144" s="40">
        <f t="shared" ref="B144:J144" si="9">B54/1000</f>
        <v>25.91</v>
      </c>
      <c r="C144" s="40">
        <f t="shared" si="9"/>
        <v>4.0000000000000001E-3</v>
      </c>
      <c r="D144" s="40">
        <f t="shared" si="9"/>
        <v>25.905999999999999</v>
      </c>
      <c r="E144" s="40">
        <f t="shared" si="9"/>
        <v>407.69200000000001</v>
      </c>
      <c r="F144" s="40">
        <f t="shared" si="9"/>
        <v>0.12</v>
      </c>
      <c r="G144" s="40">
        <f t="shared" si="9"/>
        <v>407.572</v>
      </c>
      <c r="H144" s="40">
        <f t="shared" si="9"/>
        <v>11.837999999999999</v>
      </c>
      <c r="I144" s="40">
        <f t="shared" si="9"/>
        <v>97.685000000000002</v>
      </c>
      <c r="J144" s="40">
        <f t="shared" si="9"/>
        <v>517.21500000000003</v>
      </c>
    </row>
    <row r="145" spans="1:10">
      <c r="A145">
        <v>1999</v>
      </c>
      <c r="B145" s="40">
        <f t="shared" ref="B145:J145" si="10">B66/1000</f>
        <v>25.082000000000001</v>
      </c>
      <c r="C145" s="40">
        <f t="shared" si="10"/>
        <v>0.223</v>
      </c>
      <c r="D145" s="40">
        <f t="shared" si="10"/>
        <v>24.859000000000002</v>
      </c>
      <c r="E145" s="40">
        <f t="shared" si="10"/>
        <v>457.99</v>
      </c>
      <c r="F145" s="40">
        <f t="shared" si="10"/>
        <v>1.7999999999999999E-2</v>
      </c>
      <c r="G145" s="40">
        <f t="shared" si="10"/>
        <v>457.97199999999998</v>
      </c>
      <c r="H145" s="40">
        <f t="shared" si="10"/>
        <v>8.3810000000000002</v>
      </c>
      <c r="I145" s="40">
        <f t="shared" si="10"/>
        <v>154.88999999999999</v>
      </c>
      <c r="J145" s="40">
        <f t="shared" si="10"/>
        <v>621.26099999999997</v>
      </c>
    </row>
    <row r="146" spans="1:10">
      <c r="A146">
        <v>2000</v>
      </c>
      <c r="B146" s="40">
        <f t="shared" ref="B146:J146" si="11">B78/1000</f>
        <v>24.114999999999998</v>
      </c>
      <c r="C146" s="40">
        <f t="shared" si="11"/>
        <v>0.14199999999999999</v>
      </c>
      <c r="D146" s="40">
        <f t="shared" si="11"/>
        <v>23.972999999999999</v>
      </c>
      <c r="E146" s="40">
        <f t="shared" si="11"/>
        <v>522.625</v>
      </c>
      <c r="F146" s="40">
        <f t="shared" si="11"/>
        <v>1.494</v>
      </c>
      <c r="G146" s="40">
        <f t="shared" si="11"/>
        <v>521.13099999999997</v>
      </c>
      <c r="H146" s="40">
        <f t="shared" si="11"/>
        <v>14.186</v>
      </c>
      <c r="I146" s="40">
        <f t="shared" si="11"/>
        <v>171</v>
      </c>
      <c r="J146" s="40">
        <f t="shared" si="11"/>
        <v>707.81100000000004</v>
      </c>
    </row>
    <row r="147" spans="1:10">
      <c r="A147">
        <v>2001</v>
      </c>
      <c r="B147" s="40">
        <f t="shared" ref="B147:J147" si="12">B90/1000</f>
        <v>55.914999999999999</v>
      </c>
      <c r="C147" s="40">
        <f t="shared" si="12"/>
        <v>0.436</v>
      </c>
      <c r="D147" s="40">
        <f t="shared" si="12"/>
        <v>55.478999999999999</v>
      </c>
      <c r="E147" s="40">
        <f t="shared" si="12"/>
        <v>449.10500000000002</v>
      </c>
      <c r="F147" s="40">
        <f t="shared" si="12"/>
        <v>0.81699999999999995</v>
      </c>
      <c r="G147" s="40">
        <f t="shared" si="12"/>
        <v>448.28800000000001</v>
      </c>
      <c r="H147" s="40">
        <f t="shared" si="12"/>
        <v>12.051</v>
      </c>
      <c r="I147" s="40">
        <f t="shared" si="12"/>
        <v>198.88499999999999</v>
      </c>
      <c r="J147" s="40">
        <f t="shared" si="12"/>
        <v>660.04100000000005</v>
      </c>
    </row>
    <row r="148" spans="1:10">
      <c r="A148">
        <v>2002</v>
      </c>
      <c r="B148" s="40">
        <f t="shared" ref="B148:J148" si="13">B102/1000</f>
        <v>157.82</v>
      </c>
      <c r="C148" s="40">
        <f t="shared" si="13"/>
        <v>0.55500000000000005</v>
      </c>
      <c r="D148" s="40">
        <f t="shared" si="13"/>
        <v>157.26499999999999</v>
      </c>
      <c r="E148" s="40">
        <f t="shared" si="13"/>
        <v>493.262</v>
      </c>
      <c r="F148" s="40">
        <f t="shared" si="13"/>
        <v>0.19700000000000001</v>
      </c>
      <c r="G148" s="40">
        <f t="shared" si="13"/>
        <v>493.065</v>
      </c>
      <c r="H148" s="40">
        <f t="shared" si="13"/>
        <v>21.783999999999999</v>
      </c>
      <c r="I148" s="40">
        <f t="shared" si="13"/>
        <v>215.01499999999999</v>
      </c>
      <c r="J148" s="40">
        <f t="shared" si="13"/>
        <v>730.06100000000004</v>
      </c>
    </row>
    <row r="149" spans="1:10">
      <c r="A149" t="s">
        <v>48</v>
      </c>
      <c r="B149" s="40">
        <f t="shared" ref="B149:J149" si="14">AVERAGE(B144:B148)</f>
        <v>57.7684</v>
      </c>
      <c r="C149" s="40">
        <f t="shared" si="14"/>
        <v>0.27199999999999996</v>
      </c>
      <c r="D149" s="40">
        <f t="shared" si="14"/>
        <v>57.496399999999994</v>
      </c>
      <c r="E149" s="40">
        <f t="shared" si="14"/>
        <v>466.13479999999998</v>
      </c>
      <c r="F149" s="40">
        <f t="shared" si="14"/>
        <v>0.5292</v>
      </c>
      <c r="G149" s="40">
        <f t="shared" si="14"/>
        <v>465.60559999999998</v>
      </c>
      <c r="H149" s="40">
        <f t="shared" si="14"/>
        <v>13.648000000000001</v>
      </c>
      <c r="I149" s="40">
        <f t="shared" si="14"/>
        <v>167.495</v>
      </c>
      <c r="J149" s="40">
        <f t="shared" si="14"/>
        <v>647.27780000000007</v>
      </c>
    </row>
  </sheetData>
  <phoneticPr fontId="0" type="noConversion"/>
  <hyperlinks>
    <hyperlink ref="I1" r:id="rId1"/>
  </hyperlinks>
  <pageMargins left="0.75" right="0.75" top="1" bottom="1" header="0.5" footer="0.5"/>
  <pageSetup orientation="portrait" horizontalDpi="4294967292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 Storage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AERS</dc:creator>
  <cp:lastModifiedBy>Aniket Gupta</cp:lastModifiedBy>
  <dcterms:created xsi:type="dcterms:W3CDTF">2003-05-28T20:48:36Z</dcterms:created>
  <dcterms:modified xsi:type="dcterms:W3CDTF">2024-02-03T22:29:31Z</dcterms:modified>
</cp:coreProperties>
</file>