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9.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0.xml" ContentType="application/vnd.openxmlformats-officedocument.drawing+xml"/>
  <Override PartName="/xl/charts/chart28.xml" ContentType="application/vnd.openxmlformats-officedocument.drawingml.chart+xml"/>
  <Override PartName="/xl/drawings/drawing11.xml" ContentType="application/vnd.openxmlformats-officedocument.drawing+xml"/>
  <Override PartName="/xl/charts/chart29.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30.xml" ContentType="application/vnd.openxmlformats-officedocument.drawingml.chart+xml"/>
  <Override PartName="/xl/drawings/drawing14.xml" ContentType="application/vnd.openxmlformats-officedocument.drawing+xml"/>
  <Override PartName="/xl/charts/chart31.xml" ContentType="application/vnd.openxmlformats-officedocument.drawingml.chart+xml"/>
  <Override PartName="/xl/drawings/drawing15.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16.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E9B42632-9685-4E47-B605-4C9BF49560F7}" xr6:coauthVersionLast="47" xr6:coauthVersionMax="47" xr10:uidLastSave="{00000000-0000-0000-0000-000000000000}"/>
  <bookViews>
    <workbookView xWindow="3348" yWindow="3348" windowWidth="17280" windowHeight="8880" firstSheet="8" activeTab="13"/>
  </bookViews>
  <sheets>
    <sheet name="Cover" sheetId="16" r:id="rId1"/>
    <sheet name="Intro_world" sheetId="15" r:id="rId2"/>
    <sheet name="FIA intro" sheetId="20" r:id="rId3"/>
    <sheet name="Area" sheetId="2" r:id="rId4"/>
    <sheet name="Area_owner" sheetId="4" r:id="rId5"/>
    <sheet name="Age_regen" sheetId="3" r:id="rId6"/>
    <sheet name="Types" sheetId="9" r:id="rId7"/>
    <sheet name="Volume" sheetId="5" r:id="rId8"/>
    <sheet name="Removals" sheetId="11" r:id="rId9"/>
    <sheet name="Mgmt" sheetId="13" r:id="rId10"/>
    <sheet name="Products" sheetId="7" r:id="rId11"/>
    <sheet name="Tree dbh" sheetId="23" r:id="rId12"/>
    <sheet name="Planting" sheetId="22" r:id="rId13"/>
    <sheet name="Wildlife" sheetId="19" r:id="rId14"/>
    <sheet name="Urban_Rec" sheetId="10" r:id="rId15"/>
    <sheet name="References" sheetId="18" r:id="rId16"/>
    <sheet name="Terms"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C8" i="3"/>
  <c r="B15" i="3"/>
  <c r="D15" i="3"/>
  <c r="I3" i="2"/>
  <c r="J3" i="2"/>
  <c r="K3" i="2"/>
  <c r="I4" i="2"/>
  <c r="J4" i="2"/>
  <c r="K4" i="2"/>
  <c r="I5" i="2"/>
  <c r="J5" i="2"/>
  <c r="K5" i="2"/>
  <c r="J27" i="2"/>
  <c r="K27" i="2"/>
  <c r="J28" i="2"/>
  <c r="K28" i="2"/>
  <c r="I29" i="2"/>
  <c r="J29" i="2"/>
  <c r="K29" i="2"/>
  <c r="I30" i="2"/>
  <c r="J30" i="2"/>
  <c r="K30" i="2"/>
  <c r="I31" i="2"/>
  <c r="J31" i="2"/>
  <c r="K31" i="2"/>
  <c r="O4" i="4"/>
  <c r="O5" i="4"/>
  <c r="O22" i="4"/>
  <c r="O23" i="4"/>
  <c r="J23" i="20"/>
  <c r="K23" i="20"/>
  <c r="H33" i="15"/>
  <c r="E3" i="22"/>
  <c r="E4" i="22"/>
  <c r="E48" i="22" s="1"/>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B48" i="22"/>
  <c r="C48" i="22"/>
  <c r="D48" i="22"/>
  <c r="B49" i="22"/>
  <c r="C49" i="22"/>
  <c r="D49" i="22"/>
  <c r="E49" i="22"/>
  <c r="E14" i="7"/>
  <c r="B17" i="7"/>
  <c r="C17" i="7"/>
  <c r="D17" i="7"/>
  <c r="E17" i="7"/>
  <c r="F17" i="7"/>
  <c r="A18" i="7"/>
  <c r="B18" i="7"/>
  <c r="C18" i="7"/>
  <c r="D18" i="7"/>
  <c r="E18" i="7"/>
  <c r="F18" i="7"/>
  <c r="A19" i="7"/>
  <c r="B19" i="7"/>
  <c r="C19" i="7"/>
  <c r="D19" i="7"/>
  <c r="E19" i="7"/>
  <c r="F19" i="7"/>
  <c r="A20" i="7"/>
  <c r="B20" i="7"/>
  <c r="C20" i="7"/>
  <c r="D20" i="7"/>
  <c r="E20" i="7"/>
  <c r="F20" i="7"/>
  <c r="B21" i="7"/>
  <c r="C21" i="7"/>
  <c r="D21" i="7"/>
  <c r="E21" i="7"/>
  <c r="F21" i="7"/>
  <c r="J4" i="11"/>
  <c r="O10" i="11" s="1"/>
  <c r="K4" i="11"/>
  <c r="P10" i="11" s="1"/>
  <c r="O4" i="11"/>
  <c r="P4" i="11"/>
  <c r="J5" i="11"/>
  <c r="K5" i="11"/>
  <c r="P11" i="11" s="1"/>
  <c r="O5" i="11"/>
  <c r="P5" i="11"/>
  <c r="J6" i="11"/>
  <c r="O12" i="11" s="1"/>
  <c r="K6" i="11"/>
  <c r="P12" i="11" s="1"/>
  <c r="O6" i="11"/>
  <c r="P6" i="11"/>
  <c r="J7" i="11"/>
  <c r="K7" i="11"/>
  <c r="P13" i="11" s="1"/>
  <c r="O7" i="11"/>
  <c r="P7" i="11"/>
  <c r="J8" i="11"/>
  <c r="O14" i="11" s="1"/>
  <c r="K8" i="11"/>
  <c r="P14" i="11" s="1"/>
  <c r="O8" i="11"/>
  <c r="P8" i="11"/>
  <c r="J10" i="11"/>
  <c r="K10" i="11"/>
  <c r="J11" i="11"/>
  <c r="K11" i="11"/>
  <c r="O11" i="11"/>
  <c r="J12" i="11"/>
  <c r="K12" i="11"/>
  <c r="J13" i="11"/>
  <c r="K13" i="11"/>
  <c r="O13" i="11"/>
  <c r="J14" i="11"/>
  <c r="K14" i="11"/>
  <c r="E3" i="9"/>
  <c r="E4" i="9"/>
  <c r="E5" i="9"/>
  <c r="E6" i="9"/>
  <c r="E7" i="9"/>
  <c r="E8" i="9"/>
  <c r="E9" i="9"/>
  <c r="E10" i="9"/>
  <c r="E11" i="9"/>
  <c r="E12" i="9"/>
  <c r="E13" i="9"/>
  <c r="E14" i="9"/>
  <c r="B15" i="9"/>
  <c r="C15" i="9"/>
  <c r="D15" i="9"/>
  <c r="E15" i="9"/>
  <c r="C16" i="9"/>
  <c r="E18" i="9"/>
  <c r="E19" i="9"/>
  <c r="E20" i="9"/>
  <c r="E21" i="9"/>
  <c r="E22" i="9"/>
  <c r="E23" i="9"/>
  <c r="E24" i="9"/>
  <c r="E25" i="9"/>
  <c r="E26" i="9"/>
  <c r="E27" i="9"/>
  <c r="B28" i="9"/>
  <c r="C28" i="9"/>
  <c r="D28" i="9"/>
  <c r="E28" i="9"/>
  <c r="B29" i="9"/>
  <c r="C29" i="9"/>
  <c r="D29" i="9"/>
  <c r="E29" i="9" s="1"/>
  <c r="C30" i="9"/>
  <c r="H6" i="10"/>
  <c r="I6" i="10"/>
  <c r="J6" i="10"/>
  <c r="J9" i="10" s="1"/>
  <c r="J7" i="10"/>
  <c r="J8" i="10"/>
  <c r="H9" i="10"/>
  <c r="I9" i="10"/>
  <c r="H13" i="5"/>
  <c r="I13" i="5"/>
  <c r="J13" i="5"/>
  <c r="K13" i="5"/>
  <c r="L13" i="5"/>
  <c r="P13" i="5"/>
  <c r="Q13" i="5"/>
  <c r="R13" i="5"/>
  <c r="S13" i="5"/>
  <c r="T13" i="5"/>
  <c r="H14" i="5"/>
  <c r="I14" i="5"/>
  <c r="J14" i="5"/>
  <c r="K14" i="5"/>
  <c r="L14" i="5"/>
  <c r="P14" i="5"/>
  <c r="Q14" i="5"/>
  <c r="R14" i="5"/>
  <c r="S14" i="5"/>
  <c r="T14" i="5"/>
  <c r="H15" i="5"/>
  <c r="I15" i="5"/>
  <c r="J15" i="5"/>
  <c r="K15" i="5"/>
  <c r="L15" i="5"/>
  <c r="P15" i="5"/>
  <c r="Q15" i="5"/>
  <c r="R15" i="5"/>
  <c r="S15" i="5"/>
  <c r="T15" i="5"/>
  <c r="H16" i="5"/>
  <c r="I16" i="5"/>
  <c r="J16" i="5"/>
  <c r="K16" i="5"/>
  <c r="L16" i="5"/>
  <c r="P16" i="5"/>
  <c r="Q16" i="5"/>
  <c r="R16" i="5"/>
  <c r="S16" i="5"/>
  <c r="T16" i="5"/>
  <c r="H17" i="5"/>
  <c r="I17" i="5"/>
  <c r="J17" i="5"/>
  <c r="K17" i="5"/>
  <c r="L17" i="5"/>
  <c r="P17" i="5"/>
  <c r="Q17" i="5"/>
  <c r="R17" i="5"/>
  <c r="S17" i="5"/>
  <c r="T17" i="5"/>
  <c r="H37" i="5"/>
  <c r="I37" i="5"/>
  <c r="J37" i="5"/>
  <c r="K37" i="5"/>
  <c r="L37" i="5"/>
  <c r="M37" i="5"/>
  <c r="N37" i="5"/>
  <c r="O37" i="5"/>
  <c r="P37" i="5"/>
  <c r="Q37" i="5"/>
  <c r="R37" i="5"/>
  <c r="S37" i="5"/>
  <c r="H38" i="5"/>
  <c r="I38" i="5"/>
  <c r="J38" i="5"/>
  <c r="K38" i="5"/>
  <c r="L38" i="5"/>
  <c r="M38" i="5"/>
  <c r="N38" i="5"/>
  <c r="O38" i="5"/>
  <c r="P38" i="5"/>
  <c r="Q38" i="5"/>
  <c r="R38" i="5"/>
  <c r="S38" i="5"/>
  <c r="H39" i="5"/>
  <c r="I39" i="5"/>
  <c r="J39" i="5"/>
  <c r="K39" i="5"/>
  <c r="L39" i="5"/>
  <c r="M39" i="5"/>
  <c r="N39" i="5"/>
  <c r="O39" i="5"/>
  <c r="P39" i="5"/>
  <c r="Q39" i="5"/>
  <c r="R39" i="5"/>
  <c r="S39" i="5"/>
  <c r="H40" i="5"/>
  <c r="I40" i="5"/>
  <c r="J40" i="5"/>
  <c r="K40" i="5"/>
  <c r="L40" i="5"/>
  <c r="M40" i="5"/>
  <c r="N40" i="5"/>
  <c r="O40" i="5"/>
  <c r="P40" i="5"/>
  <c r="Q40" i="5"/>
  <c r="R40" i="5"/>
  <c r="S40" i="5"/>
  <c r="H41" i="5"/>
  <c r="I41" i="5"/>
  <c r="J41" i="5"/>
  <c r="K41" i="5"/>
  <c r="L41" i="5"/>
  <c r="M41" i="5"/>
  <c r="N41" i="5"/>
  <c r="O41" i="5"/>
  <c r="P41" i="5"/>
  <c r="Q41" i="5"/>
  <c r="R41" i="5"/>
  <c r="S41" i="5"/>
  <c r="H61" i="5"/>
  <c r="I61" i="5"/>
  <c r="J61" i="5"/>
  <c r="K61" i="5"/>
  <c r="L61" i="5"/>
  <c r="M61" i="5"/>
  <c r="N61" i="5"/>
  <c r="O61" i="5"/>
  <c r="P61" i="5"/>
  <c r="Q61" i="5"/>
  <c r="R61" i="5"/>
  <c r="S61" i="5"/>
  <c r="H62" i="5"/>
  <c r="I62" i="5"/>
  <c r="J62" i="5"/>
  <c r="K62" i="5"/>
  <c r="L62" i="5"/>
  <c r="M62" i="5"/>
  <c r="N62" i="5"/>
  <c r="O62" i="5"/>
  <c r="P62" i="5"/>
  <c r="Q62" i="5"/>
  <c r="R62" i="5"/>
  <c r="S62" i="5"/>
  <c r="H63" i="5"/>
  <c r="I63" i="5"/>
  <c r="J63" i="5"/>
  <c r="K63" i="5"/>
  <c r="L63" i="5"/>
  <c r="M63" i="5"/>
  <c r="N63" i="5"/>
  <c r="O63" i="5"/>
  <c r="P63" i="5"/>
  <c r="Q63" i="5"/>
  <c r="R63" i="5"/>
  <c r="S63" i="5"/>
  <c r="H64" i="5"/>
  <c r="I64" i="5"/>
  <c r="J64" i="5"/>
  <c r="K64" i="5"/>
  <c r="L64" i="5"/>
  <c r="M64" i="5"/>
  <c r="N64" i="5"/>
  <c r="O64" i="5"/>
  <c r="P64" i="5"/>
  <c r="Q64" i="5"/>
  <c r="R64" i="5"/>
  <c r="S64" i="5"/>
  <c r="H65" i="5"/>
  <c r="I65" i="5"/>
  <c r="J65" i="5"/>
  <c r="K65" i="5"/>
  <c r="L65" i="5"/>
  <c r="M65" i="5"/>
  <c r="N65" i="5"/>
  <c r="O65" i="5"/>
  <c r="P65" i="5"/>
  <c r="Q65" i="5"/>
  <c r="R65" i="5"/>
  <c r="S65" i="5"/>
  <c r="H21" i="19"/>
  <c r="I21" i="19"/>
  <c r="J21" i="19"/>
  <c r="K21" i="19"/>
  <c r="L21" i="19"/>
  <c r="H22" i="19"/>
  <c r="I22" i="19"/>
  <c r="J22" i="19"/>
  <c r="K22" i="19"/>
  <c r="L22" i="19"/>
  <c r="H23" i="19"/>
  <c r="I23" i="19"/>
  <c r="J23" i="19"/>
  <c r="K23" i="19"/>
  <c r="L23" i="19"/>
  <c r="H24" i="19"/>
  <c r="I24" i="19"/>
  <c r="J24" i="19"/>
  <c r="K24" i="19"/>
  <c r="L24" i="19"/>
  <c r="H25" i="19"/>
  <c r="I25" i="19"/>
  <c r="J25" i="19"/>
  <c r="K25" i="19"/>
  <c r="L25" i="19"/>
  <c r="H28" i="19"/>
  <c r="I28" i="19"/>
  <c r="J28" i="19"/>
  <c r="K28" i="19"/>
  <c r="L28" i="19"/>
  <c r="M28" i="19"/>
  <c r="H29" i="19"/>
  <c r="I29" i="19"/>
  <c r="J29" i="19"/>
  <c r="K29" i="19"/>
  <c r="L29" i="19"/>
  <c r="M29" i="19"/>
  <c r="H30" i="19"/>
  <c r="I30" i="19"/>
  <c r="J30" i="19"/>
  <c r="K30" i="19"/>
  <c r="L30" i="19"/>
  <c r="M30" i="19"/>
  <c r="H31" i="19"/>
  <c r="I31" i="19"/>
  <c r="J31" i="19"/>
  <c r="K31" i="19"/>
  <c r="L31" i="19"/>
  <c r="M31" i="19"/>
  <c r="H32" i="19"/>
  <c r="I32" i="19"/>
  <c r="J32" i="19"/>
  <c r="K32" i="19"/>
  <c r="L32" i="19"/>
  <c r="M32" i="19"/>
</calcChain>
</file>

<file path=xl/sharedStrings.xml><?xml version="1.0" encoding="utf-8"?>
<sst xmlns="http://schemas.openxmlformats.org/spreadsheetml/2006/main" count="403" uniqueCount="195">
  <si>
    <t>Popu-</t>
  </si>
  <si>
    <t>Total</t>
  </si>
  <si>
    <t>Timber-</t>
  </si>
  <si>
    <t>Other</t>
  </si>
  <si>
    <t>Country/Region</t>
  </si>
  <si>
    <t>lation</t>
  </si>
  <si>
    <t>forest</t>
  </si>
  <si>
    <t>land</t>
  </si>
  <si>
    <t>millions</t>
  </si>
  <si>
    <t>United States</t>
  </si>
  <si>
    <t>Canada</t>
  </si>
  <si>
    <t>Nordic</t>
  </si>
  <si>
    <t>Europe*</t>
  </si>
  <si>
    <t>Japan</t>
  </si>
  <si>
    <t>Africa</t>
  </si>
  <si>
    <t>na</t>
  </si>
  <si>
    <t>Asia**</t>
  </si>
  <si>
    <t>Latin America</t>
  </si>
  <si>
    <t>* Excluding the Nordic countries (Finland, Sweden, Norway), but including Turkey.</t>
  </si>
  <si>
    <t>** Excluding Japan.</t>
  </si>
  <si>
    <t>Source: UN/ECE (FSP 17, 2000), World Resources Institute (1992).</t>
  </si>
  <si>
    <t>million acres</t>
  </si>
  <si>
    <t>Reserved forest</t>
  </si>
  <si>
    <t>Other forest</t>
  </si>
  <si>
    <t>Other types</t>
  </si>
  <si>
    <t>Aspen-birch</t>
  </si>
  <si>
    <t>Maple-beech birch</t>
  </si>
  <si>
    <t>Elm-ash-cottonwood</t>
  </si>
  <si>
    <t>Oak-gum-cypress</t>
  </si>
  <si>
    <t>Oak-hickory</t>
  </si>
  <si>
    <t>Oak-pine</t>
  </si>
  <si>
    <t>Loblolly/shortleaf pine</t>
  </si>
  <si>
    <t>Longleaf/slash pine</t>
  </si>
  <si>
    <t>Spruce-fir</t>
  </si>
  <si>
    <t>Volume per acre on timberland</t>
  </si>
  <si>
    <t>Red/white/jack pine</t>
  </si>
  <si>
    <t>Reserved</t>
  </si>
  <si>
    <t>Chaparral</t>
  </si>
  <si>
    <t>Pinyon-juniper</t>
  </si>
  <si>
    <t>W. Hardwoods</t>
  </si>
  <si>
    <t>Percent of private forest land with a written management plan</t>
  </si>
  <si>
    <t>Percent of private forest land owners with a written management plan</t>
  </si>
  <si>
    <t>No response</t>
  </si>
  <si>
    <t>Wh/Red/Jack pine</t>
  </si>
  <si>
    <t>Longlf/slash pine</t>
  </si>
  <si>
    <t>Loblolly/Shtlf pine</t>
  </si>
  <si>
    <t>Elm-ash-cttnwd</t>
  </si>
  <si>
    <t>Maple-beech-birch</t>
  </si>
  <si>
    <t>Eastern Total:</t>
  </si>
  <si>
    <t>W. white pine</t>
  </si>
  <si>
    <t>Larch</t>
  </si>
  <si>
    <t>Redwood</t>
  </si>
  <si>
    <t>Western hardwoods</t>
  </si>
  <si>
    <t>Western Total:</t>
  </si>
  <si>
    <t>Lowland hardwoods</t>
  </si>
  <si>
    <t>Aspen birch</t>
  </si>
  <si>
    <t>Longleaf/Slash pine</t>
  </si>
  <si>
    <t>East</t>
  </si>
  <si>
    <t>Other softwoods</t>
  </si>
  <si>
    <t>Lodgepole pine</t>
  </si>
  <si>
    <t>Hemlock-Sitka spruce</t>
  </si>
  <si>
    <t>Fir-spruce</t>
  </si>
  <si>
    <t>Ponderosa pine</t>
  </si>
  <si>
    <t>Douglas-fir</t>
  </si>
  <si>
    <t>West</t>
  </si>
  <si>
    <t>Planted</t>
  </si>
  <si>
    <t>Natural</t>
  </si>
  <si>
    <t>Management of private forest land in the U.S.</t>
  </si>
  <si>
    <t>Thousand owners</t>
  </si>
  <si>
    <t>Total area of planted and natural forest in the U.S., 1997</t>
  </si>
  <si>
    <t xml:space="preserve">    Other </t>
  </si>
  <si>
    <t>Other public</t>
  </si>
  <si>
    <t>South</t>
  </si>
  <si>
    <t xml:space="preserve">  Timberland</t>
  </si>
  <si>
    <t xml:space="preserve">  Reserved forest</t>
  </si>
  <si>
    <t xml:space="preserve">  Other forest</t>
  </si>
  <si>
    <t>All owners</t>
  </si>
  <si>
    <t>Other private</t>
  </si>
  <si>
    <t>Onwer class/</t>
  </si>
  <si>
    <t>land class</t>
  </si>
  <si>
    <t>Billion cubic feet</t>
  </si>
  <si>
    <t>Forest Insustry</t>
  </si>
  <si>
    <t>Volume</t>
  </si>
  <si>
    <t>category</t>
  </si>
  <si>
    <t>Ownership of forest land by Region and land class, 1997</t>
  </si>
  <si>
    <t>Land area and forest area trends in the United States</t>
  </si>
  <si>
    <t xml:space="preserve">            Million acres</t>
  </si>
  <si>
    <t xml:space="preserve">  Total</t>
  </si>
  <si>
    <t xml:space="preserve">  Total East</t>
  </si>
  <si>
    <t xml:space="preserve">  Total West</t>
  </si>
  <si>
    <t>Covertype</t>
  </si>
  <si>
    <t>Forest land by region and coverype in the United States, 1997</t>
  </si>
  <si>
    <t>EAST</t>
  </si>
  <si>
    <t>Total U.S.</t>
  </si>
  <si>
    <t xml:space="preserve">Total volume of stock inventory, growth, removals, </t>
  </si>
  <si>
    <t xml:space="preserve">and mortality on timberland by Region and species </t>
  </si>
  <si>
    <t>group in the U.S., 1953-1997</t>
  </si>
  <si>
    <t>Grand Total</t>
  </si>
  <si>
    <t>Tree planting in the U.S. (thousand acres)</t>
  </si>
  <si>
    <t>Ann Average</t>
  </si>
  <si>
    <t xml:space="preserve">            </t>
  </si>
  <si>
    <t xml:space="preserve">                 </t>
  </si>
  <si>
    <t xml:space="preserve"> 5-7</t>
  </si>
  <si>
    <t xml:space="preserve"> 7-9 </t>
  </si>
  <si>
    <t xml:space="preserve"> 9-11</t>
  </si>
  <si>
    <t xml:space="preserve"> 11-13</t>
  </si>
  <si>
    <t xml:space="preserve"> 13-15</t>
  </si>
  <si>
    <t xml:space="preserve"> 15-17</t>
  </si>
  <si>
    <t xml:space="preserve"> 17-19</t>
  </si>
  <si>
    <t xml:space="preserve"> 19-21</t>
  </si>
  <si>
    <t xml:space="preserve"> 21-29</t>
  </si>
  <si>
    <t>29+</t>
  </si>
  <si>
    <t>Growing Stock volume by diameter class</t>
  </si>
  <si>
    <t>Reserved  forest</t>
  </si>
  <si>
    <t>Mortality as percent of inventory</t>
  </si>
  <si>
    <t>North</t>
  </si>
  <si>
    <t>Reserved forest trends</t>
  </si>
  <si>
    <t>Public</t>
  </si>
  <si>
    <t>Private</t>
  </si>
  <si>
    <t>REGION</t>
  </si>
  <si>
    <t>Category</t>
  </si>
  <si>
    <t>Year</t>
  </si>
  <si>
    <t>U.S.</t>
  </si>
  <si>
    <t>NORTH</t>
  </si>
  <si>
    <t>SOUTH</t>
  </si>
  <si>
    <t>WEST</t>
  </si>
  <si>
    <t>Timber removals by ownership and Region, 1952-1996</t>
  </si>
  <si>
    <t>Million acres</t>
  </si>
  <si>
    <t>Land</t>
  </si>
  <si>
    <t>Of which:</t>
  </si>
  <si>
    <t xml:space="preserve">  Forest</t>
  </si>
  <si>
    <t xml:space="preserve">    Timberland</t>
  </si>
  <si>
    <t xml:space="preserve">    Reserved</t>
  </si>
  <si>
    <t xml:space="preserve">      forest</t>
  </si>
  <si>
    <t>Timberland</t>
  </si>
  <si>
    <t>All species</t>
  </si>
  <si>
    <t>Inventory</t>
  </si>
  <si>
    <t>Growth</t>
  </si>
  <si>
    <t>Removals</t>
  </si>
  <si>
    <t>Mortality</t>
  </si>
  <si>
    <t>Softwoods</t>
  </si>
  <si>
    <t>Hardwoods</t>
  </si>
  <si>
    <t>Forest land</t>
  </si>
  <si>
    <t>Timber inventory</t>
  </si>
  <si>
    <t>Timber production for industrial products</t>
  </si>
  <si>
    <t>Population</t>
  </si>
  <si>
    <t>Percent</t>
  </si>
  <si>
    <t>Land area</t>
  </si>
  <si>
    <t>Populationaged 16 and over</t>
  </si>
  <si>
    <t>Participation in outdoor sports and spectator activities</t>
  </si>
  <si>
    <t>Participation in snow and ice-based activities</t>
  </si>
  <si>
    <t>Particioation in water-based activities</t>
  </si>
  <si>
    <t>Participation in land based activities</t>
  </si>
  <si>
    <t>Forest-East</t>
  </si>
  <si>
    <t>Forest-West</t>
  </si>
  <si>
    <t>Median age</t>
  </si>
  <si>
    <t>Growing stock removals from Timberland</t>
  </si>
  <si>
    <t>Roundwood products</t>
  </si>
  <si>
    <t xml:space="preserve">  Sawlogs</t>
  </si>
  <si>
    <t xml:space="preserve">  Veneer logs</t>
  </si>
  <si>
    <t xml:space="preserve">  Pulpwood*</t>
  </si>
  <si>
    <t xml:space="preserve">  Fuelwood</t>
  </si>
  <si>
    <t xml:space="preserve">  Miscellaneous </t>
  </si>
  <si>
    <t>Total products</t>
  </si>
  <si>
    <t>Logging residues</t>
  </si>
  <si>
    <t>Other removals</t>
  </si>
  <si>
    <t>Total removals</t>
  </si>
  <si>
    <t>*Includes Composite products</t>
  </si>
  <si>
    <t>National Forest</t>
  </si>
  <si>
    <t>Forest Industry</t>
  </si>
  <si>
    <t>TOTAL</t>
  </si>
  <si>
    <t>Nonstocked</t>
  </si>
  <si>
    <t>Timberland by Region and Stand age class, 1997</t>
  </si>
  <si>
    <t>Forest land in counties with no urban center greater than 2,500 persons</t>
  </si>
  <si>
    <t>Forest land in counties with urban centers over 20,000 persons</t>
  </si>
  <si>
    <t>Forest land in counties with urban centers of 2,500 to 20,000 persons</t>
  </si>
  <si>
    <t>**</t>
  </si>
  <si>
    <t>** Data unavailable</t>
  </si>
  <si>
    <t>Forest land by Region and urban influence, 1997</t>
  </si>
  <si>
    <t>Urban influence class</t>
  </si>
  <si>
    <t>Other products</t>
  </si>
  <si>
    <t>1850-59</t>
  </si>
  <si>
    <t>1860-69</t>
  </si>
  <si>
    <t>1870-79</t>
  </si>
  <si>
    <t>1880-89</t>
  </si>
  <si>
    <t>1890-99</t>
  </si>
  <si>
    <t>1900-09</t>
  </si>
  <si>
    <t>Forest land clearing for agriculture</t>
  </si>
  <si>
    <t>200 and older</t>
  </si>
  <si>
    <t xml:space="preserve">  Uneven aged</t>
  </si>
  <si>
    <t>Global population and land statisitcs</t>
  </si>
  <si>
    <t>Clearfelling</t>
  </si>
  <si>
    <t>Selective felling</t>
  </si>
  <si>
    <t>U.S. Total</t>
  </si>
  <si>
    <t>Average annual harvest by method 1980-90*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</si>
</sst>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_(* #,##0_);_(* \(#,##0\);_(* &quot;-&quot;??_);_(@_)"/>
    <numFmt numFmtId="165" formatCode="0.0%"/>
    <numFmt numFmtId="166" formatCode="_(* #,##0.0_);_(* \(#,##0.0\);_(* &quot;-&quot;??_);_(@_)"/>
    <numFmt numFmtId="168" formatCode="0.0"/>
    <numFmt numFmtId="173" formatCode="#,##0.0"/>
  </numFmts>
  <fonts count="24" x14ac:knownFonts="1">
    <font>
      <sz val="10"/>
      <name val="Arial"/>
    </font>
    <font>
      <sz val="10"/>
      <name val="Arial"/>
    </font>
    <font>
      <sz val="9"/>
      <name val="Times New Roman"/>
      <family val="1"/>
    </font>
    <font>
      <b/>
      <sz val="9"/>
      <name val="Times New Roman"/>
      <family val="1"/>
    </font>
    <font>
      <sz val="8"/>
      <name val="Times New Roman"/>
      <family val="1"/>
    </font>
    <font>
      <i/>
      <sz val="8"/>
      <name val="Times New Roman"/>
      <family val="1"/>
    </font>
    <font>
      <b/>
      <sz val="8"/>
      <name val="Times New Roman"/>
      <family val="1"/>
    </font>
    <font>
      <sz val="10"/>
      <name val="Arial"/>
    </font>
    <font>
      <b/>
      <sz val="10"/>
      <name val="Arial"/>
    </font>
    <font>
      <b/>
      <i/>
      <sz val="8"/>
      <name val="Times New Roman"/>
      <family val="1"/>
    </font>
    <font>
      <sz val="7"/>
      <name val="Times New Roman"/>
    </font>
    <font>
      <sz val="8"/>
      <name val="Times New Roman"/>
    </font>
    <font>
      <sz val="9"/>
      <name val="Times New Roman"/>
    </font>
    <font>
      <i/>
      <sz val="9"/>
      <name val="Times New Roman"/>
      <family val="1"/>
    </font>
    <font>
      <sz val="9"/>
      <name val="Arial"/>
    </font>
    <font>
      <b/>
      <sz val="9"/>
      <name val="Times New Roman"/>
    </font>
    <font>
      <b/>
      <i/>
      <sz val="9"/>
      <name val="Times New Roman"/>
    </font>
    <font>
      <i/>
      <sz val="9"/>
      <name val="Times New Roman"/>
    </font>
    <font>
      <b/>
      <sz val="9"/>
      <name val="Arial"/>
    </font>
    <font>
      <i/>
      <sz val="8"/>
      <name val="Times New Roman"/>
    </font>
    <font>
      <sz val="9"/>
      <name val="Helv"/>
    </font>
    <font>
      <sz val="8"/>
      <name val="Arial"/>
      <family val="2"/>
    </font>
    <font>
      <b/>
      <sz val="8"/>
      <name val="Arial"/>
      <family val="2"/>
    </font>
    <font>
      <b/>
      <sz val="10"/>
      <name val="Arial"/>
      <family val="2"/>
    </font>
  </fonts>
  <fills count="4">
    <fill>
      <patternFill patternType="none"/>
    </fill>
    <fill>
      <patternFill patternType="gray125"/>
    </fill>
    <fill>
      <patternFill patternType="solid">
        <fgColor indexed="43"/>
        <bgColor indexed="64"/>
      </patternFill>
    </fill>
    <fill>
      <patternFill patternType="solid">
        <fgColor indexed="43"/>
        <bgColor indexed="8"/>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2">
    <xf numFmtId="0" fontId="0" fillId="0" borderId="0" xfId="0"/>
    <xf numFmtId="164" fontId="2" fillId="0" borderId="0" xfId="1" applyNumberFormat="1" applyFont="1" applyAlignment="1">
      <alignment horizontal="right"/>
    </xf>
    <xf numFmtId="164" fontId="4" fillId="0" borderId="1" xfId="1" applyNumberFormat="1" applyFont="1" applyBorder="1" applyAlignment="1">
      <alignment horizontal="right"/>
    </xf>
    <xf numFmtId="0" fontId="4" fillId="0" borderId="0" xfId="0" applyFont="1"/>
    <xf numFmtId="0" fontId="5" fillId="0" borderId="0" xfId="0" applyFont="1"/>
    <xf numFmtId="0" fontId="6" fillId="0" borderId="1" xfId="0" applyFont="1" applyBorder="1"/>
    <xf numFmtId="0" fontId="4" fillId="0" borderId="0" xfId="0" applyFont="1" applyAlignment="1">
      <alignment horizontal="center"/>
    </xf>
    <xf numFmtId="0" fontId="4" fillId="0" borderId="1" xfId="0" applyFont="1" applyBorder="1"/>
    <xf numFmtId="0" fontId="4" fillId="0" borderId="1" xfId="0" applyFont="1" applyBorder="1" applyAlignment="1">
      <alignment horizontal="center"/>
    </xf>
    <xf numFmtId="0" fontId="4" fillId="0" borderId="1" xfId="0" applyFont="1" applyBorder="1" applyAlignment="1">
      <alignment horizontal="right"/>
    </xf>
    <xf numFmtId="0" fontId="4" fillId="0" borderId="0" xfId="0" applyFont="1" applyBorder="1"/>
    <xf numFmtId="0" fontId="4" fillId="0" borderId="0" xfId="0" applyFont="1" applyBorder="1" applyAlignment="1">
      <alignment horizontal="center"/>
    </xf>
    <xf numFmtId="0" fontId="4" fillId="0" borderId="0" xfId="0" applyFont="1" applyBorder="1" applyAlignment="1">
      <alignment horizontal="right"/>
    </xf>
    <xf numFmtId="164" fontId="4" fillId="0" borderId="0" xfId="1" applyNumberFormat="1" applyFont="1" applyBorder="1" applyAlignment="1">
      <alignment horizontal="right"/>
    </xf>
    <xf numFmtId="164" fontId="5" fillId="0" borderId="0" xfId="1" applyNumberFormat="1" applyFont="1" applyBorder="1" applyAlignment="1">
      <alignment horizontal="center"/>
    </xf>
    <xf numFmtId="0" fontId="6" fillId="0" borderId="0" xfId="0" applyFont="1"/>
    <xf numFmtId="164" fontId="4" fillId="0" borderId="0" xfId="0" applyNumberFormat="1" applyFont="1"/>
    <xf numFmtId="164" fontId="4" fillId="0" borderId="0" xfId="1" applyNumberFormat="1" applyFont="1" applyAlignment="1">
      <alignment horizontal="right"/>
    </xf>
    <xf numFmtId="164" fontId="4" fillId="0" borderId="1" xfId="0" applyNumberFormat="1" applyFont="1" applyBorder="1"/>
    <xf numFmtId="0" fontId="7" fillId="0" borderId="0" xfId="0" applyFont="1"/>
    <xf numFmtId="164" fontId="4" fillId="0" borderId="0" xfId="0" applyNumberFormat="1" applyFont="1" applyBorder="1"/>
    <xf numFmtId="168" fontId="0" fillId="0" borderId="0" xfId="0" applyNumberFormat="1"/>
    <xf numFmtId="164" fontId="5" fillId="0" borderId="0" xfId="0" applyNumberFormat="1" applyFont="1"/>
    <xf numFmtId="164" fontId="5" fillId="0" borderId="0" xfId="1" applyNumberFormat="1" applyFont="1" applyAlignment="1">
      <alignment horizontal="right"/>
    </xf>
    <xf numFmtId="164" fontId="5" fillId="0" borderId="0" xfId="0" applyNumberFormat="1" applyFont="1" applyBorder="1"/>
    <xf numFmtId="164" fontId="6" fillId="0" borderId="0" xfId="0" applyNumberFormat="1" applyFont="1"/>
    <xf numFmtId="164" fontId="6" fillId="0" borderId="0" xfId="1" applyNumberFormat="1" applyFont="1" applyAlignment="1">
      <alignment horizontal="right"/>
    </xf>
    <xf numFmtId="0" fontId="8" fillId="0" borderId="0" xfId="0" applyFont="1"/>
    <xf numFmtId="164" fontId="6" fillId="0" borderId="0" xfId="0" applyNumberFormat="1" applyFont="1" applyBorder="1"/>
    <xf numFmtId="164" fontId="6" fillId="0" borderId="0" xfId="1" applyNumberFormat="1" applyFont="1" applyBorder="1" applyAlignment="1">
      <alignment horizontal="right"/>
    </xf>
    <xf numFmtId="43" fontId="8" fillId="0" borderId="0" xfId="0" applyNumberFormat="1" applyFont="1"/>
    <xf numFmtId="166" fontId="0" fillId="0" borderId="0" xfId="1" applyNumberFormat="1" applyFont="1"/>
    <xf numFmtId="164" fontId="0" fillId="0" borderId="0" xfId="1" applyNumberFormat="1" applyFont="1"/>
    <xf numFmtId="0" fontId="9" fillId="0" borderId="0" xfId="0" applyFont="1" applyBorder="1"/>
    <xf numFmtId="164" fontId="10" fillId="0" borderId="1" xfId="1" applyNumberFormat="1" applyFont="1" applyBorder="1" applyAlignment="1">
      <alignment horizontal="right"/>
    </xf>
    <xf numFmtId="164" fontId="10" fillId="0" borderId="1" xfId="1" applyNumberFormat="1" applyFont="1" applyBorder="1" applyAlignment="1">
      <alignment horizontal="center"/>
    </xf>
    <xf numFmtId="43" fontId="0" fillId="0" borderId="0" xfId="0" applyNumberFormat="1"/>
    <xf numFmtId="164" fontId="11" fillId="0" borderId="1" xfId="1" applyNumberFormat="1" applyFont="1" applyBorder="1" applyAlignment="1">
      <alignment horizontal="right"/>
    </xf>
    <xf numFmtId="166" fontId="11" fillId="0" borderId="0" xfId="1" applyNumberFormat="1" applyFont="1"/>
    <xf numFmtId="164" fontId="11" fillId="0" borderId="0" xfId="1" applyNumberFormat="1" applyFont="1"/>
    <xf numFmtId="0" fontId="12" fillId="0" borderId="0" xfId="0" applyFont="1"/>
    <xf numFmtId="164" fontId="2" fillId="0" borderId="0" xfId="1" applyNumberFormat="1" applyFont="1" applyBorder="1" applyAlignment="1">
      <alignment horizontal="right"/>
    </xf>
    <xf numFmtId="0" fontId="13" fillId="0" borderId="0" xfId="0" applyFont="1"/>
    <xf numFmtId="0" fontId="14" fillId="0" borderId="0" xfId="0" applyFont="1"/>
    <xf numFmtId="0" fontId="15" fillId="0" borderId="1" xfId="0" applyFont="1" applyBorder="1"/>
    <xf numFmtId="0" fontId="12" fillId="0" borderId="1" xfId="0" applyFont="1" applyBorder="1" applyAlignment="1">
      <alignment horizontal="center"/>
    </xf>
    <xf numFmtId="164" fontId="12" fillId="0" borderId="1" xfId="1" applyNumberFormat="1" applyFont="1" applyBorder="1" applyAlignment="1">
      <alignment horizontal="right"/>
    </xf>
    <xf numFmtId="0" fontId="12" fillId="0" borderId="1" xfId="0" applyFont="1" applyBorder="1"/>
    <xf numFmtId="0" fontId="12" fillId="0" borderId="0" xfId="0" applyFont="1" applyAlignment="1">
      <alignment horizontal="center"/>
    </xf>
    <xf numFmtId="0" fontId="12" fillId="0" borderId="1" xfId="0" applyFont="1" applyBorder="1" applyAlignment="1">
      <alignment horizontal="right"/>
    </xf>
    <xf numFmtId="0" fontId="16" fillId="0" borderId="0" xfId="0" applyFont="1" applyFill="1" applyBorder="1"/>
    <xf numFmtId="0" fontId="12" fillId="0" borderId="0" xfId="0" applyFont="1" applyBorder="1" applyAlignment="1">
      <alignment horizontal="center"/>
    </xf>
    <xf numFmtId="0" fontId="12" fillId="0" borderId="0" xfId="0" applyFont="1" applyBorder="1" applyAlignment="1">
      <alignment horizontal="right"/>
    </xf>
    <xf numFmtId="164" fontId="12" fillId="0" borderId="0" xfId="1" applyNumberFormat="1" applyFont="1" applyBorder="1" applyAlignment="1">
      <alignment horizontal="right"/>
    </xf>
    <xf numFmtId="164" fontId="17" fillId="0" borderId="0" xfId="1" applyNumberFormat="1" applyFont="1" applyBorder="1" applyAlignment="1">
      <alignment horizontal="center"/>
    </xf>
    <xf numFmtId="0" fontId="15" fillId="0" borderId="0" xfId="0" applyFont="1"/>
    <xf numFmtId="166" fontId="12" fillId="0" borderId="0" xfId="0" applyNumberFormat="1" applyFont="1"/>
    <xf numFmtId="166" fontId="12" fillId="0" borderId="0" xfId="1" applyNumberFormat="1" applyFont="1" applyAlignment="1">
      <alignment horizontal="right"/>
    </xf>
    <xf numFmtId="0" fontId="17" fillId="0" borderId="0" xfId="0" applyFont="1"/>
    <xf numFmtId="164" fontId="12" fillId="0" borderId="0" xfId="1" applyNumberFormat="1" applyFont="1" applyAlignment="1">
      <alignment horizontal="right"/>
    </xf>
    <xf numFmtId="0" fontId="16" fillId="0" borderId="0" xfId="0" applyFont="1" applyBorder="1"/>
    <xf numFmtId="166" fontId="12" fillId="0" borderId="1" xfId="0" applyNumberFormat="1" applyFont="1" applyBorder="1"/>
    <xf numFmtId="166" fontId="12" fillId="0" borderId="1" xfId="1" applyNumberFormat="1" applyFont="1" applyBorder="1" applyAlignment="1">
      <alignment horizontal="right"/>
    </xf>
    <xf numFmtId="0" fontId="16" fillId="0" borderId="0" xfId="0" applyFont="1"/>
    <xf numFmtId="0" fontId="15" fillId="0" borderId="0" xfId="0" applyFont="1" applyBorder="1"/>
    <xf numFmtId="0" fontId="12" fillId="0" borderId="0" xfId="0" applyFont="1" applyBorder="1"/>
    <xf numFmtId="0" fontId="2" fillId="0" borderId="0" xfId="0" applyFont="1" applyBorder="1"/>
    <xf numFmtId="168" fontId="2" fillId="0" borderId="0" xfId="0" applyNumberFormat="1" applyFont="1"/>
    <xf numFmtId="168" fontId="12" fillId="0" borderId="0" xfId="0" applyNumberFormat="1" applyFont="1"/>
    <xf numFmtId="0" fontId="14" fillId="0" borderId="0" xfId="0" applyFont="1" applyBorder="1"/>
    <xf numFmtId="166" fontId="12" fillId="0" borderId="0" xfId="1" applyNumberFormat="1" applyFont="1"/>
    <xf numFmtId="168" fontId="2" fillId="0" borderId="0" xfId="0" applyNumberFormat="1" applyFont="1" applyBorder="1"/>
    <xf numFmtId="168" fontId="12" fillId="0" borderId="0" xfId="0" applyNumberFormat="1" applyFont="1" applyBorder="1"/>
    <xf numFmtId="0" fontId="11" fillId="0" borderId="0" xfId="1" applyNumberFormat="1" applyFont="1"/>
    <xf numFmtId="164" fontId="18" fillId="0" borderId="0" xfId="1" applyNumberFormat="1" applyFont="1"/>
    <xf numFmtId="164" fontId="12" fillId="0" borderId="0" xfId="1" applyNumberFormat="1" applyFont="1"/>
    <xf numFmtId="0" fontId="0" fillId="0" borderId="1" xfId="0" applyBorder="1"/>
    <xf numFmtId="164" fontId="12" fillId="0" borderId="1" xfId="1" applyNumberFormat="1" applyFont="1" applyBorder="1"/>
    <xf numFmtId="164" fontId="4" fillId="0" borderId="0" xfId="0" applyNumberFormat="1" applyFont="1" applyAlignment="1">
      <alignment horizontal="right"/>
    </xf>
    <xf numFmtId="164" fontId="12" fillId="0" borderId="0" xfId="0" applyNumberFormat="1" applyFont="1" applyAlignment="1">
      <alignment horizontal="right"/>
    </xf>
    <xf numFmtId="9" fontId="0" fillId="0" borderId="0" xfId="2" applyFont="1"/>
    <xf numFmtId="164" fontId="12" fillId="0" borderId="0" xfId="0" applyNumberFormat="1" applyFont="1"/>
    <xf numFmtId="164" fontId="21" fillId="0" borderId="0" xfId="1" applyNumberFormat="1" applyFont="1"/>
    <xf numFmtId="0" fontId="21" fillId="0" borderId="0" xfId="0" applyFont="1" applyAlignment="1">
      <alignment horizontal="center"/>
    </xf>
    <xf numFmtId="0" fontId="0" fillId="0" borderId="0" xfId="0" applyAlignment="1">
      <alignment horizontal="right"/>
    </xf>
    <xf numFmtId="0" fontId="23" fillId="0" borderId="0" xfId="0" applyFont="1"/>
    <xf numFmtId="166" fontId="0" fillId="0" borderId="0" xfId="0" applyNumberFormat="1"/>
    <xf numFmtId="2" fontId="0" fillId="0" borderId="0" xfId="0" applyNumberFormat="1"/>
    <xf numFmtId="0" fontId="4" fillId="2" borderId="1" xfId="0" applyFont="1" applyFill="1" applyBorder="1"/>
    <xf numFmtId="0" fontId="4" fillId="2" borderId="1" xfId="0" applyFont="1" applyFill="1" applyBorder="1" applyAlignment="1">
      <alignment horizontal="center"/>
    </xf>
    <xf numFmtId="164" fontId="4" fillId="2" borderId="1" xfId="1" applyNumberFormat="1" applyFont="1" applyFill="1" applyBorder="1" applyAlignment="1">
      <alignment horizontal="right"/>
    </xf>
    <xf numFmtId="0" fontId="2" fillId="2" borderId="1" xfId="0" applyFont="1" applyFill="1" applyBorder="1"/>
    <xf numFmtId="0" fontId="4" fillId="2" borderId="0" xfId="0" applyFont="1" applyFill="1"/>
    <xf numFmtId="0" fontId="4" fillId="2" borderId="0" xfId="0" applyFont="1" applyFill="1" applyAlignment="1">
      <alignment horizontal="center"/>
    </xf>
    <xf numFmtId="164" fontId="4" fillId="2" borderId="0" xfId="1" applyNumberFormat="1" applyFont="1" applyFill="1" applyAlignment="1">
      <alignment horizontal="center"/>
    </xf>
    <xf numFmtId="164" fontId="2" fillId="2" borderId="0" xfId="1" applyNumberFormat="1" applyFont="1" applyFill="1" applyAlignment="1">
      <alignment horizontal="center"/>
    </xf>
    <xf numFmtId="164" fontId="4" fillId="2" borderId="1" xfId="1" applyNumberFormat="1" applyFont="1" applyFill="1" applyBorder="1" applyAlignment="1">
      <alignment horizontal="center"/>
    </xf>
    <xf numFmtId="164" fontId="2" fillId="2" borderId="1" xfId="1" applyNumberFormat="1" applyFont="1" applyFill="1" applyBorder="1" applyAlignment="1">
      <alignment horizontal="center"/>
    </xf>
    <xf numFmtId="0" fontId="5" fillId="2" borderId="0" xfId="0" applyFont="1" applyFill="1" applyAlignment="1">
      <alignment horizontal="center"/>
    </xf>
    <xf numFmtId="164" fontId="4" fillId="2" borderId="0" xfId="1" applyNumberFormat="1" applyFont="1" applyFill="1" applyAlignment="1">
      <alignment horizontal="right"/>
    </xf>
    <xf numFmtId="164" fontId="5" fillId="2" borderId="0" xfId="1" applyNumberFormat="1" applyFont="1" applyFill="1" applyAlignment="1">
      <alignment horizontal="center"/>
    </xf>
    <xf numFmtId="164" fontId="2" fillId="2" borderId="0" xfId="1" applyNumberFormat="1" applyFont="1" applyFill="1" applyAlignment="1">
      <alignment horizontal="right"/>
    </xf>
    <xf numFmtId="0" fontId="4" fillId="2" borderId="0" xfId="0" applyFont="1" applyFill="1" applyAlignment="1">
      <alignment horizontal="right"/>
    </xf>
    <xf numFmtId="0" fontId="4" fillId="2" borderId="1" xfId="0" applyFont="1" applyFill="1" applyBorder="1" applyAlignment="1">
      <alignment horizontal="right"/>
    </xf>
    <xf numFmtId="164" fontId="2" fillId="2" borderId="1" xfId="1" applyNumberFormat="1" applyFont="1" applyFill="1" applyBorder="1" applyAlignment="1">
      <alignment horizontal="right"/>
    </xf>
    <xf numFmtId="0" fontId="2" fillId="2" borderId="0" xfId="0" applyFont="1" applyFill="1"/>
    <xf numFmtId="0" fontId="0" fillId="2" borderId="0" xfId="0" applyFill="1"/>
    <xf numFmtId="9" fontId="0" fillId="2" borderId="0" xfId="2" applyFont="1" applyFill="1"/>
    <xf numFmtId="0" fontId="20" fillId="2" borderId="0" xfId="0" applyFont="1" applyFill="1"/>
    <xf numFmtId="3" fontId="20" fillId="2" borderId="0" xfId="0" applyNumberFormat="1" applyFont="1" applyFill="1" applyAlignment="1">
      <alignment horizontal="right"/>
    </xf>
    <xf numFmtId="173" fontId="20" fillId="2" borderId="0" xfId="0" applyNumberFormat="1" applyFont="1" applyFill="1" applyAlignment="1">
      <alignment horizontal="right"/>
    </xf>
    <xf numFmtId="0" fontId="6" fillId="2" borderId="0" xfId="0" applyFont="1" applyFill="1"/>
    <xf numFmtId="164" fontId="10" fillId="2" borderId="1" xfId="1" applyNumberFormat="1" applyFont="1" applyFill="1" applyBorder="1" applyAlignment="1">
      <alignment horizontal="right"/>
    </xf>
    <xf numFmtId="164" fontId="10" fillId="2" borderId="1" xfId="1" applyNumberFormat="1" applyFont="1" applyFill="1" applyBorder="1" applyAlignment="1">
      <alignment horizontal="center"/>
    </xf>
    <xf numFmtId="164" fontId="4" fillId="2" borderId="0" xfId="0" applyNumberFormat="1" applyFont="1" applyFill="1"/>
    <xf numFmtId="0" fontId="5" fillId="2" borderId="0" xfId="0" applyFont="1" applyFill="1"/>
    <xf numFmtId="0" fontId="4" fillId="2" borderId="0" xfId="0" applyFont="1" applyFill="1" applyAlignment="1">
      <alignment horizontal="left"/>
    </xf>
    <xf numFmtId="164" fontId="12" fillId="2" borderId="0" xfId="1" applyNumberFormat="1" applyFont="1" applyFill="1"/>
    <xf numFmtId="0" fontId="14" fillId="2" borderId="0" xfId="0" applyFont="1" applyFill="1"/>
    <xf numFmtId="0" fontId="3" fillId="2" borderId="0" xfId="0" applyFont="1" applyFill="1" applyBorder="1"/>
    <xf numFmtId="164" fontId="2" fillId="2" borderId="0" xfId="0" applyNumberFormat="1" applyFont="1" applyFill="1" applyBorder="1"/>
    <xf numFmtId="164" fontId="2" fillId="2" borderId="0" xfId="1" applyNumberFormat="1" applyFont="1" applyFill="1" applyBorder="1" applyAlignment="1">
      <alignment horizontal="right"/>
    </xf>
    <xf numFmtId="164" fontId="2" fillId="2" borderId="1" xfId="0" applyNumberFormat="1" applyFont="1" applyFill="1" applyBorder="1"/>
    <xf numFmtId="0" fontId="2" fillId="2" borderId="2" xfId="0" applyFont="1" applyFill="1" applyBorder="1"/>
    <xf numFmtId="164" fontId="2" fillId="2" borderId="2" xfId="1" applyNumberFormat="1" applyFont="1" applyFill="1" applyBorder="1" applyAlignment="1">
      <alignment horizontal="left"/>
    </xf>
    <xf numFmtId="0" fontId="2" fillId="2" borderId="0" xfId="0" applyFont="1" applyFill="1" applyBorder="1"/>
    <xf numFmtId="166" fontId="2" fillId="2" borderId="0" xfId="1" applyNumberFormat="1" applyFont="1" applyFill="1" applyBorder="1" applyAlignment="1">
      <alignment horizontal="right"/>
    </xf>
    <xf numFmtId="166" fontId="2" fillId="2" borderId="0" xfId="1" applyNumberFormat="1" applyFont="1" applyFill="1" applyBorder="1" applyAlignment="1">
      <alignment horizontal="center"/>
    </xf>
    <xf numFmtId="166" fontId="2" fillId="2" borderId="0" xfId="1" applyNumberFormat="1" applyFont="1" applyFill="1"/>
    <xf numFmtId="166" fontId="2" fillId="2" borderId="1" xfId="1" applyNumberFormat="1" applyFont="1" applyFill="1" applyBorder="1"/>
    <xf numFmtId="0" fontId="13" fillId="2" borderId="0" xfId="0" applyFont="1" applyFill="1"/>
    <xf numFmtId="9" fontId="2" fillId="2" borderId="0" xfId="2" applyFont="1" applyFill="1"/>
    <xf numFmtId="164" fontId="12" fillId="2" borderId="0" xfId="1" applyNumberFormat="1" applyFont="1" applyFill="1" applyBorder="1" applyAlignment="1">
      <alignment horizontal="right"/>
    </xf>
    <xf numFmtId="0" fontId="14" fillId="2" borderId="2" xfId="0" applyFont="1" applyFill="1" applyBorder="1"/>
    <xf numFmtId="164" fontId="12" fillId="2" borderId="1" xfId="1" applyNumberFormat="1" applyFont="1" applyFill="1" applyBorder="1" applyAlignment="1">
      <alignment horizontal="right"/>
    </xf>
    <xf numFmtId="168" fontId="2" fillId="2" borderId="0" xfId="0" applyNumberFormat="1" applyFont="1" applyFill="1"/>
    <xf numFmtId="168" fontId="12" fillId="2" borderId="0" xfId="0" applyNumberFormat="1" applyFont="1" applyFill="1"/>
    <xf numFmtId="168" fontId="12" fillId="2" borderId="0" xfId="0" applyNumberFormat="1" applyFont="1" applyFill="1" applyBorder="1"/>
    <xf numFmtId="168" fontId="2" fillId="2" borderId="1" xfId="0" applyNumberFormat="1" applyFont="1" applyFill="1" applyBorder="1"/>
    <xf numFmtId="168" fontId="12" fillId="2" borderId="1" xfId="0" applyNumberFormat="1" applyFont="1" applyFill="1" applyBorder="1"/>
    <xf numFmtId="0" fontId="12" fillId="2" borderId="0" xfId="0" applyFont="1" applyFill="1" applyBorder="1"/>
    <xf numFmtId="0" fontId="12" fillId="2" borderId="1" xfId="0" applyFont="1" applyFill="1" applyBorder="1"/>
    <xf numFmtId="0" fontId="12" fillId="2" borderId="0" xfId="0" applyFont="1" applyFill="1"/>
    <xf numFmtId="0" fontId="12" fillId="2" borderId="1" xfId="0" applyFont="1" applyFill="1" applyBorder="1" applyAlignment="1">
      <alignment horizontal="right"/>
    </xf>
    <xf numFmtId="166" fontId="2" fillId="2" borderId="0" xfId="1" applyNumberFormat="1" applyFont="1" applyFill="1" applyAlignment="1">
      <alignment horizontal="right"/>
    </xf>
    <xf numFmtId="166" fontId="12" fillId="2" borderId="0" xfId="0" applyNumberFormat="1" applyFont="1" applyFill="1"/>
    <xf numFmtId="166" fontId="2" fillId="2" borderId="1" xfId="1" applyNumberFormat="1" applyFont="1" applyFill="1" applyBorder="1" applyAlignment="1">
      <alignment horizontal="right"/>
    </xf>
    <xf numFmtId="166" fontId="12" fillId="2" borderId="1" xfId="0" applyNumberFormat="1" applyFont="1" applyFill="1" applyBorder="1"/>
    <xf numFmtId="166" fontId="12" fillId="2" borderId="0" xfId="1" applyNumberFormat="1" applyFont="1" applyFill="1" applyBorder="1" applyAlignment="1">
      <alignment horizontal="right"/>
    </xf>
    <xf numFmtId="0" fontId="15" fillId="2" borderId="1" xfId="0" applyFont="1" applyFill="1" applyBorder="1"/>
    <xf numFmtId="0" fontId="14" fillId="2" borderId="1" xfId="0" applyFont="1" applyFill="1" applyBorder="1"/>
    <xf numFmtId="0" fontId="2" fillId="2" borderId="2" xfId="0" applyFont="1" applyFill="1" applyBorder="1" applyAlignment="1">
      <alignment horizontal="right"/>
    </xf>
    <xf numFmtId="164" fontId="2" fillId="2" borderId="2" xfId="1" applyNumberFormat="1" applyFont="1" applyFill="1" applyBorder="1" applyAlignment="1">
      <alignment horizontal="right"/>
    </xf>
    <xf numFmtId="166" fontId="12" fillId="2" borderId="0" xfId="1" applyNumberFormat="1" applyFont="1" applyFill="1"/>
    <xf numFmtId="166" fontId="12" fillId="2" borderId="1" xfId="1" applyNumberFormat="1" applyFont="1" applyFill="1" applyBorder="1"/>
    <xf numFmtId="166" fontId="12" fillId="2" borderId="2" xfId="1" applyNumberFormat="1" applyFont="1" applyFill="1" applyBorder="1"/>
    <xf numFmtId="166" fontId="2" fillId="2" borderId="0" xfId="1" applyNumberFormat="1" applyFont="1" applyFill="1" applyAlignment="1">
      <alignment horizontal="center"/>
    </xf>
    <xf numFmtId="166" fontId="2" fillId="2" borderId="1" xfId="1" applyNumberFormat="1" applyFont="1" applyFill="1" applyBorder="1" applyAlignment="1">
      <alignment horizontal="center"/>
    </xf>
    <xf numFmtId="166" fontId="2" fillId="2" borderId="2" xfId="1" applyNumberFormat="1" applyFont="1" applyFill="1" applyBorder="1" applyAlignment="1">
      <alignment horizontal="right"/>
    </xf>
    <xf numFmtId="9" fontId="2" fillId="2" borderId="0" xfId="2" applyFont="1" applyFill="1" applyAlignment="1">
      <alignment horizontal="right"/>
    </xf>
    <xf numFmtId="0" fontId="2" fillId="2" borderId="1" xfId="0" applyFont="1" applyFill="1" applyBorder="1" applyAlignment="1">
      <alignment horizontal="right"/>
    </xf>
    <xf numFmtId="0" fontId="0" fillId="2" borderId="0" xfId="0" applyFill="1" applyBorder="1"/>
    <xf numFmtId="9" fontId="0" fillId="2" borderId="0" xfId="2" applyFont="1" applyFill="1" applyBorder="1"/>
    <xf numFmtId="166" fontId="2" fillId="2" borderId="2" xfId="0" applyNumberFormat="1" applyFont="1" applyFill="1" applyBorder="1" applyAlignment="1">
      <alignment horizontal="center"/>
    </xf>
    <xf numFmtId="164" fontId="0" fillId="2" borderId="0" xfId="1" applyNumberFormat="1" applyFont="1" applyFill="1"/>
    <xf numFmtId="164" fontId="18" fillId="2" borderId="0" xfId="1" applyNumberFormat="1" applyFont="1" applyFill="1"/>
    <xf numFmtId="164" fontId="11" fillId="2" borderId="0" xfId="1" applyNumberFormat="1" applyFont="1" applyFill="1"/>
    <xf numFmtId="166" fontId="11" fillId="2" borderId="0" xfId="1" applyNumberFormat="1" applyFont="1" applyFill="1"/>
    <xf numFmtId="0" fontId="11" fillId="2" borderId="0" xfId="1" applyNumberFormat="1" applyFont="1" applyFill="1"/>
    <xf numFmtId="168" fontId="11" fillId="2" borderId="0" xfId="1" applyNumberFormat="1" applyFont="1" applyFill="1"/>
    <xf numFmtId="165" fontId="11" fillId="2" borderId="0" xfId="2" applyNumberFormat="1" applyFont="1" applyFill="1"/>
    <xf numFmtId="0" fontId="12" fillId="2" borderId="0" xfId="0" applyFont="1" applyFill="1" applyAlignment="1">
      <alignment horizontal="center"/>
    </xf>
    <xf numFmtId="0" fontId="17" fillId="2" borderId="0" xfId="0" applyFont="1" applyFill="1"/>
    <xf numFmtId="0" fontId="15" fillId="2" borderId="0" xfId="0" applyFont="1" applyFill="1"/>
    <xf numFmtId="2" fontId="0" fillId="2" borderId="0" xfId="0" applyNumberFormat="1" applyFill="1"/>
    <xf numFmtId="1" fontId="0" fillId="2" borderId="0" xfId="2" applyNumberFormat="1" applyFont="1" applyFill="1"/>
    <xf numFmtId="1" fontId="0" fillId="2" borderId="0" xfId="0" applyNumberFormat="1" applyFill="1"/>
    <xf numFmtId="0" fontId="6" fillId="2" borderId="1" xfId="0" applyFont="1" applyFill="1" applyBorder="1"/>
    <xf numFmtId="0" fontId="6" fillId="2" borderId="1" xfId="0" applyNumberFormat="1" applyFont="1" applyFill="1" applyBorder="1" applyAlignment="1">
      <alignment horizontal="right"/>
    </xf>
    <xf numFmtId="0" fontId="6" fillId="2" borderId="1" xfId="1" applyNumberFormat="1" applyFont="1" applyFill="1" applyBorder="1" applyAlignment="1">
      <alignment horizontal="right"/>
    </xf>
    <xf numFmtId="0" fontId="4" fillId="2" borderId="0" xfId="0" applyFont="1" applyFill="1" applyBorder="1"/>
    <xf numFmtId="0" fontId="6" fillId="2" borderId="0" xfId="0" applyNumberFormat="1" applyFont="1" applyFill="1" applyBorder="1" applyAlignment="1">
      <alignment horizontal="right"/>
    </xf>
    <xf numFmtId="0" fontId="6" fillId="2" borderId="0" xfId="1" applyNumberFormat="1" applyFont="1" applyFill="1" applyBorder="1" applyAlignment="1">
      <alignment horizontal="right"/>
    </xf>
    <xf numFmtId="166" fontId="4" fillId="3" borderId="0" xfId="1" applyNumberFormat="1" applyFont="1" applyFill="1" applyAlignment="1">
      <alignment horizontal="right"/>
    </xf>
    <xf numFmtId="166" fontId="4" fillId="2" borderId="0" xfId="1" applyNumberFormat="1" applyFont="1" applyFill="1" applyAlignment="1">
      <alignment horizontal="right"/>
    </xf>
    <xf numFmtId="166" fontId="4" fillId="2" borderId="0" xfId="1" applyNumberFormat="1" applyFont="1" applyFill="1"/>
    <xf numFmtId="166" fontId="4" fillId="3" borderId="1" xfId="1" applyNumberFormat="1" applyFont="1" applyFill="1" applyBorder="1" applyAlignment="1">
      <alignment horizontal="right"/>
    </xf>
    <xf numFmtId="166" fontId="4" fillId="2" borderId="1" xfId="1" applyNumberFormat="1" applyFont="1" applyFill="1" applyBorder="1" applyAlignment="1">
      <alignment horizontal="right"/>
    </xf>
    <xf numFmtId="166" fontId="4" fillId="2" borderId="1" xfId="1" applyNumberFormat="1" applyFont="1" applyFill="1" applyBorder="1"/>
    <xf numFmtId="166" fontId="4" fillId="2" borderId="0" xfId="1" applyNumberFormat="1" applyFont="1" applyFill="1" applyAlignment="1">
      <alignment horizontal="center"/>
    </xf>
    <xf numFmtId="166" fontId="11" fillId="2" borderId="1" xfId="1" applyNumberFormat="1" applyFont="1" applyFill="1" applyBorder="1" applyAlignment="1">
      <alignment horizontal="right"/>
    </xf>
    <xf numFmtId="166" fontId="4" fillId="2" borderId="1" xfId="1" applyNumberFormat="1" applyFont="1" applyFill="1" applyBorder="1" applyAlignment="1">
      <alignment horizontal="center"/>
    </xf>
    <xf numFmtId="0" fontId="19" fillId="2" borderId="0" xfId="0" applyFont="1" applyFill="1"/>
    <xf numFmtId="0" fontId="12" fillId="2" borderId="0" xfId="1" applyNumberFormat="1" applyFont="1" applyFill="1"/>
    <xf numFmtId="0" fontId="23" fillId="2" borderId="0" xfId="0" applyFont="1" applyFill="1"/>
    <xf numFmtId="16" fontId="22" fillId="3" borderId="1" xfId="0" applyNumberFormat="1" applyFont="1" applyFill="1" applyBorder="1" applyAlignment="1">
      <alignment horizontal="right"/>
    </xf>
    <xf numFmtId="0" fontId="22" fillId="3" borderId="1" xfId="0" applyFont="1" applyFill="1" applyBorder="1" applyAlignment="1">
      <alignment horizontal="right"/>
    </xf>
    <xf numFmtId="0" fontId="0" fillId="2" borderId="1" xfId="0" applyFill="1" applyBorder="1" applyAlignment="1">
      <alignment horizontal="right"/>
    </xf>
    <xf numFmtId="0" fontId="21" fillId="3" borderId="0" xfId="0" applyFont="1" applyFill="1"/>
    <xf numFmtId="0" fontId="21" fillId="3" borderId="0" xfId="0" applyFont="1" applyFill="1" applyAlignment="1">
      <alignment horizontal="center"/>
    </xf>
    <xf numFmtId="3" fontId="21" fillId="3" borderId="0" xfId="0" applyNumberFormat="1" applyFont="1" applyFill="1" applyAlignment="1">
      <alignment horizontal="right"/>
    </xf>
    <xf numFmtId="0" fontId="21" fillId="3" borderId="0" xfId="0" quotePrefix="1" applyFont="1" applyFill="1" applyAlignment="1">
      <alignment horizontal="center"/>
    </xf>
    <xf numFmtId="16" fontId="22" fillId="3" borderId="0" xfId="0" applyNumberFormat="1" applyFont="1" applyFill="1" applyAlignment="1">
      <alignment horizontal="right"/>
    </xf>
    <xf numFmtId="0" fontId="22" fillId="2" borderId="1" xfId="0" applyFont="1" applyFill="1" applyBorder="1" applyAlignment="1">
      <alignment horizontal="left"/>
    </xf>
    <xf numFmtId="164" fontId="21" fillId="2" borderId="1" xfId="1" applyNumberFormat="1" applyFont="1" applyFill="1" applyBorder="1"/>
    <xf numFmtId="0" fontId="21" fillId="2" borderId="2" xfId="0" applyFont="1" applyFill="1" applyBorder="1" applyAlignment="1">
      <alignment horizontal="center"/>
    </xf>
    <xf numFmtId="164" fontId="21" fillId="2" borderId="2" xfId="1" applyNumberFormat="1" applyFont="1" applyFill="1" applyBorder="1" applyAlignment="1">
      <alignment horizontal="right"/>
    </xf>
    <xf numFmtId="0" fontId="21" fillId="2" borderId="0" xfId="0" applyFont="1" applyFill="1" applyAlignment="1">
      <alignment horizontal="center"/>
    </xf>
    <xf numFmtId="164" fontId="21" fillId="2" borderId="0" xfId="1" applyNumberFormat="1" applyFont="1" applyFill="1"/>
    <xf numFmtId="164" fontId="21" fillId="2" borderId="0" xfId="0" applyNumberFormat="1" applyFont="1" applyFill="1" applyAlignment="1">
      <alignment horizontal="right"/>
    </xf>
    <xf numFmtId="0" fontId="22" fillId="2" borderId="0" xfId="0" applyFont="1" applyFill="1" applyAlignment="1">
      <alignment horizontal="center"/>
    </xf>
    <xf numFmtId="164" fontId="22" fillId="2" borderId="0" xfId="1"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Times New Roman"/>
                <a:ea typeface="Times New Roman"/>
                <a:cs typeface="Times New Roman"/>
              </a:defRPr>
            </a:pPr>
            <a:r>
              <a:rPr lang="en-US"/>
              <a:t>U.S. in a World context</a:t>
            </a:r>
          </a:p>
        </c:rich>
      </c:tx>
      <c:layout>
        <c:manualLayout>
          <c:xMode val="edge"/>
          <c:yMode val="edge"/>
          <c:x val="0.33892364549066401"/>
          <c:y val="3.7975934410130252E-2"/>
        </c:manualLayout>
      </c:layout>
      <c:overlay val="0"/>
      <c:spPr>
        <a:noFill/>
        <a:ln w="25400">
          <a:noFill/>
        </a:ln>
      </c:spPr>
    </c:title>
    <c:autoTitleDeleted val="0"/>
    <c:plotArea>
      <c:layout>
        <c:manualLayout>
          <c:layoutTarget val="inner"/>
          <c:xMode val="edge"/>
          <c:yMode val="edge"/>
          <c:x val="0.41842425369217784"/>
          <c:y val="0.1468402797191703"/>
          <c:w val="0.51884607457830045"/>
          <c:h val="0.7316696696351761"/>
        </c:manualLayout>
      </c:layout>
      <c:barChart>
        <c:barDir val="bar"/>
        <c:grouping val="stacked"/>
        <c:varyColors val="0"/>
        <c:ser>
          <c:idx val="0"/>
          <c:order val="0"/>
          <c:tx>
            <c:strRef>
              <c:f>Intro_world!$H$29</c:f>
              <c:strCache>
                <c:ptCount val="1"/>
                <c:pt idx="0">
                  <c:v>Percent</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Intro_world!$G$30:$G$35</c:f>
              <c:strCache>
                <c:ptCount val="6"/>
                <c:pt idx="0">
                  <c:v>Timber production for industrial products</c:v>
                </c:pt>
                <c:pt idx="1">
                  <c:v>Timber inventory</c:v>
                </c:pt>
                <c:pt idx="2">
                  <c:v>Reserved  forest</c:v>
                </c:pt>
                <c:pt idx="3">
                  <c:v>Forest land</c:v>
                </c:pt>
                <c:pt idx="4">
                  <c:v>Land area</c:v>
                </c:pt>
                <c:pt idx="5">
                  <c:v>Population</c:v>
                </c:pt>
              </c:strCache>
            </c:strRef>
          </c:cat>
          <c:val>
            <c:numRef>
              <c:f>Intro_world!$H$30:$H$35</c:f>
              <c:numCache>
                <c:formatCode>0%</c:formatCode>
                <c:ptCount val="6"/>
                <c:pt idx="0">
                  <c:v>0.25</c:v>
                </c:pt>
                <c:pt idx="1">
                  <c:v>7.0000000000000007E-2</c:v>
                </c:pt>
                <c:pt idx="2">
                  <c:v>0.05</c:v>
                </c:pt>
                <c:pt idx="3">
                  <c:v>0.10259894683200271</c:v>
                </c:pt>
                <c:pt idx="4">
                  <c:v>0.09</c:v>
                </c:pt>
                <c:pt idx="5">
                  <c:v>0.05</c:v>
                </c:pt>
              </c:numCache>
            </c:numRef>
          </c:val>
          <c:extLst>
            <c:ext xmlns:c16="http://schemas.microsoft.com/office/drawing/2014/chart" uri="{C3380CC4-5D6E-409C-BE32-E72D297353CC}">
              <c16:uniqueId val="{00000000-5046-45C1-80BE-31CDCCFA7557}"/>
            </c:ext>
          </c:extLst>
        </c:ser>
        <c:dLbls>
          <c:showLegendKey val="0"/>
          <c:showVal val="1"/>
          <c:showCatName val="0"/>
          <c:showSerName val="0"/>
          <c:showPercent val="0"/>
          <c:showBubbleSize val="0"/>
        </c:dLbls>
        <c:gapWidth val="150"/>
        <c:overlap val="100"/>
        <c:axId val="1762001008"/>
        <c:axId val="1"/>
      </c:barChart>
      <c:catAx>
        <c:axId val="17620010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76200100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360" verticalDpi="36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Times New Roman"/>
                <a:ea typeface="Times New Roman"/>
                <a:cs typeface="Times New Roman"/>
              </a:defRPr>
            </a:pPr>
            <a:r>
              <a:rPr lang="en-US"/>
              <a:t>Forest land in the western U.S. by stand origin</a:t>
            </a:r>
          </a:p>
        </c:rich>
      </c:tx>
      <c:layout>
        <c:manualLayout>
          <c:xMode val="edge"/>
          <c:yMode val="edge"/>
          <c:x val="0.17486876829182771"/>
          <c:y val="5.1164361793260379E-2"/>
        </c:manualLayout>
      </c:layout>
      <c:overlay val="0"/>
      <c:spPr>
        <a:noFill/>
        <a:ln w="25400">
          <a:noFill/>
        </a:ln>
      </c:spPr>
    </c:title>
    <c:autoTitleDeleted val="0"/>
    <c:plotArea>
      <c:layout>
        <c:manualLayout>
          <c:layoutTarget val="inner"/>
          <c:xMode val="edge"/>
          <c:yMode val="edge"/>
          <c:x val="0.36613148361101433"/>
          <c:y val="0.53490014602044944"/>
          <c:w val="0.27323245045598082"/>
          <c:h val="0.23256528087845629"/>
        </c:manualLayout>
      </c:layout>
      <c:pieChart>
        <c:varyColors val="1"/>
        <c:ser>
          <c:idx val="0"/>
          <c:order val="0"/>
          <c:tx>
            <c:strRef>
              <c:f>Age_regen!$D$13</c:f>
              <c:strCache>
                <c:ptCount val="1"/>
                <c:pt idx="0">
                  <c:v> WEST </c:v>
                </c:pt>
              </c:strCache>
            </c:strRef>
          </c:tx>
          <c:spPr>
            <a:solidFill>
              <a:srgbClr val="9999FF"/>
            </a:solidFill>
            <a:ln w="12700">
              <a:solidFill>
                <a:srgbClr val="000000"/>
              </a:solidFill>
              <a:prstDash val="solid"/>
            </a:ln>
          </c:spPr>
          <c:dPt>
            <c:idx val="0"/>
            <c:bubble3D val="0"/>
            <c:spPr>
              <a:solidFill>
                <a:srgbClr val="FF9900"/>
              </a:solidFill>
              <a:ln w="12700">
                <a:solidFill>
                  <a:srgbClr val="000000"/>
                </a:solidFill>
                <a:prstDash val="solid"/>
              </a:ln>
            </c:spPr>
            <c:extLst>
              <c:ext xmlns:c16="http://schemas.microsoft.com/office/drawing/2014/chart" uri="{C3380CC4-5D6E-409C-BE32-E72D297353CC}">
                <c16:uniqueId val="{00000000-0AAD-443A-9C1C-F0CA7B771374}"/>
              </c:ext>
            </c:extLst>
          </c:dPt>
          <c:dPt>
            <c:idx val="1"/>
            <c:bubble3D val="0"/>
            <c:spPr>
              <a:solidFill>
                <a:srgbClr val="008000"/>
              </a:solidFill>
              <a:ln w="12700">
                <a:solidFill>
                  <a:srgbClr val="000000"/>
                </a:solidFill>
                <a:prstDash val="solid"/>
              </a:ln>
            </c:spPr>
            <c:extLst>
              <c:ext xmlns:c16="http://schemas.microsoft.com/office/drawing/2014/chart" uri="{C3380CC4-5D6E-409C-BE32-E72D297353CC}">
                <c16:uniqueId val="{00000001-0AAD-443A-9C1C-F0CA7B771374}"/>
              </c:ext>
            </c:extLst>
          </c:dPt>
          <c:dLbls>
            <c:dLbl>
              <c:idx val="0"/>
              <c:layout>
                <c:manualLayout>
                  <c:xMode val="edge"/>
                  <c:yMode val="edge"/>
                  <c:x val="0.45356586775692814"/>
                  <c:y val="0.32559139322983888"/>
                </c:manualLayout>
              </c:layout>
              <c:numFmt formatCode="0%" sourceLinked="0"/>
              <c:spPr>
                <a:noFill/>
                <a:ln w="25400">
                  <a:noFill/>
                </a:ln>
              </c:spPr>
              <c:txPr>
                <a:bodyPr/>
                <a:lstStyle/>
                <a:p>
                  <a:pPr>
                    <a:defRPr sz="525" b="0" i="0" u="none" strike="noStrike" baseline="0">
                      <a:solidFill>
                        <a:srgbClr val="000000"/>
                      </a:solidFill>
                      <a:latin typeface="Times New Roman"/>
                      <a:ea typeface="Times New Roman"/>
                      <a:cs typeface="Times New Roman"/>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AAD-443A-9C1C-F0CA7B771374}"/>
                </c:ext>
              </c:extLst>
            </c:dLbl>
            <c:dLbl>
              <c:idx val="1"/>
              <c:numFmt formatCode="0%" sourceLinked="0"/>
              <c:spPr>
                <a:noFill/>
                <a:ln w="25400">
                  <a:noFill/>
                </a:ln>
              </c:spPr>
              <c:txPr>
                <a:bodyPr/>
                <a:lstStyle/>
                <a:p>
                  <a:pPr>
                    <a:defRPr sz="525" b="0" i="0" u="none" strike="noStrike" baseline="0">
                      <a:solidFill>
                        <a:srgbClr val="000000"/>
                      </a:solidFill>
                      <a:latin typeface="Times New Roman"/>
                      <a:ea typeface="Times New Roman"/>
                      <a:cs typeface="Times New Roman"/>
                    </a:defRPr>
                  </a:pPr>
                  <a:endParaRPr lang="en-US"/>
                </a:p>
              </c:txPr>
              <c:showLegendKey val="0"/>
              <c:showVal val="0"/>
              <c:showCatName val="1"/>
              <c:showSerName val="0"/>
              <c:showPercent val="1"/>
              <c:showBubbleSize val="0"/>
              <c:extLst>
                <c:ext xmlns:c16="http://schemas.microsoft.com/office/drawing/2014/chart" uri="{C3380CC4-5D6E-409C-BE32-E72D297353CC}">
                  <c16:uniqueId val="{00000001-0AAD-443A-9C1C-F0CA7B771374}"/>
                </c:ext>
              </c:extLst>
            </c:dLbl>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Age_regen!$C$14:$C$15</c:f>
              <c:strCache>
                <c:ptCount val="2"/>
                <c:pt idx="0">
                  <c:v>Planted</c:v>
                </c:pt>
                <c:pt idx="1">
                  <c:v>Natural</c:v>
                </c:pt>
              </c:strCache>
            </c:strRef>
          </c:cat>
          <c:val>
            <c:numRef>
              <c:f>Age_regen!$D$14:$D$15</c:f>
              <c:numCache>
                <c:formatCode>0.0</c:formatCode>
                <c:ptCount val="2"/>
                <c:pt idx="0">
                  <c:v>10</c:v>
                </c:pt>
                <c:pt idx="1">
                  <c:v>353</c:v>
                </c:pt>
              </c:numCache>
            </c:numRef>
          </c:val>
          <c:extLst>
            <c:ext xmlns:c16="http://schemas.microsoft.com/office/drawing/2014/chart" uri="{C3380CC4-5D6E-409C-BE32-E72D297353CC}">
              <c16:uniqueId val="{00000002-0AAD-443A-9C1C-F0CA7B771374}"/>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Average annual harvest area in the U.S. by Region and harvest method</a:t>
            </a:r>
          </a:p>
        </c:rich>
      </c:tx>
      <c:layout>
        <c:manualLayout>
          <c:xMode val="edge"/>
          <c:yMode val="edge"/>
          <c:x val="0.12426441655074724"/>
          <c:y val="2.2654515964857926E-2"/>
        </c:manualLayout>
      </c:layout>
      <c:overlay val="0"/>
      <c:spPr>
        <a:noFill/>
        <a:ln w="25400">
          <a:noFill/>
        </a:ln>
      </c:spPr>
    </c:title>
    <c:autoTitleDeleted val="0"/>
    <c:plotArea>
      <c:layout>
        <c:manualLayout>
          <c:layoutTarget val="inner"/>
          <c:xMode val="edge"/>
          <c:yMode val="edge"/>
          <c:x val="0.33137177746865931"/>
          <c:y val="0.18770884656596565"/>
          <c:w val="0.57102458081652907"/>
          <c:h val="0.53076294546238567"/>
        </c:manualLayout>
      </c:layout>
      <c:barChart>
        <c:barDir val="bar"/>
        <c:grouping val="clustered"/>
        <c:varyColors val="0"/>
        <c:ser>
          <c:idx val="0"/>
          <c:order val="0"/>
          <c:tx>
            <c:strRef>
              <c:f>Age_regen!$B$3</c:f>
              <c:strCache>
                <c:ptCount val="1"/>
                <c:pt idx="0">
                  <c:v>Clearfelling</c:v>
                </c:pt>
              </c:strCache>
            </c:strRef>
          </c:tx>
          <c:spPr>
            <a:solidFill>
              <a:srgbClr val="9999FF"/>
            </a:solidFill>
            <a:ln w="12700">
              <a:solidFill>
                <a:srgbClr val="000000"/>
              </a:solidFill>
              <a:prstDash val="solid"/>
            </a:ln>
          </c:spPr>
          <c:invertIfNegative val="0"/>
          <c:cat>
            <c:strRef>
              <c:f>Age_regen!$A$4:$A$7</c:f>
              <c:strCache>
                <c:ptCount val="4"/>
                <c:pt idx="0">
                  <c:v>NORTH</c:v>
                </c:pt>
                <c:pt idx="1">
                  <c:v>SOUTH</c:v>
                </c:pt>
                <c:pt idx="2">
                  <c:v>WEST</c:v>
                </c:pt>
                <c:pt idx="3">
                  <c:v>U.S. Total</c:v>
                </c:pt>
              </c:strCache>
            </c:strRef>
          </c:cat>
          <c:val>
            <c:numRef>
              <c:f>Age_regen!$B$4:$B$7</c:f>
              <c:numCache>
                <c:formatCode>_(* #,##0.0_);_(* \(#,##0.0\);_(* "-"??_);_(@_)</c:formatCode>
                <c:ptCount val="4"/>
                <c:pt idx="0">
                  <c:v>0.45854333439464517</c:v>
                </c:pt>
                <c:pt idx="1">
                  <c:v>2.6820416666666667</c:v>
                </c:pt>
                <c:pt idx="2">
                  <c:v>0.59531500000000004</c:v>
                </c:pt>
                <c:pt idx="3">
                  <c:v>3.7359000010613119</c:v>
                </c:pt>
              </c:numCache>
            </c:numRef>
          </c:val>
          <c:extLst>
            <c:ext xmlns:c16="http://schemas.microsoft.com/office/drawing/2014/chart" uri="{C3380CC4-5D6E-409C-BE32-E72D297353CC}">
              <c16:uniqueId val="{00000000-AC2B-4E75-8E07-C111F5B04E3A}"/>
            </c:ext>
          </c:extLst>
        </c:ser>
        <c:ser>
          <c:idx val="1"/>
          <c:order val="1"/>
          <c:tx>
            <c:strRef>
              <c:f>Age_regen!$C$3</c:f>
              <c:strCache>
                <c:ptCount val="1"/>
                <c:pt idx="0">
                  <c:v> Selective felling </c:v>
                </c:pt>
              </c:strCache>
            </c:strRef>
          </c:tx>
          <c:spPr>
            <a:solidFill>
              <a:srgbClr val="993366"/>
            </a:solidFill>
            <a:ln w="12700">
              <a:solidFill>
                <a:srgbClr val="000000"/>
              </a:solidFill>
              <a:prstDash val="solid"/>
            </a:ln>
          </c:spPr>
          <c:invertIfNegative val="0"/>
          <c:cat>
            <c:strRef>
              <c:f>Age_regen!$A$4:$A$7</c:f>
              <c:strCache>
                <c:ptCount val="4"/>
                <c:pt idx="0">
                  <c:v>NORTH</c:v>
                </c:pt>
                <c:pt idx="1">
                  <c:v>SOUTH</c:v>
                </c:pt>
                <c:pt idx="2">
                  <c:v>WEST</c:v>
                </c:pt>
                <c:pt idx="3">
                  <c:v>U.S. Total</c:v>
                </c:pt>
              </c:strCache>
            </c:strRef>
          </c:cat>
          <c:val>
            <c:numRef>
              <c:f>Age_regen!$C$4:$C$7</c:f>
              <c:numCache>
                <c:formatCode>_(* #,##0.0_);_(* \(#,##0.0\);_(* "-"??_);_(@_)</c:formatCode>
                <c:ptCount val="4"/>
                <c:pt idx="0">
                  <c:v>1.7334305689187417</c:v>
                </c:pt>
                <c:pt idx="1">
                  <c:v>3.2828833333333334</c:v>
                </c:pt>
                <c:pt idx="2">
                  <c:v>1.0526150000000001</c:v>
                </c:pt>
                <c:pt idx="3">
                  <c:v>6.0689289022520754</c:v>
                </c:pt>
              </c:numCache>
            </c:numRef>
          </c:val>
          <c:extLst>
            <c:ext xmlns:c16="http://schemas.microsoft.com/office/drawing/2014/chart" uri="{C3380CC4-5D6E-409C-BE32-E72D297353CC}">
              <c16:uniqueId val="{00000001-AC2B-4E75-8E07-C111F5B04E3A}"/>
            </c:ext>
          </c:extLst>
        </c:ser>
        <c:dLbls>
          <c:showLegendKey val="0"/>
          <c:showVal val="0"/>
          <c:showCatName val="0"/>
          <c:showSerName val="0"/>
          <c:showPercent val="0"/>
          <c:showBubbleSize val="0"/>
        </c:dLbls>
        <c:gapWidth val="150"/>
        <c:axId val="1854857248"/>
        <c:axId val="1"/>
      </c:barChart>
      <c:catAx>
        <c:axId val="18548572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rot="60000" vert="horz"/>
              <a:lstStyle/>
              <a:p>
                <a:pPr algn="ctr">
                  <a:defRPr sz="800" b="1" i="0" u="none" strike="noStrike" baseline="0">
                    <a:solidFill>
                      <a:srgbClr val="000000"/>
                    </a:solidFill>
                    <a:latin typeface="Arial"/>
                    <a:ea typeface="Arial"/>
                    <a:cs typeface="Arial"/>
                  </a:defRPr>
                </a:pPr>
                <a:r>
                  <a:rPr lang="en-US"/>
                  <a:t>Million acres</a:t>
                </a:r>
              </a:p>
            </c:rich>
          </c:tx>
          <c:layout>
            <c:manualLayout>
              <c:xMode val="edge"/>
              <c:yMode val="edge"/>
              <c:x val="0.49114031303390576"/>
              <c:y val="0.8187989341584363"/>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4857248"/>
        <c:crosses val="autoZero"/>
        <c:crossBetween val="between"/>
      </c:valAx>
      <c:spPr>
        <a:solidFill>
          <a:srgbClr val="C0C0C0"/>
        </a:solidFill>
        <a:ln w="12700">
          <a:solidFill>
            <a:srgbClr val="808080"/>
          </a:solidFill>
          <a:prstDash val="solid"/>
        </a:ln>
      </c:spPr>
    </c:plotArea>
    <c:legend>
      <c:legendPos val="b"/>
      <c:layout>
        <c:manualLayout>
          <c:xMode val="edge"/>
          <c:yMode val="edge"/>
          <c:x val="0.33728913063774252"/>
          <c:y val="0.89970791974721465"/>
          <c:w val="0.54143781497111299"/>
          <c:h val="7.767262616522717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Times New Roman"/>
                <a:ea typeface="Times New Roman"/>
                <a:cs typeface="Times New Roman"/>
              </a:defRPr>
            </a:pPr>
            <a:r>
              <a:rPr lang="en-US"/>
              <a:t>Forest land in the eastern U.S. by land class, 1997</a:t>
            </a:r>
          </a:p>
        </c:rich>
      </c:tx>
      <c:layout>
        <c:manualLayout>
          <c:xMode val="edge"/>
          <c:yMode val="edge"/>
          <c:x val="0.22332390733250124"/>
          <c:y val="2.1997289102364325E-2"/>
        </c:manualLayout>
      </c:layout>
      <c:overlay val="0"/>
      <c:spPr>
        <a:noFill/>
        <a:ln w="25400">
          <a:noFill/>
        </a:ln>
      </c:spPr>
    </c:title>
    <c:autoTitleDeleted val="0"/>
    <c:plotArea>
      <c:layout>
        <c:manualLayout>
          <c:layoutTarget val="inner"/>
          <c:xMode val="edge"/>
          <c:yMode val="edge"/>
          <c:x val="0.2512393957490639"/>
          <c:y val="0.11675484215870297"/>
          <c:w val="0.66832963444358828"/>
          <c:h val="0.73098683786318364"/>
        </c:manualLayout>
      </c:layout>
      <c:barChart>
        <c:barDir val="bar"/>
        <c:grouping val="stacked"/>
        <c:varyColors val="0"/>
        <c:ser>
          <c:idx val="0"/>
          <c:order val="0"/>
          <c:tx>
            <c:strRef>
              <c:f>Types!$B$2</c:f>
              <c:strCache>
                <c:ptCount val="1"/>
                <c:pt idx="0">
                  <c:v>Timberland</c:v>
                </c:pt>
              </c:strCache>
            </c:strRef>
          </c:tx>
          <c:spPr>
            <a:solidFill>
              <a:srgbClr val="9999FF"/>
            </a:solidFill>
            <a:ln w="12700">
              <a:solidFill>
                <a:srgbClr val="000000"/>
              </a:solidFill>
              <a:prstDash val="solid"/>
            </a:ln>
          </c:spPr>
          <c:invertIfNegative val="0"/>
          <c:cat>
            <c:strRef>
              <c:f>Types!$A$3:$A$14</c:f>
              <c:strCache>
                <c:ptCount val="12"/>
                <c:pt idx="0">
                  <c:v>Nonstocked</c:v>
                </c:pt>
                <c:pt idx="1">
                  <c:v>Other types</c:v>
                </c:pt>
                <c:pt idx="2">
                  <c:v>Aspen-birch</c:v>
                </c:pt>
                <c:pt idx="3">
                  <c:v>Maple-beech birch</c:v>
                </c:pt>
                <c:pt idx="4">
                  <c:v>Elm-ash-cottonwood</c:v>
                </c:pt>
                <c:pt idx="5">
                  <c:v>Oak-gum-cypress</c:v>
                </c:pt>
                <c:pt idx="6">
                  <c:v>Oak-hickory</c:v>
                </c:pt>
                <c:pt idx="7">
                  <c:v>Oak-pine</c:v>
                </c:pt>
                <c:pt idx="8">
                  <c:v>Loblolly/shortleaf pine</c:v>
                </c:pt>
                <c:pt idx="9">
                  <c:v>Longleaf/slash pine</c:v>
                </c:pt>
                <c:pt idx="10">
                  <c:v>Spruce-fir</c:v>
                </c:pt>
                <c:pt idx="11">
                  <c:v>Red/white/jack pine</c:v>
                </c:pt>
              </c:strCache>
            </c:strRef>
          </c:cat>
          <c:val>
            <c:numRef>
              <c:f>Types!$B$3:$B$14</c:f>
              <c:numCache>
                <c:formatCode>_(* #,##0.0_);_(* \(#,##0.0\);_(* "-"??_);_(@_)</c:formatCode>
                <c:ptCount val="12"/>
                <c:pt idx="0">
                  <c:v>1.8360000000000001</c:v>
                </c:pt>
                <c:pt idx="1">
                  <c:v>0</c:v>
                </c:pt>
                <c:pt idx="2">
                  <c:v>16.817</c:v>
                </c:pt>
                <c:pt idx="3">
                  <c:v>51.354999999999997</c:v>
                </c:pt>
                <c:pt idx="4">
                  <c:v>12.298999999999999</c:v>
                </c:pt>
                <c:pt idx="5">
                  <c:v>29.265000000000001</c:v>
                </c:pt>
                <c:pt idx="6">
                  <c:v>123.992</c:v>
                </c:pt>
                <c:pt idx="7">
                  <c:v>33.404000000000003</c:v>
                </c:pt>
                <c:pt idx="8">
                  <c:v>51.981999999999999</c:v>
                </c:pt>
                <c:pt idx="9">
                  <c:v>13.129</c:v>
                </c:pt>
                <c:pt idx="10">
                  <c:v>15.196</c:v>
                </c:pt>
                <c:pt idx="11">
                  <c:v>11.157999999999999</c:v>
                </c:pt>
              </c:numCache>
            </c:numRef>
          </c:val>
          <c:extLst>
            <c:ext xmlns:c16="http://schemas.microsoft.com/office/drawing/2014/chart" uri="{C3380CC4-5D6E-409C-BE32-E72D297353CC}">
              <c16:uniqueId val="{00000000-6946-4972-834C-217A0193819B}"/>
            </c:ext>
          </c:extLst>
        </c:ser>
        <c:ser>
          <c:idx val="1"/>
          <c:order val="1"/>
          <c:tx>
            <c:strRef>
              <c:f>Types!$C$2</c:f>
              <c:strCache>
                <c:ptCount val="1"/>
                <c:pt idx="0">
                  <c:v> Reserved </c:v>
                </c:pt>
              </c:strCache>
            </c:strRef>
          </c:tx>
          <c:spPr>
            <a:solidFill>
              <a:srgbClr val="993366"/>
            </a:solidFill>
            <a:ln w="12700">
              <a:solidFill>
                <a:srgbClr val="000000"/>
              </a:solidFill>
              <a:prstDash val="solid"/>
            </a:ln>
          </c:spPr>
          <c:invertIfNegative val="0"/>
          <c:cat>
            <c:strRef>
              <c:f>Types!$A$3:$A$14</c:f>
              <c:strCache>
                <c:ptCount val="12"/>
                <c:pt idx="0">
                  <c:v>Nonstocked</c:v>
                </c:pt>
                <c:pt idx="1">
                  <c:v>Other types</c:v>
                </c:pt>
                <c:pt idx="2">
                  <c:v>Aspen-birch</c:v>
                </c:pt>
                <c:pt idx="3">
                  <c:v>Maple-beech birch</c:v>
                </c:pt>
                <c:pt idx="4">
                  <c:v>Elm-ash-cottonwood</c:v>
                </c:pt>
                <c:pt idx="5">
                  <c:v>Oak-gum-cypress</c:v>
                </c:pt>
                <c:pt idx="6">
                  <c:v>Oak-hickory</c:v>
                </c:pt>
                <c:pt idx="7">
                  <c:v>Oak-pine</c:v>
                </c:pt>
                <c:pt idx="8">
                  <c:v>Loblolly/shortleaf pine</c:v>
                </c:pt>
                <c:pt idx="9">
                  <c:v>Longleaf/slash pine</c:v>
                </c:pt>
                <c:pt idx="10">
                  <c:v>Spruce-fir</c:v>
                </c:pt>
                <c:pt idx="11">
                  <c:v>Red/white/jack pine</c:v>
                </c:pt>
              </c:strCache>
            </c:strRef>
          </c:cat>
          <c:val>
            <c:numRef>
              <c:f>Types!$C$3:$C$14</c:f>
              <c:numCache>
                <c:formatCode>_(* #,##0.0_);_(* \(#,##0.0\);_(* "-"??_);_(@_)</c:formatCode>
                <c:ptCount val="12"/>
                <c:pt idx="0">
                  <c:v>0.34300000000000003</c:v>
                </c:pt>
                <c:pt idx="1">
                  <c:v>1.4999999999999999E-2</c:v>
                </c:pt>
                <c:pt idx="2">
                  <c:v>0.90100000000000002</c:v>
                </c:pt>
                <c:pt idx="3">
                  <c:v>3.1</c:v>
                </c:pt>
                <c:pt idx="4">
                  <c:v>0.34599999999999997</c:v>
                </c:pt>
                <c:pt idx="5">
                  <c:v>0.62</c:v>
                </c:pt>
                <c:pt idx="6">
                  <c:v>2.5950000000000002</c:v>
                </c:pt>
                <c:pt idx="7">
                  <c:v>0.28999999999999998</c:v>
                </c:pt>
                <c:pt idx="8">
                  <c:v>0.38200000000000001</c:v>
                </c:pt>
                <c:pt idx="9">
                  <c:v>9.1999999999999998E-2</c:v>
                </c:pt>
                <c:pt idx="10">
                  <c:v>1.0680000000000001</c:v>
                </c:pt>
                <c:pt idx="11">
                  <c:v>0.42899999999999999</c:v>
                </c:pt>
              </c:numCache>
            </c:numRef>
          </c:val>
          <c:extLst>
            <c:ext xmlns:c16="http://schemas.microsoft.com/office/drawing/2014/chart" uri="{C3380CC4-5D6E-409C-BE32-E72D297353CC}">
              <c16:uniqueId val="{00000001-6946-4972-834C-217A0193819B}"/>
            </c:ext>
          </c:extLst>
        </c:ser>
        <c:ser>
          <c:idx val="2"/>
          <c:order val="2"/>
          <c:tx>
            <c:strRef>
              <c:f>Types!$D$2</c:f>
              <c:strCache>
                <c:ptCount val="1"/>
                <c:pt idx="0">
                  <c:v> Other </c:v>
                </c:pt>
              </c:strCache>
            </c:strRef>
          </c:tx>
          <c:spPr>
            <a:solidFill>
              <a:srgbClr val="FFFFCC"/>
            </a:solidFill>
            <a:ln w="12700">
              <a:solidFill>
                <a:srgbClr val="000000"/>
              </a:solidFill>
              <a:prstDash val="solid"/>
            </a:ln>
          </c:spPr>
          <c:invertIfNegative val="0"/>
          <c:cat>
            <c:strRef>
              <c:f>Types!$A$3:$A$14</c:f>
              <c:strCache>
                <c:ptCount val="12"/>
                <c:pt idx="0">
                  <c:v>Nonstocked</c:v>
                </c:pt>
                <c:pt idx="1">
                  <c:v>Other types</c:v>
                </c:pt>
                <c:pt idx="2">
                  <c:v>Aspen-birch</c:v>
                </c:pt>
                <c:pt idx="3">
                  <c:v>Maple-beech birch</c:v>
                </c:pt>
                <c:pt idx="4">
                  <c:v>Elm-ash-cottonwood</c:v>
                </c:pt>
                <c:pt idx="5">
                  <c:v>Oak-gum-cypress</c:v>
                </c:pt>
                <c:pt idx="6">
                  <c:v>Oak-hickory</c:v>
                </c:pt>
                <c:pt idx="7">
                  <c:v>Oak-pine</c:v>
                </c:pt>
                <c:pt idx="8">
                  <c:v>Loblolly/shortleaf pine</c:v>
                </c:pt>
                <c:pt idx="9">
                  <c:v>Longleaf/slash pine</c:v>
                </c:pt>
                <c:pt idx="10">
                  <c:v>Spruce-fir</c:v>
                </c:pt>
                <c:pt idx="11">
                  <c:v>Red/white/jack pine</c:v>
                </c:pt>
              </c:strCache>
            </c:strRef>
          </c:cat>
          <c:val>
            <c:numRef>
              <c:f>Types!$D$3:$D$14</c:f>
              <c:numCache>
                <c:formatCode>_(* #,##0.0_);_(* \(#,##0.0\);_(* "-"??_);_(@_)</c:formatCode>
                <c:ptCount val="12"/>
                <c:pt idx="0">
                  <c:v>0.89600000000000002</c:v>
                </c:pt>
                <c:pt idx="1">
                  <c:v>4.8099999999999996</c:v>
                </c:pt>
                <c:pt idx="2">
                  <c:v>0.124</c:v>
                </c:pt>
                <c:pt idx="3">
                  <c:v>0.26600000000000001</c:v>
                </c:pt>
                <c:pt idx="4">
                  <c:v>0.36</c:v>
                </c:pt>
                <c:pt idx="5">
                  <c:v>0.39900000000000002</c:v>
                </c:pt>
                <c:pt idx="6">
                  <c:v>3.6629999999999998</c:v>
                </c:pt>
                <c:pt idx="7">
                  <c:v>0.20799999999999999</c:v>
                </c:pt>
                <c:pt idx="8">
                  <c:v>0.16600000000000001</c:v>
                </c:pt>
                <c:pt idx="9">
                  <c:v>2E-3</c:v>
                </c:pt>
                <c:pt idx="10">
                  <c:v>1.196</c:v>
                </c:pt>
                <c:pt idx="11">
                  <c:v>8.3000000000000004E-2</c:v>
                </c:pt>
              </c:numCache>
            </c:numRef>
          </c:val>
          <c:extLst>
            <c:ext xmlns:c16="http://schemas.microsoft.com/office/drawing/2014/chart" uri="{C3380CC4-5D6E-409C-BE32-E72D297353CC}">
              <c16:uniqueId val="{00000002-6946-4972-834C-217A0193819B}"/>
            </c:ext>
          </c:extLst>
        </c:ser>
        <c:dLbls>
          <c:showLegendKey val="0"/>
          <c:showVal val="0"/>
          <c:showCatName val="0"/>
          <c:showSerName val="0"/>
          <c:showPercent val="0"/>
          <c:showBubbleSize val="0"/>
        </c:dLbls>
        <c:gapWidth val="150"/>
        <c:overlap val="100"/>
        <c:axId val="1862212432"/>
        <c:axId val="1"/>
      </c:barChart>
      <c:catAx>
        <c:axId val="18622124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1075"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0.49755252883638146"/>
              <c:y val="0.92050194397586083"/>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Times New Roman"/>
                <a:ea typeface="Times New Roman"/>
                <a:cs typeface="Times New Roman"/>
              </a:defRPr>
            </a:pPr>
            <a:endParaRPr lang="en-US"/>
          </a:p>
        </c:txPr>
        <c:crossAx val="1862212432"/>
        <c:crosses val="autoZero"/>
        <c:crossBetween val="between"/>
      </c:valAx>
      <c:spPr>
        <a:solidFill>
          <a:srgbClr val="C0C0C0"/>
        </a:solidFill>
        <a:ln w="12700">
          <a:solidFill>
            <a:srgbClr val="808080"/>
          </a:solidFill>
          <a:prstDash val="solid"/>
        </a:ln>
      </c:spPr>
    </c:plotArea>
    <c:legend>
      <c:legendPos val="r"/>
      <c:layout>
        <c:manualLayout>
          <c:xMode val="edge"/>
          <c:yMode val="edge"/>
          <c:x val="0.20690303179334676"/>
          <c:y val="0.17428621365719427"/>
          <c:w val="0.44664781466500247"/>
          <c:h val="4.399457820472865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Forest land in the western U.S. by land class, 1997</a:t>
            </a:r>
          </a:p>
        </c:rich>
      </c:tx>
      <c:layout>
        <c:manualLayout>
          <c:xMode val="edge"/>
          <c:yMode val="edge"/>
          <c:x val="0.22330805034789661"/>
          <c:y val="2.1849441401811602E-2"/>
        </c:manualLayout>
      </c:layout>
      <c:overlay val="0"/>
      <c:spPr>
        <a:noFill/>
        <a:ln w="25400">
          <a:noFill/>
        </a:ln>
      </c:spPr>
    </c:title>
    <c:autoTitleDeleted val="0"/>
    <c:plotArea>
      <c:layout>
        <c:manualLayout>
          <c:layoutTarget val="inner"/>
          <c:xMode val="edge"/>
          <c:yMode val="edge"/>
          <c:x val="0.21683535323636341"/>
          <c:y val="0.1193315645791249"/>
          <c:w val="0.70390581087923931"/>
          <c:h val="0.70086285111964908"/>
        </c:manualLayout>
      </c:layout>
      <c:barChart>
        <c:barDir val="bar"/>
        <c:grouping val="stacked"/>
        <c:varyColors val="0"/>
        <c:ser>
          <c:idx val="0"/>
          <c:order val="0"/>
          <c:tx>
            <c:strRef>
              <c:f>Types!$B$17</c:f>
              <c:strCache>
                <c:ptCount val="1"/>
                <c:pt idx="0">
                  <c:v>Timberland</c:v>
                </c:pt>
              </c:strCache>
            </c:strRef>
          </c:tx>
          <c:spPr>
            <a:solidFill>
              <a:srgbClr val="9999FF"/>
            </a:solidFill>
            <a:ln w="12700">
              <a:solidFill>
                <a:srgbClr val="000000"/>
              </a:solidFill>
              <a:prstDash val="solid"/>
            </a:ln>
          </c:spPr>
          <c:invertIfNegative val="0"/>
          <c:cat>
            <c:strRef>
              <c:f>Types!$A$18:$A$27</c:f>
              <c:strCache>
                <c:ptCount val="10"/>
                <c:pt idx="0">
                  <c:v>Nonstocked</c:v>
                </c:pt>
                <c:pt idx="1">
                  <c:v>Chaparral</c:v>
                </c:pt>
                <c:pt idx="2">
                  <c:v>Pinyon-juniper</c:v>
                </c:pt>
                <c:pt idx="3">
                  <c:v>W. Hardwoods</c:v>
                </c:pt>
                <c:pt idx="4">
                  <c:v>Other softwoods</c:v>
                </c:pt>
                <c:pt idx="5">
                  <c:v>Lodgepole pine</c:v>
                </c:pt>
                <c:pt idx="6">
                  <c:v>Hemlock-Sitka spruce</c:v>
                </c:pt>
                <c:pt idx="7">
                  <c:v>Fir-spruce</c:v>
                </c:pt>
                <c:pt idx="8">
                  <c:v>Ponderosa pine</c:v>
                </c:pt>
                <c:pt idx="9">
                  <c:v>Douglas-fir</c:v>
                </c:pt>
              </c:strCache>
            </c:strRef>
          </c:cat>
          <c:val>
            <c:numRef>
              <c:f>Types!$B$18:$B$27</c:f>
              <c:numCache>
                <c:formatCode>_(* #,##0.0_);_(* \(#,##0.0\);_(* "-"??_);_(@_)</c:formatCode>
                <c:ptCount val="10"/>
                <c:pt idx="0">
                  <c:v>1.460412</c:v>
                </c:pt>
                <c:pt idx="1">
                  <c:v>0</c:v>
                </c:pt>
                <c:pt idx="2">
                  <c:v>0.63763300000000001</c:v>
                </c:pt>
                <c:pt idx="3">
                  <c:v>21.209720999999998</c:v>
                </c:pt>
                <c:pt idx="4">
                  <c:v>5.8482139999999996</c:v>
                </c:pt>
                <c:pt idx="5">
                  <c:v>12.268748</c:v>
                </c:pt>
                <c:pt idx="6">
                  <c:v>11.411241</c:v>
                </c:pt>
                <c:pt idx="7">
                  <c:v>24.557054000000004</c:v>
                </c:pt>
                <c:pt idx="8">
                  <c:v>29.304856000000001</c:v>
                </c:pt>
                <c:pt idx="9">
                  <c:v>36.534216000000001</c:v>
                </c:pt>
              </c:numCache>
            </c:numRef>
          </c:val>
          <c:extLst>
            <c:ext xmlns:c16="http://schemas.microsoft.com/office/drawing/2014/chart" uri="{C3380CC4-5D6E-409C-BE32-E72D297353CC}">
              <c16:uniqueId val="{00000000-D623-466D-B4D4-E15C0EE19D57}"/>
            </c:ext>
          </c:extLst>
        </c:ser>
        <c:ser>
          <c:idx val="1"/>
          <c:order val="1"/>
          <c:tx>
            <c:strRef>
              <c:f>Types!$C$17</c:f>
              <c:strCache>
                <c:ptCount val="1"/>
                <c:pt idx="0">
                  <c:v> Reserved </c:v>
                </c:pt>
              </c:strCache>
            </c:strRef>
          </c:tx>
          <c:spPr>
            <a:solidFill>
              <a:srgbClr val="993366"/>
            </a:solidFill>
            <a:ln w="12700">
              <a:solidFill>
                <a:srgbClr val="000000"/>
              </a:solidFill>
              <a:prstDash val="solid"/>
            </a:ln>
          </c:spPr>
          <c:invertIfNegative val="0"/>
          <c:cat>
            <c:strRef>
              <c:f>Types!$A$18:$A$27</c:f>
              <c:strCache>
                <c:ptCount val="10"/>
                <c:pt idx="0">
                  <c:v>Nonstocked</c:v>
                </c:pt>
                <c:pt idx="1">
                  <c:v>Chaparral</c:v>
                </c:pt>
                <c:pt idx="2">
                  <c:v>Pinyon-juniper</c:v>
                </c:pt>
                <c:pt idx="3">
                  <c:v>W. Hardwoods</c:v>
                </c:pt>
                <c:pt idx="4">
                  <c:v>Other softwoods</c:v>
                </c:pt>
                <c:pt idx="5">
                  <c:v>Lodgepole pine</c:v>
                </c:pt>
                <c:pt idx="6">
                  <c:v>Hemlock-Sitka spruce</c:v>
                </c:pt>
                <c:pt idx="7">
                  <c:v>Fir-spruce</c:v>
                </c:pt>
                <c:pt idx="8">
                  <c:v>Ponderosa pine</c:v>
                </c:pt>
                <c:pt idx="9">
                  <c:v>Douglas-fir</c:v>
                </c:pt>
              </c:strCache>
            </c:strRef>
          </c:cat>
          <c:val>
            <c:numRef>
              <c:f>Types!$C$18:$C$27</c:f>
              <c:numCache>
                <c:formatCode>_(* #,##0.0_);_(* \(#,##0.0\);_(* "-"??_);_(@_)</c:formatCode>
                <c:ptCount val="10"/>
                <c:pt idx="0">
                  <c:v>0.89781899999999992</c:v>
                </c:pt>
                <c:pt idx="1">
                  <c:v>0.44109100000000001</c:v>
                </c:pt>
                <c:pt idx="2">
                  <c:v>2.4762779999999998</c:v>
                </c:pt>
                <c:pt idx="3">
                  <c:v>3.5294240000000001</c:v>
                </c:pt>
                <c:pt idx="4">
                  <c:v>5.9356200000000001</c:v>
                </c:pt>
                <c:pt idx="5">
                  <c:v>4.3109570000000001</c:v>
                </c:pt>
                <c:pt idx="6">
                  <c:v>6.1484570000000005</c:v>
                </c:pt>
                <c:pt idx="7">
                  <c:v>8.7412790000000005</c:v>
                </c:pt>
                <c:pt idx="8">
                  <c:v>2.5847060000000002</c:v>
                </c:pt>
                <c:pt idx="9">
                  <c:v>4.8005389999999997</c:v>
                </c:pt>
              </c:numCache>
            </c:numRef>
          </c:val>
          <c:extLst>
            <c:ext xmlns:c16="http://schemas.microsoft.com/office/drawing/2014/chart" uri="{C3380CC4-5D6E-409C-BE32-E72D297353CC}">
              <c16:uniqueId val="{00000001-D623-466D-B4D4-E15C0EE19D57}"/>
            </c:ext>
          </c:extLst>
        </c:ser>
        <c:ser>
          <c:idx val="2"/>
          <c:order val="2"/>
          <c:tx>
            <c:strRef>
              <c:f>Types!$D$17</c:f>
              <c:strCache>
                <c:ptCount val="1"/>
                <c:pt idx="0">
                  <c:v> Other </c:v>
                </c:pt>
              </c:strCache>
            </c:strRef>
          </c:tx>
          <c:spPr>
            <a:solidFill>
              <a:srgbClr val="FFFFCC"/>
            </a:solidFill>
            <a:ln w="12700">
              <a:solidFill>
                <a:srgbClr val="000000"/>
              </a:solidFill>
              <a:prstDash val="solid"/>
            </a:ln>
          </c:spPr>
          <c:invertIfNegative val="0"/>
          <c:cat>
            <c:strRef>
              <c:f>Types!$A$18:$A$27</c:f>
              <c:strCache>
                <c:ptCount val="10"/>
                <c:pt idx="0">
                  <c:v>Nonstocked</c:v>
                </c:pt>
                <c:pt idx="1">
                  <c:v>Chaparral</c:v>
                </c:pt>
                <c:pt idx="2">
                  <c:v>Pinyon-juniper</c:v>
                </c:pt>
                <c:pt idx="3">
                  <c:v>W. Hardwoods</c:v>
                </c:pt>
                <c:pt idx="4">
                  <c:v>Other softwoods</c:v>
                </c:pt>
                <c:pt idx="5">
                  <c:v>Lodgepole pine</c:v>
                </c:pt>
                <c:pt idx="6">
                  <c:v>Hemlock-Sitka spruce</c:v>
                </c:pt>
                <c:pt idx="7">
                  <c:v>Fir-spruce</c:v>
                </c:pt>
                <c:pt idx="8">
                  <c:v>Ponderosa pine</c:v>
                </c:pt>
                <c:pt idx="9">
                  <c:v>Douglas-fir</c:v>
                </c:pt>
              </c:strCache>
            </c:strRef>
          </c:cat>
          <c:val>
            <c:numRef>
              <c:f>Types!$D$18:$D$27</c:f>
              <c:numCache>
                <c:formatCode>_(* #,##0.0_);_(* \(#,##0.0\);_(* "-"??_);_(@_)</c:formatCode>
                <c:ptCount val="10"/>
                <c:pt idx="0">
                  <c:v>1.3349059999999999</c:v>
                </c:pt>
                <c:pt idx="1">
                  <c:v>4.7461400000000005</c:v>
                </c:pt>
                <c:pt idx="2">
                  <c:v>46.302146999999998</c:v>
                </c:pt>
                <c:pt idx="3">
                  <c:v>17.779473000000003</c:v>
                </c:pt>
                <c:pt idx="4">
                  <c:v>65.997516999999988</c:v>
                </c:pt>
                <c:pt idx="5">
                  <c:v>0.93556700000000004</c:v>
                </c:pt>
                <c:pt idx="6">
                  <c:v>3.85785</c:v>
                </c:pt>
                <c:pt idx="7">
                  <c:v>36.388103999999998</c:v>
                </c:pt>
                <c:pt idx="8">
                  <c:v>1.261036</c:v>
                </c:pt>
                <c:pt idx="9">
                  <c:v>0.54055999999999993</c:v>
                </c:pt>
              </c:numCache>
            </c:numRef>
          </c:val>
          <c:extLst>
            <c:ext xmlns:c16="http://schemas.microsoft.com/office/drawing/2014/chart" uri="{C3380CC4-5D6E-409C-BE32-E72D297353CC}">
              <c16:uniqueId val="{00000002-D623-466D-B4D4-E15C0EE19D57}"/>
            </c:ext>
          </c:extLst>
        </c:ser>
        <c:dLbls>
          <c:showLegendKey val="0"/>
          <c:showVal val="0"/>
          <c:showCatName val="0"/>
          <c:showSerName val="0"/>
          <c:showPercent val="0"/>
          <c:showBubbleSize val="0"/>
        </c:dLbls>
        <c:gapWidth val="150"/>
        <c:overlap val="100"/>
        <c:axId val="1862205232"/>
        <c:axId val="1"/>
      </c:barChart>
      <c:catAx>
        <c:axId val="18622052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1125"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0.47736141197557602"/>
              <c:y val="0.8991885499976312"/>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Times New Roman"/>
                <a:ea typeface="Times New Roman"/>
                <a:cs typeface="Times New Roman"/>
              </a:defRPr>
            </a:pPr>
            <a:endParaRPr lang="en-US"/>
          </a:p>
        </c:txPr>
        <c:crossAx val="1862205232"/>
        <c:crosses val="autoZero"/>
        <c:crossBetween val="between"/>
      </c:valAx>
      <c:spPr>
        <a:solidFill>
          <a:srgbClr val="C0C0C0"/>
        </a:solidFill>
        <a:ln w="12700">
          <a:solidFill>
            <a:srgbClr val="808080"/>
          </a:solidFill>
          <a:prstDash val="solid"/>
        </a:ln>
      </c:spPr>
    </c:plotArea>
    <c:legend>
      <c:legendPos val="r"/>
      <c:layout>
        <c:manualLayout>
          <c:xMode val="edge"/>
          <c:yMode val="edge"/>
          <c:x val="0.34305294691126148"/>
          <c:y val="0.72943519756817177"/>
          <c:w val="0.44014340358425996"/>
          <c:h val="4.3698882803623204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4"/>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imes New Roman"/>
                <a:ea typeface="Times New Roman"/>
                <a:cs typeface="Times New Roman"/>
              </a:defRPr>
            </a:pPr>
            <a:r>
              <a:rPr lang="en-US"/>
              <a:t>Mortality as a percent of standing inventory</a:t>
            </a:r>
          </a:p>
        </c:rich>
      </c:tx>
      <c:layout>
        <c:manualLayout>
          <c:xMode val="edge"/>
          <c:yMode val="edge"/>
          <c:x val="0.20690357354551839"/>
          <c:y val="9.6237258839898088E-2"/>
        </c:manualLayout>
      </c:layout>
      <c:overlay val="0"/>
      <c:spPr>
        <a:noFill/>
        <a:ln w="25400">
          <a:noFill/>
        </a:ln>
      </c:spPr>
    </c:title>
    <c:autoTitleDeleted val="0"/>
    <c:plotArea>
      <c:layout>
        <c:manualLayout>
          <c:layoutTarget val="inner"/>
          <c:xMode val="edge"/>
          <c:yMode val="edge"/>
          <c:x val="0.28161875288139998"/>
          <c:y val="0.28452754787448126"/>
          <c:w val="0.66381563179187142"/>
          <c:h val="0.39331749265001825"/>
        </c:manualLayout>
      </c:layout>
      <c:barChart>
        <c:barDir val="col"/>
        <c:grouping val="clustered"/>
        <c:varyColors val="0"/>
        <c:ser>
          <c:idx val="4"/>
          <c:order val="0"/>
          <c:tx>
            <c:strRef>
              <c:f>Volume!$H$17</c:f>
              <c:strCache>
                <c:ptCount val="1"/>
                <c:pt idx="0">
                  <c:v>1952</c:v>
                </c:pt>
              </c:strCache>
            </c:strRef>
          </c:tx>
          <c:spPr>
            <a:solidFill>
              <a:srgbClr val="660066"/>
            </a:solidFill>
            <a:ln w="12700">
              <a:solidFill>
                <a:srgbClr val="000000"/>
              </a:solidFill>
              <a:prstDash val="solid"/>
            </a:ln>
          </c:spPr>
          <c:invertIfNegative val="0"/>
          <c:cat>
            <c:strRef>
              <c:f>Volume!$I$12:$L$12</c:f>
              <c:strCache>
                <c:ptCount val="4"/>
                <c:pt idx="0">
                  <c:v> U.S. </c:v>
                </c:pt>
                <c:pt idx="1">
                  <c:v> North </c:v>
                </c:pt>
                <c:pt idx="2">
                  <c:v> South </c:v>
                </c:pt>
                <c:pt idx="3">
                  <c:v> West </c:v>
                </c:pt>
              </c:strCache>
            </c:strRef>
          </c:cat>
          <c:val>
            <c:numRef>
              <c:f>Volume!$I$17:$L$17</c:f>
              <c:numCache>
                <c:formatCode>0.0%</c:formatCode>
                <c:ptCount val="4"/>
                <c:pt idx="0">
                  <c:v>6.3398545830058899E-3</c:v>
                </c:pt>
                <c:pt idx="1">
                  <c:v>6.6528318618190229E-3</c:v>
                </c:pt>
                <c:pt idx="2">
                  <c:v>6.5494712736579776E-3</c:v>
                </c:pt>
                <c:pt idx="3">
                  <c:v>6.1649893033717757E-3</c:v>
                </c:pt>
              </c:numCache>
            </c:numRef>
          </c:val>
          <c:extLst>
            <c:ext xmlns:c16="http://schemas.microsoft.com/office/drawing/2014/chart" uri="{C3380CC4-5D6E-409C-BE32-E72D297353CC}">
              <c16:uniqueId val="{00000000-89ED-44CC-A323-40E44FD6D85B}"/>
            </c:ext>
          </c:extLst>
        </c:ser>
        <c:ser>
          <c:idx val="3"/>
          <c:order val="1"/>
          <c:tx>
            <c:strRef>
              <c:f>Volume!$H$16</c:f>
              <c:strCache>
                <c:ptCount val="1"/>
                <c:pt idx="0">
                  <c:v>1962</c:v>
                </c:pt>
              </c:strCache>
            </c:strRef>
          </c:tx>
          <c:spPr>
            <a:solidFill>
              <a:srgbClr val="CCFFFF"/>
            </a:solidFill>
            <a:ln w="12700">
              <a:solidFill>
                <a:srgbClr val="000000"/>
              </a:solidFill>
              <a:prstDash val="solid"/>
            </a:ln>
          </c:spPr>
          <c:invertIfNegative val="0"/>
          <c:cat>
            <c:strRef>
              <c:f>Volume!$I$12:$L$12</c:f>
              <c:strCache>
                <c:ptCount val="4"/>
                <c:pt idx="0">
                  <c:v> U.S. </c:v>
                </c:pt>
                <c:pt idx="1">
                  <c:v> North </c:v>
                </c:pt>
                <c:pt idx="2">
                  <c:v> South </c:v>
                </c:pt>
                <c:pt idx="3">
                  <c:v> West </c:v>
                </c:pt>
              </c:strCache>
            </c:strRef>
          </c:cat>
          <c:val>
            <c:numRef>
              <c:f>Volume!$I$16:$L$16</c:f>
              <c:numCache>
                <c:formatCode>0.0%</c:formatCode>
                <c:ptCount val="4"/>
                <c:pt idx="0">
                  <c:v>6.5118765024038466E-3</c:v>
                </c:pt>
                <c:pt idx="1">
                  <c:v>7.3283861312047885E-3</c:v>
                </c:pt>
                <c:pt idx="2">
                  <c:v>6.7179098304150009E-3</c:v>
                </c:pt>
                <c:pt idx="3">
                  <c:v>6.1247687479352494E-3</c:v>
                </c:pt>
              </c:numCache>
            </c:numRef>
          </c:val>
          <c:extLst>
            <c:ext xmlns:c16="http://schemas.microsoft.com/office/drawing/2014/chart" uri="{C3380CC4-5D6E-409C-BE32-E72D297353CC}">
              <c16:uniqueId val="{00000001-89ED-44CC-A323-40E44FD6D85B}"/>
            </c:ext>
          </c:extLst>
        </c:ser>
        <c:ser>
          <c:idx val="2"/>
          <c:order val="2"/>
          <c:tx>
            <c:strRef>
              <c:f>Volume!$H$15</c:f>
              <c:strCache>
                <c:ptCount val="1"/>
                <c:pt idx="0">
                  <c:v>1976</c:v>
                </c:pt>
              </c:strCache>
            </c:strRef>
          </c:tx>
          <c:spPr>
            <a:solidFill>
              <a:srgbClr val="FFFFCC"/>
            </a:solidFill>
            <a:ln w="12700">
              <a:solidFill>
                <a:srgbClr val="000000"/>
              </a:solidFill>
              <a:prstDash val="solid"/>
            </a:ln>
          </c:spPr>
          <c:invertIfNegative val="0"/>
          <c:cat>
            <c:strRef>
              <c:f>Volume!$I$12:$L$12</c:f>
              <c:strCache>
                <c:ptCount val="4"/>
                <c:pt idx="0">
                  <c:v> U.S. </c:v>
                </c:pt>
                <c:pt idx="1">
                  <c:v> North </c:v>
                </c:pt>
                <c:pt idx="2">
                  <c:v> South </c:v>
                </c:pt>
                <c:pt idx="3">
                  <c:v> West </c:v>
                </c:pt>
              </c:strCache>
            </c:strRef>
          </c:cat>
          <c:val>
            <c:numRef>
              <c:f>Volume!$I$15:$L$15</c:f>
              <c:numCache>
                <c:formatCode>0.0%</c:formatCode>
                <c:ptCount val="4"/>
                <c:pt idx="0">
                  <c:v>5.5832978653745403E-3</c:v>
                </c:pt>
                <c:pt idx="1">
                  <c:v>7.0459425304279554E-3</c:v>
                </c:pt>
                <c:pt idx="2">
                  <c:v>5.722495556759322E-3</c:v>
                </c:pt>
                <c:pt idx="3">
                  <c:v>4.8058671666546477E-3</c:v>
                </c:pt>
              </c:numCache>
            </c:numRef>
          </c:val>
          <c:extLst>
            <c:ext xmlns:c16="http://schemas.microsoft.com/office/drawing/2014/chart" uri="{C3380CC4-5D6E-409C-BE32-E72D297353CC}">
              <c16:uniqueId val="{00000002-89ED-44CC-A323-40E44FD6D85B}"/>
            </c:ext>
          </c:extLst>
        </c:ser>
        <c:ser>
          <c:idx val="1"/>
          <c:order val="3"/>
          <c:tx>
            <c:strRef>
              <c:f>Volume!$H$14</c:f>
              <c:strCache>
                <c:ptCount val="1"/>
                <c:pt idx="0">
                  <c:v>1986</c:v>
                </c:pt>
              </c:strCache>
            </c:strRef>
          </c:tx>
          <c:spPr>
            <a:solidFill>
              <a:srgbClr val="993366"/>
            </a:solidFill>
            <a:ln w="12700">
              <a:solidFill>
                <a:srgbClr val="000000"/>
              </a:solidFill>
              <a:prstDash val="solid"/>
            </a:ln>
          </c:spPr>
          <c:invertIfNegative val="0"/>
          <c:cat>
            <c:strRef>
              <c:f>Volume!$I$12:$L$12</c:f>
              <c:strCache>
                <c:ptCount val="4"/>
                <c:pt idx="0">
                  <c:v> U.S. </c:v>
                </c:pt>
                <c:pt idx="1">
                  <c:v> North </c:v>
                </c:pt>
                <c:pt idx="2">
                  <c:v> South </c:v>
                </c:pt>
                <c:pt idx="3">
                  <c:v> West </c:v>
                </c:pt>
              </c:strCache>
            </c:strRef>
          </c:cat>
          <c:val>
            <c:numRef>
              <c:f>Volume!$I$14:$L$14</c:f>
              <c:numCache>
                <c:formatCode>0.0%</c:formatCode>
                <c:ptCount val="4"/>
                <c:pt idx="0">
                  <c:v>5.9432896312444352E-3</c:v>
                </c:pt>
                <c:pt idx="1">
                  <c:v>6.5415074879760894E-3</c:v>
                </c:pt>
                <c:pt idx="2">
                  <c:v>6.8380688437342891E-3</c:v>
                </c:pt>
                <c:pt idx="3">
                  <c:v>4.9847713249004987E-3</c:v>
                </c:pt>
              </c:numCache>
            </c:numRef>
          </c:val>
          <c:extLst>
            <c:ext xmlns:c16="http://schemas.microsoft.com/office/drawing/2014/chart" uri="{C3380CC4-5D6E-409C-BE32-E72D297353CC}">
              <c16:uniqueId val="{00000003-89ED-44CC-A323-40E44FD6D85B}"/>
            </c:ext>
          </c:extLst>
        </c:ser>
        <c:ser>
          <c:idx val="0"/>
          <c:order val="4"/>
          <c:tx>
            <c:strRef>
              <c:f>Volume!$H$13</c:f>
              <c:strCache>
                <c:ptCount val="1"/>
                <c:pt idx="0">
                  <c:v>1996</c:v>
                </c:pt>
              </c:strCache>
            </c:strRef>
          </c:tx>
          <c:spPr>
            <a:solidFill>
              <a:srgbClr val="9999FF"/>
            </a:solidFill>
            <a:ln w="12700">
              <a:solidFill>
                <a:srgbClr val="000000"/>
              </a:solidFill>
              <a:prstDash val="solid"/>
            </a:ln>
          </c:spPr>
          <c:invertIfNegative val="0"/>
          <c:cat>
            <c:strRef>
              <c:f>Volume!$I$12:$L$12</c:f>
              <c:strCache>
                <c:ptCount val="4"/>
                <c:pt idx="0">
                  <c:v> U.S. </c:v>
                </c:pt>
                <c:pt idx="1">
                  <c:v> North </c:v>
                </c:pt>
                <c:pt idx="2">
                  <c:v> South </c:v>
                </c:pt>
                <c:pt idx="3">
                  <c:v> West </c:v>
                </c:pt>
              </c:strCache>
            </c:strRef>
          </c:cat>
          <c:val>
            <c:numRef>
              <c:f>Volume!$I$13:$L$13</c:f>
              <c:numCache>
                <c:formatCode>0.0%</c:formatCode>
                <c:ptCount val="4"/>
                <c:pt idx="0">
                  <c:v>7.5628344602860316E-3</c:v>
                </c:pt>
                <c:pt idx="1">
                  <c:v>7.5975044825936843E-3</c:v>
                </c:pt>
                <c:pt idx="2">
                  <c:v>8.72233635187066E-3</c:v>
                </c:pt>
                <c:pt idx="3">
                  <c:v>6.7282328333781146E-3</c:v>
                </c:pt>
              </c:numCache>
            </c:numRef>
          </c:val>
          <c:extLst>
            <c:ext xmlns:c16="http://schemas.microsoft.com/office/drawing/2014/chart" uri="{C3380CC4-5D6E-409C-BE32-E72D297353CC}">
              <c16:uniqueId val="{00000004-89ED-44CC-A323-40E44FD6D85B}"/>
            </c:ext>
          </c:extLst>
        </c:ser>
        <c:dLbls>
          <c:showLegendKey val="0"/>
          <c:showVal val="0"/>
          <c:showCatName val="0"/>
          <c:showSerName val="0"/>
          <c:showPercent val="0"/>
          <c:showBubbleSize val="0"/>
        </c:dLbls>
        <c:gapWidth val="150"/>
        <c:axId val="1862207632"/>
        <c:axId val="1"/>
      </c:barChart>
      <c:catAx>
        <c:axId val="18622076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Percent of inventory</a:t>
                </a:r>
              </a:p>
            </c:rich>
          </c:tx>
          <c:layout>
            <c:manualLayout>
              <c:xMode val="edge"/>
              <c:yMode val="edge"/>
              <c:x val="0.10632544751644694"/>
              <c:y val="0.2426852614223516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62207632"/>
        <c:crosses val="autoZero"/>
        <c:crossBetween val="between"/>
      </c:valAx>
      <c:spPr>
        <a:solidFill>
          <a:srgbClr val="C0C0C0"/>
        </a:solidFill>
        <a:ln w="12700">
          <a:solidFill>
            <a:srgbClr val="808080"/>
          </a:solidFill>
          <a:prstDash val="solid"/>
        </a:ln>
      </c:spPr>
    </c:plotArea>
    <c:legend>
      <c:legendPos val="b"/>
      <c:layout>
        <c:manualLayout>
          <c:xMode val="edge"/>
          <c:yMode val="edge"/>
          <c:x val="0.31897634254934087"/>
          <c:y val="0.84939841497823088"/>
          <c:w val="0.60346875617442863"/>
          <c:h val="0.1004214874851110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Times New Roman"/>
                <a:ea typeface="Times New Roman"/>
                <a:cs typeface="Times New Roman"/>
              </a:defRPr>
            </a:pPr>
            <a:r>
              <a:rPr lang="en-US"/>
              <a:t>Softwood grwoth and removals in the NORTH</a:t>
            </a:r>
          </a:p>
        </c:rich>
      </c:tx>
      <c:layout>
        <c:manualLayout>
          <c:xMode val="edge"/>
          <c:yMode val="edge"/>
          <c:x val="0.19708701634346321"/>
          <c:y val="4.7245840009049876E-2"/>
        </c:manualLayout>
      </c:layout>
      <c:overlay val="0"/>
      <c:spPr>
        <a:noFill/>
        <a:ln w="25400">
          <a:noFill/>
        </a:ln>
      </c:spPr>
    </c:title>
    <c:autoTitleDeleted val="0"/>
    <c:plotArea>
      <c:layout>
        <c:manualLayout>
          <c:layoutTarget val="inner"/>
          <c:xMode val="edge"/>
          <c:yMode val="edge"/>
          <c:x val="0.33577787969627065"/>
          <c:y val="0.19685766670437449"/>
          <c:w val="0.48906778129674205"/>
          <c:h val="0.61025876678356095"/>
        </c:manualLayout>
      </c:layout>
      <c:barChart>
        <c:barDir val="bar"/>
        <c:grouping val="clustered"/>
        <c:varyColors val="0"/>
        <c:ser>
          <c:idx val="0"/>
          <c:order val="0"/>
          <c:tx>
            <c:strRef>
              <c:f>Volume!$I$36</c:f>
              <c:strCache>
                <c:ptCount val="1"/>
                <c:pt idx="0">
                  <c:v> Growth </c:v>
                </c:pt>
              </c:strCache>
            </c:strRef>
          </c:tx>
          <c:spPr>
            <a:solidFill>
              <a:srgbClr val="9999FF"/>
            </a:solidFill>
            <a:ln w="12700">
              <a:solidFill>
                <a:srgbClr val="000000"/>
              </a:solidFill>
              <a:prstDash val="solid"/>
            </a:ln>
          </c:spPr>
          <c:invertIfNegative val="0"/>
          <c:cat>
            <c:numRef>
              <c:f>Volume!$H$37:$H$41</c:f>
              <c:numCache>
                <c:formatCode>General</c:formatCode>
                <c:ptCount val="5"/>
                <c:pt idx="0">
                  <c:v>1996</c:v>
                </c:pt>
                <c:pt idx="1">
                  <c:v>1986</c:v>
                </c:pt>
                <c:pt idx="2">
                  <c:v>1976</c:v>
                </c:pt>
                <c:pt idx="3">
                  <c:v>1962</c:v>
                </c:pt>
                <c:pt idx="4">
                  <c:v>1952</c:v>
                </c:pt>
              </c:numCache>
            </c:numRef>
          </c:cat>
          <c:val>
            <c:numRef>
              <c:f>Volume!$I$37:$I$41</c:f>
              <c:numCache>
                <c:formatCode>_(* #,##0.0_);_(* \(#,##0.0\);_(* "-"??_);_(@_)</c:formatCode>
                <c:ptCount val="5"/>
                <c:pt idx="0">
                  <c:v>1.1692099380000003</c:v>
                </c:pt>
                <c:pt idx="1">
                  <c:v>1.288287</c:v>
                </c:pt>
                <c:pt idx="2">
                  <c:v>1.558257</c:v>
                </c:pt>
                <c:pt idx="3">
                  <c:v>1.2109269999999999</c:v>
                </c:pt>
                <c:pt idx="4">
                  <c:v>0.973302</c:v>
                </c:pt>
              </c:numCache>
            </c:numRef>
          </c:val>
          <c:extLst>
            <c:ext xmlns:c16="http://schemas.microsoft.com/office/drawing/2014/chart" uri="{C3380CC4-5D6E-409C-BE32-E72D297353CC}">
              <c16:uniqueId val="{00000000-5A9A-4598-9481-1F0BFEFD80EA}"/>
            </c:ext>
          </c:extLst>
        </c:ser>
        <c:ser>
          <c:idx val="1"/>
          <c:order val="1"/>
          <c:tx>
            <c:strRef>
              <c:f>Volume!$J$36</c:f>
              <c:strCache>
                <c:ptCount val="1"/>
                <c:pt idx="0">
                  <c:v> Removals </c:v>
                </c:pt>
              </c:strCache>
            </c:strRef>
          </c:tx>
          <c:spPr>
            <a:solidFill>
              <a:srgbClr val="993366"/>
            </a:solidFill>
            <a:ln w="12700">
              <a:solidFill>
                <a:srgbClr val="000000"/>
              </a:solidFill>
              <a:prstDash val="solid"/>
            </a:ln>
          </c:spPr>
          <c:invertIfNegative val="0"/>
          <c:cat>
            <c:numRef>
              <c:f>Volume!$H$37:$H$41</c:f>
              <c:numCache>
                <c:formatCode>General</c:formatCode>
                <c:ptCount val="5"/>
                <c:pt idx="0">
                  <c:v>1996</c:v>
                </c:pt>
                <c:pt idx="1">
                  <c:v>1986</c:v>
                </c:pt>
                <c:pt idx="2">
                  <c:v>1976</c:v>
                </c:pt>
                <c:pt idx="3">
                  <c:v>1962</c:v>
                </c:pt>
                <c:pt idx="4">
                  <c:v>1952</c:v>
                </c:pt>
              </c:numCache>
            </c:numRef>
          </c:cat>
          <c:val>
            <c:numRef>
              <c:f>Volume!$J$37:$J$41</c:f>
              <c:numCache>
                <c:formatCode>_(* #,##0.0_);_(* \(#,##0.0\);_(* "-"??_);_(@_)</c:formatCode>
                <c:ptCount val="5"/>
                <c:pt idx="0">
                  <c:v>0.66834799999999994</c:v>
                </c:pt>
                <c:pt idx="1">
                  <c:v>0.72551599999999994</c:v>
                </c:pt>
                <c:pt idx="2">
                  <c:v>0.69211</c:v>
                </c:pt>
                <c:pt idx="3">
                  <c:v>0.54012499999999997</c:v>
                </c:pt>
                <c:pt idx="4">
                  <c:v>0.63542900000000002</c:v>
                </c:pt>
              </c:numCache>
            </c:numRef>
          </c:val>
          <c:extLst>
            <c:ext xmlns:c16="http://schemas.microsoft.com/office/drawing/2014/chart" uri="{C3380CC4-5D6E-409C-BE32-E72D297353CC}">
              <c16:uniqueId val="{00000001-5A9A-4598-9481-1F0BFEFD80EA}"/>
            </c:ext>
          </c:extLst>
        </c:ser>
        <c:dLbls>
          <c:showLegendKey val="0"/>
          <c:showVal val="0"/>
          <c:showCatName val="0"/>
          <c:showSerName val="0"/>
          <c:showPercent val="0"/>
          <c:showBubbleSize val="0"/>
        </c:dLbls>
        <c:gapWidth val="150"/>
        <c:axId val="1862209552"/>
        <c:axId val="1"/>
      </c:barChart>
      <c:catAx>
        <c:axId val="1862209552"/>
        <c:scaling>
          <c:orientation val="minMax"/>
        </c:scaling>
        <c:delete val="0"/>
        <c:axPos val="l"/>
        <c:title>
          <c:tx>
            <c:rich>
              <a:bodyPr/>
              <a:lstStyle/>
              <a:p>
                <a:pPr>
                  <a:defRPr sz="2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3869086335280745"/>
              <c:y val="0.409463946745098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_(* #,##0.0_);_(* \(#,##0.0\);_(* &quot;-&quot;??_);_(@_)"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862209552"/>
        <c:crosses val="autoZero"/>
        <c:crossBetween val="between"/>
      </c:valAx>
      <c:spPr>
        <a:solidFill>
          <a:srgbClr val="C0C0C0"/>
        </a:solidFill>
        <a:ln w="12700">
          <a:solidFill>
            <a:srgbClr val="808080"/>
          </a:solidFill>
          <a:prstDash val="solid"/>
        </a:ln>
      </c:spPr>
    </c:plotArea>
    <c:legend>
      <c:legendPos val="b"/>
      <c:layout>
        <c:manualLayout>
          <c:xMode val="edge"/>
          <c:yMode val="edge"/>
          <c:x val="0.39417403268692641"/>
          <c:y val="0.9134195735082975"/>
          <c:w val="0.37227547531543048"/>
          <c:h val="5.1182993343137369E-2"/>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Times New Roman"/>
                <a:ea typeface="Times New Roman"/>
                <a:cs typeface="Times New Roman"/>
              </a:defRPr>
            </a:pPr>
            <a:r>
              <a:rPr lang="en-US"/>
              <a:t>Softwood grwoth and removals in the SOUTH</a:t>
            </a:r>
          </a:p>
        </c:rich>
      </c:tx>
      <c:layout>
        <c:manualLayout>
          <c:xMode val="edge"/>
          <c:yMode val="edge"/>
          <c:x val="0.20864088076578705"/>
          <c:y val="4.7245840009049876E-2"/>
        </c:manualLayout>
      </c:layout>
      <c:overlay val="0"/>
      <c:spPr>
        <a:noFill/>
        <a:ln w="25400">
          <a:noFill/>
        </a:ln>
      </c:spPr>
    </c:title>
    <c:autoTitleDeleted val="0"/>
    <c:plotArea>
      <c:layout>
        <c:manualLayout>
          <c:layoutTarget val="inner"/>
          <c:xMode val="edge"/>
          <c:yMode val="edge"/>
          <c:x val="0.33094760397331741"/>
          <c:y val="0.23229204671116194"/>
          <c:w val="0.48922689283012133"/>
          <c:h val="0.5748243867767735"/>
        </c:manualLayout>
      </c:layout>
      <c:barChart>
        <c:barDir val="bar"/>
        <c:grouping val="clustered"/>
        <c:varyColors val="0"/>
        <c:ser>
          <c:idx val="0"/>
          <c:order val="0"/>
          <c:tx>
            <c:strRef>
              <c:f>Volume!$L$36</c:f>
              <c:strCache>
                <c:ptCount val="1"/>
                <c:pt idx="0">
                  <c:v> Growth </c:v>
                </c:pt>
              </c:strCache>
            </c:strRef>
          </c:tx>
          <c:spPr>
            <a:solidFill>
              <a:srgbClr val="9999FF"/>
            </a:solidFill>
            <a:ln w="12700">
              <a:solidFill>
                <a:srgbClr val="000000"/>
              </a:solidFill>
              <a:prstDash val="solid"/>
            </a:ln>
          </c:spPr>
          <c:invertIfNegative val="0"/>
          <c:cat>
            <c:numRef>
              <c:f>Volume!$K$37:$K$41</c:f>
              <c:numCache>
                <c:formatCode>General</c:formatCode>
                <c:ptCount val="5"/>
                <c:pt idx="0">
                  <c:v>1996</c:v>
                </c:pt>
                <c:pt idx="1">
                  <c:v>1986</c:v>
                </c:pt>
                <c:pt idx="2">
                  <c:v>1976</c:v>
                </c:pt>
                <c:pt idx="3">
                  <c:v>1962</c:v>
                </c:pt>
                <c:pt idx="4">
                  <c:v>1952</c:v>
                </c:pt>
              </c:numCache>
            </c:numRef>
          </c:cat>
          <c:val>
            <c:numRef>
              <c:f>Volume!$L$37:$L$41</c:f>
              <c:numCache>
                <c:formatCode>_(* #,##0.0_);_(* \(#,##0.0\);_(* "-"??_);_(@_)</c:formatCode>
                <c:ptCount val="5"/>
                <c:pt idx="0">
                  <c:v>5.8888787460000005</c:v>
                </c:pt>
                <c:pt idx="1">
                  <c:v>5.4988169999999998</c:v>
                </c:pt>
                <c:pt idx="2">
                  <c:v>6.3145980000000002</c:v>
                </c:pt>
                <c:pt idx="3">
                  <c:v>4.6987670000000001</c:v>
                </c:pt>
                <c:pt idx="4">
                  <c:v>3.6414170000000001</c:v>
                </c:pt>
              </c:numCache>
            </c:numRef>
          </c:val>
          <c:extLst>
            <c:ext xmlns:c16="http://schemas.microsoft.com/office/drawing/2014/chart" uri="{C3380CC4-5D6E-409C-BE32-E72D297353CC}">
              <c16:uniqueId val="{00000000-38EE-4457-AB36-D629076D5C22}"/>
            </c:ext>
          </c:extLst>
        </c:ser>
        <c:ser>
          <c:idx val="1"/>
          <c:order val="1"/>
          <c:tx>
            <c:strRef>
              <c:f>Volume!$M$36</c:f>
              <c:strCache>
                <c:ptCount val="1"/>
                <c:pt idx="0">
                  <c:v> Removals </c:v>
                </c:pt>
              </c:strCache>
            </c:strRef>
          </c:tx>
          <c:spPr>
            <a:solidFill>
              <a:srgbClr val="993366"/>
            </a:solidFill>
            <a:ln w="12700">
              <a:solidFill>
                <a:srgbClr val="000000"/>
              </a:solidFill>
              <a:prstDash val="solid"/>
            </a:ln>
          </c:spPr>
          <c:invertIfNegative val="0"/>
          <c:cat>
            <c:numRef>
              <c:f>Volume!$K$37:$K$41</c:f>
              <c:numCache>
                <c:formatCode>General</c:formatCode>
                <c:ptCount val="5"/>
                <c:pt idx="0">
                  <c:v>1996</c:v>
                </c:pt>
                <c:pt idx="1">
                  <c:v>1986</c:v>
                </c:pt>
                <c:pt idx="2">
                  <c:v>1976</c:v>
                </c:pt>
                <c:pt idx="3">
                  <c:v>1962</c:v>
                </c:pt>
                <c:pt idx="4">
                  <c:v>1952</c:v>
                </c:pt>
              </c:numCache>
            </c:numRef>
          </c:cat>
          <c:val>
            <c:numRef>
              <c:f>Volume!$M$37:$M$41</c:f>
              <c:numCache>
                <c:formatCode>_(* #,##0.0_);_(* \(#,##0.0\);_(* "-"??_);_(@_)</c:formatCode>
                <c:ptCount val="5"/>
                <c:pt idx="0">
                  <c:v>6.478262</c:v>
                </c:pt>
                <c:pt idx="1">
                  <c:v>5.3170669999999998</c:v>
                </c:pt>
                <c:pt idx="2">
                  <c:v>4.4364620000000006</c:v>
                </c:pt>
                <c:pt idx="3">
                  <c:v>2.8116999999999996</c:v>
                </c:pt>
                <c:pt idx="4">
                  <c:v>3.1118999999999999</c:v>
                </c:pt>
              </c:numCache>
            </c:numRef>
          </c:val>
          <c:extLst>
            <c:ext xmlns:c16="http://schemas.microsoft.com/office/drawing/2014/chart" uri="{C3380CC4-5D6E-409C-BE32-E72D297353CC}">
              <c16:uniqueId val="{00000001-38EE-4457-AB36-D629076D5C22}"/>
            </c:ext>
          </c:extLst>
        </c:ser>
        <c:dLbls>
          <c:showLegendKey val="0"/>
          <c:showVal val="0"/>
          <c:showCatName val="0"/>
          <c:showSerName val="0"/>
          <c:showPercent val="0"/>
          <c:showBubbleSize val="0"/>
        </c:dLbls>
        <c:gapWidth val="150"/>
        <c:axId val="1862213392"/>
        <c:axId val="1"/>
      </c:barChart>
      <c:catAx>
        <c:axId val="1862213392"/>
        <c:scaling>
          <c:orientation val="minMax"/>
        </c:scaling>
        <c:delete val="0"/>
        <c:axPos val="l"/>
        <c:title>
          <c:tx>
            <c:rich>
              <a:bodyPr/>
              <a:lstStyle/>
              <a:p>
                <a:pPr>
                  <a:defRPr sz="2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3669574946723981"/>
              <c:y val="0.429149713415536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_(* #,##0.0_);_(* \(#,##0.0\);_(* &quot;-&quot;??_);_(@_)"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862213392"/>
        <c:crosses val="autoZero"/>
        <c:crossBetween val="between"/>
      </c:valAx>
      <c:spPr>
        <a:solidFill>
          <a:srgbClr val="C0C0C0"/>
        </a:solidFill>
        <a:ln w="12700">
          <a:solidFill>
            <a:srgbClr val="808080"/>
          </a:solidFill>
          <a:prstDash val="solid"/>
        </a:ln>
      </c:spPr>
    </c:plotArea>
    <c:legend>
      <c:legendPos val="b"/>
      <c:layout>
        <c:manualLayout>
          <c:xMode val="edge"/>
          <c:yMode val="edge"/>
          <c:x val="0.3885037090121552"/>
          <c:y val="0.9134195735082975"/>
          <c:w val="0.366920169622591"/>
          <c:h val="5.1182993343137369E-2"/>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4"/>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Times New Roman"/>
                <a:ea typeface="Times New Roman"/>
                <a:cs typeface="Times New Roman"/>
              </a:defRPr>
            </a:pPr>
            <a:r>
              <a:rPr lang="en-US"/>
              <a:t>Softwood grwoth and removals in the WEST</a:t>
            </a:r>
          </a:p>
        </c:rich>
      </c:tx>
      <c:layout>
        <c:manualLayout>
          <c:xMode val="edge"/>
          <c:yMode val="edge"/>
          <c:x val="0.22143720362052863"/>
          <c:y val="4.669412163493946E-2"/>
        </c:manualLayout>
      </c:layout>
      <c:overlay val="0"/>
      <c:spPr>
        <a:noFill/>
        <a:ln w="25400">
          <a:noFill/>
        </a:ln>
      </c:spPr>
    </c:title>
    <c:autoTitleDeleted val="0"/>
    <c:plotArea>
      <c:layout>
        <c:manualLayout>
          <c:layoutTarget val="inner"/>
          <c:xMode val="edge"/>
          <c:yMode val="edge"/>
          <c:x val="0.30715483082847511"/>
          <c:y val="0.19066766334266946"/>
          <c:w val="0.50716262764701714"/>
          <c:h val="0.59924122764838972"/>
        </c:manualLayout>
      </c:layout>
      <c:barChart>
        <c:barDir val="bar"/>
        <c:grouping val="clustered"/>
        <c:varyColors val="0"/>
        <c:ser>
          <c:idx val="0"/>
          <c:order val="0"/>
          <c:tx>
            <c:strRef>
              <c:f>Volume!$O$36</c:f>
              <c:strCache>
                <c:ptCount val="1"/>
                <c:pt idx="0">
                  <c:v> Growth </c:v>
                </c:pt>
              </c:strCache>
            </c:strRef>
          </c:tx>
          <c:spPr>
            <a:solidFill>
              <a:srgbClr val="9999FF"/>
            </a:solidFill>
            <a:ln w="12700">
              <a:solidFill>
                <a:srgbClr val="000000"/>
              </a:solidFill>
              <a:prstDash val="solid"/>
            </a:ln>
          </c:spPr>
          <c:invertIfNegative val="0"/>
          <c:cat>
            <c:numRef>
              <c:f>Volume!$N$37:$N$41</c:f>
              <c:numCache>
                <c:formatCode>General</c:formatCode>
                <c:ptCount val="5"/>
                <c:pt idx="0">
                  <c:v>1996</c:v>
                </c:pt>
                <c:pt idx="1">
                  <c:v>1986</c:v>
                </c:pt>
                <c:pt idx="2">
                  <c:v>1976</c:v>
                </c:pt>
                <c:pt idx="3">
                  <c:v>1962</c:v>
                </c:pt>
                <c:pt idx="4">
                  <c:v>1952</c:v>
                </c:pt>
              </c:numCache>
            </c:numRef>
          </c:cat>
          <c:val>
            <c:numRef>
              <c:f>Volume!$O$37:$O$41</c:f>
              <c:numCache>
                <c:formatCode>_(* #,##0.0_);_(* \(#,##0.0\);_(* "-"??_);_(@_)</c:formatCode>
                <c:ptCount val="5"/>
                <c:pt idx="0">
                  <c:v>6.3353853020000006</c:v>
                </c:pt>
                <c:pt idx="1">
                  <c:v>6.2196360000000004</c:v>
                </c:pt>
                <c:pt idx="2">
                  <c:v>4.6284160000000005</c:v>
                </c:pt>
                <c:pt idx="3">
                  <c:v>3.699919</c:v>
                </c:pt>
                <c:pt idx="4">
                  <c:v>3.1200199999999998</c:v>
                </c:pt>
              </c:numCache>
            </c:numRef>
          </c:val>
          <c:extLst>
            <c:ext xmlns:c16="http://schemas.microsoft.com/office/drawing/2014/chart" uri="{C3380CC4-5D6E-409C-BE32-E72D297353CC}">
              <c16:uniqueId val="{00000000-9716-40D1-AB4D-DE703027A075}"/>
            </c:ext>
          </c:extLst>
        </c:ser>
        <c:ser>
          <c:idx val="1"/>
          <c:order val="1"/>
          <c:tx>
            <c:strRef>
              <c:f>Volume!$P$36</c:f>
              <c:strCache>
                <c:ptCount val="1"/>
                <c:pt idx="0">
                  <c:v> Removals </c:v>
                </c:pt>
              </c:strCache>
            </c:strRef>
          </c:tx>
          <c:spPr>
            <a:solidFill>
              <a:srgbClr val="993366"/>
            </a:solidFill>
            <a:ln w="12700">
              <a:solidFill>
                <a:srgbClr val="000000"/>
              </a:solidFill>
              <a:prstDash val="solid"/>
            </a:ln>
          </c:spPr>
          <c:invertIfNegative val="0"/>
          <c:cat>
            <c:numRef>
              <c:f>Volume!$N$37:$N$41</c:f>
              <c:numCache>
                <c:formatCode>General</c:formatCode>
                <c:ptCount val="5"/>
                <c:pt idx="0">
                  <c:v>1996</c:v>
                </c:pt>
                <c:pt idx="1">
                  <c:v>1986</c:v>
                </c:pt>
                <c:pt idx="2">
                  <c:v>1976</c:v>
                </c:pt>
                <c:pt idx="3">
                  <c:v>1962</c:v>
                </c:pt>
                <c:pt idx="4">
                  <c:v>1952</c:v>
                </c:pt>
              </c:numCache>
            </c:numRef>
          </c:cat>
          <c:val>
            <c:numRef>
              <c:f>Volume!$P$37:$P$41</c:f>
              <c:numCache>
                <c:formatCode>_(* #,##0.0_);_(* \(#,##0.0\);_(* "-"??_);_(@_)</c:formatCode>
                <c:ptCount val="5"/>
                <c:pt idx="0">
                  <c:v>2.9179229999999996</c:v>
                </c:pt>
                <c:pt idx="1">
                  <c:v>4.9006310000000006</c:v>
                </c:pt>
                <c:pt idx="2">
                  <c:v>4.8705550000000004</c:v>
                </c:pt>
                <c:pt idx="3">
                  <c:v>4.2717900000000002</c:v>
                </c:pt>
                <c:pt idx="4">
                  <c:v>4.0228400000000004</c:v>
                </c:pt>
              </c:numCache>
            </c:numRef>
          </c:val>
          <c:extLst>
            <c:ext xmlns:c16="http://schemas.microsoft.com/office/drawing/2014/chart" uri="{C3380CC4-5D6E-409C-BE32-E72D297353CC}">
              <c16:uniqueId val="{00000001-9716-40D1-AB4D-DE703027A075}"/>
            </c:ext>
          </c:extLst>
        </c:ser>
        <c:dLbls>
          <c:showLegendKey val="0"/>
          <c:showVal val="0"/>
          <c:showCatName val="0"/>
          <c:showSerName val="0"/>
          <c:showPercent val="0"/>
          <c:showBubbleSize val="0"/>
        </c:dLbls>
        <c:gapWidth val="150"/>
        <c:axId val="1862211472"/>
        <c:axId val="1"/>
      </c:barChart>
      <c:catAx>
        <c:axId val="1862211472"/>
        <c:scaling>
          <c:orientation val="minMax"/>
        </c:scaling>
        <c:delete val="0"/>
        <c:axPos val="l"/>
        <c:title>
          <c:tx>
            <c:rich>
              <a:bodyPr/>
              <a:lstStyle/>
              <a:p>
                <a:pPr>
                  <a:defRPr sz="2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142901696105954"/>
              <c:y val="0.400791210699897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_(* #,##0.0_);_(* \(#,##0.0\);_(* &quot;-&quot;??_);_(@_)"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862211472"/>
        <c:crosses val="autoZero"/>
        <c:crossBetween val="between"/>
      </c:valAx>
      <c:spPr>
        <a:solidFill>
          <a:srgbClr val="C0C0C0"/>
        </a:solidFill>
        <a:ln w="12700">
          <a:solidFill>
            <a:srgbClr val="808080"/>
          </a:solidFill>
          <a:prstDash val="solid"/>
        </a:ln>
      </c:spPr>
    </c:plotArea>
    <c:legend>
      <c:legendPos val="b"/>
      <c:layout>
        <c:manualLayout>
          <c:xMode val="edge"/>
          <c:yMode val="edge"/>
          <c:x val="0.39287245803642173"/>
          <c:y val="0.91831772548714263"/>
          <c:w val="0.36429991563377284"/>
          <c:h val="5.0585298437851089E-2"/>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Times New Roman"/>
                <a:ea typeface="Times New Roman"/>
                <a:cs typeface="Times New Roman"/>
              </a:defRPr>
            </a:pPr>
            <a:r>
              <a:rPr lang="en-US"/>
              <a:t>Softwood grwoth and removals in the U.S.</a:t>
            </a:r>
          </a:p>
        </c:rich>
      </c:tx>
      <c:layout>
        <c:manualLayout>
          <c:xMode val="edge"/>
          <c:yMode val="edge"/>
          <c:x val="0.22794860178749821"/>
          <c:y val="4.7432543613215167E-2"/>
        </c:manualLayout>
      </c:layout>
      <c:overlay val="0"/>
      <c:spPr>
        <a:noFill/>
        <a:ln w="25400">
          <a:noFill/>
        </a:ln>
      </c:spPr>
    </c:title>
    <c:autoTitleDeleted val="0"/>
    <c:plotArea>
      <c:layout>
        <c:manualLayout>
          <c:layoutTarget val="inner"/>
          <c:xMode val="edge"/>
          <c:yMode val="edge"/>
          <c:x val="0.33824631232983604"/>
          <c:y val="0.20158831035616445"/>
          <c:w val="0.48530992638628651"/>
          <c:h val="0.57314323532634992"/>
        </c:manualLayout>
      </c:layout>
      <c:barChart>
        <c:barDir val="bar"/>
        <c:grouping val="clustered"/>
        <c:varyColors val="0"/>
        <c:ser>
          <c:idx val="0"/>
          <c:order val="0"/>
          <c:tx>
            <c:strRef>
              <c:f>Volume!$R$36</c:f>
              <c:strCache>
                <c:ptCount val="1"/>
                <c:pt idx="0">
                  <c:v> Growth </c:v>
                </c:pt>
              </c:strCache>
            </c:strRef>
          </c:tx>
          <c:spPr>
            <a:solidFill>
              <a:srgbClr val="9999FF"/>
            </a:solidFill>
            <a:ln w="12700">
              <a:solidFill>
                <a:srgbClr val="000000"/>
              </a:solidFill>
              <a:prstDash val="solid"/>
            </a:ln>
          </c:spPr>
          <c:invertIfNegative val="0"/>
          <c:cat>
            <c:numRef>
              <c:f>Volume!$Q$37:$Q$41</c:f>
              <c:numCache>
                <c:formatCode>General</c:formatCode>
                <c:ptCount val="5"/>
                <c:pt idx="0">
                  <c:v>1996</c:v>
                </c:pt>
                <c:pt idx="1">
                  <c:v>1986</c:v>
                </c:pt>
                <c:pt idx="2">
                  <c:v>1976</c:v>
                </c:pt>
                <c:pt idx="3">
                  <c:v>1962</c:v>
                </c:pt>
                <c:pt idx="4">
                  <c:v>1952</c:v>
                </c:pt>
              </c:numCache>
            </c:numRef>
          </c:cat>
          <c:val>
            <c:numRef>
              <c:f>Volume!$R$37:$R$41</c:f>
              <c:numCache>
                <c:formatCode>0.0</c:formatCode>
                <c:ptCount val="5"/>
                <c:pt idx="0">
                  <c:v>13.393473986</c:v>
                </c:pt>
                <c:pt idx="1">
                  <c:v>13.006740000000001</c:v>
                </c:pt>
                <c:pt idx="2">
                  <c:v>12.501271000000001</c:v>
                </c:pt>
                <c:pt idx="3">
                  <c:v>9.6096129999999995</c:v>
                </c:pt>
                <c:pt idx="4">
                  <c:v>7.7347389999999994</c:v>
                </c:pt>
              </c:numCache>
            </c:numRef>
          </c:val>
          <c:extLst>
            <c:ext xmlns:c16="http://schemas.microsoft.com/office/drawing/2014/chart" uri="{C3380CC4-5D6E-409C-BE32-E72D297353CC}">
              <c16:uniqueId val="{00000000-3E7C-4D47-9EBE-65521893DF9C}"/>
            </c:ext>
          </c:extLst>
        </c:ser>
        <c:ser>
          <c:idx val="1"/>
          <c:order val="1"/>
          <c:tx>
            <c:strRef>
              <c:f>Volume!$S$36</c:f>
              <c:strCache>
                <c:ptCount val="1"/>
                <c:pt idx="0">
                  <c:v> Removals </c:v>
                </c:pt>
              </c:strCache>
            </c:strRef>
          </c:tx>
          <c:spPr>
            <a:solidFill>
              <a:srgbClr val="993366"/>
            </a:solidFill>
            <a:ln w="12700">
              <a:solidFill>
                <a:srgbClr val="000000"/>
              </a:solidFill>
              <a:prstDash val="solid"/>
            </a:ln>
          </c:spPr>
          <c:invertIfNegative val="0"/>
          <c:cat>
            <c:numRef>
              <c:f>Volume!$Q$37:$Q$41</c:f>
              <c:numCache>
                <c:formatCode>General</c:formatCode>
                <c:ptCount val="5"/>
                <c:pt idx="0">
                  <c:v>1996</c:v>
                </c:pt>
                <c:pt idx="1">
                  <c:v>1986</c:v>
                </c:pt>
                <c:pt idx="2">
                  <c:v>1976</c:v>
                </c:pt>
                <c:pt idx="3">
                  <c:v>1962</c:v>
                </c:pt>
                <c:pt idx="4">
                  <c:v>1952</c:v>
                </c:pt>
              </c:numCache>
            </c:numRef>
          </c:cat>
          <c:val>
            <c:numRef>
              <c:f>Volume!$S$37:$S$41</c:f>
              <c:numCache>
                <c:formatCode>0.0</c:formatCode>
                <c:ptCount val="5"/>
                <c:pt idx="0">
                  <c:v>10.064532999999999</c:v>
                </c:pt>
                <c:pt idx="1">
                  <c:v>10.943213999999999</c:v>
                </c:pt>
                <c:pt idx="2">
                  <c:v>9.9991269999999997</c:v>
                </c:pt>
                <c:pt idx="3">
                  <c:v>7.623615</c:v>
                </c:pt>
                <c:pt idx="4">
                  <c:v>7.7701690000000001</c:v>
                </c:pt>
              </c:numCache>
            </c:numRef>
          </c:val>
          <c:extLst>
            <c:ext xmlns:c16="http://schemas.microsoft.com/office/drawing/2014/chart" uri="{C3380CC4-5D6E-409C-BE32-E72D297353CC}">
              <c16:uniqueId val="{00000001-3E7C-4D47-9EBE-65521893DF9C}"/>
            </c:ext>
          </c:extLst>
        </c:ser>
        <c:dLbls>
          <c:showLegendKey val="0"/>
          <c:showVal val="0"/>
          <c:showCatName val="0"/>
          <c:showSerName val="0"/>
          <c:showPercent val="0"/>
          <c:showBubbleSize val="0"/>
        </c:dLbls>
        <c:gapWidth val="150"/>
        <c:axId val="1862204752"/>
        <c:axId val="1"/>
      </c:barChart>
      <c:catAx>
        <c:axId val="1862204752"/>
        <c:scaling>
          <c:orientation val="minMax"/>
        </c:scaling>
        <c:delete val="0"/>
        <c:axPos val="l"/>
        <c:title>
          <c:tx>
            <c:rich>
              <a:bodyPr/>
              <a:lstStyle/>
              <a:p>
                <a:pPr>
                  <a:defRPr sz="2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3971043335362793"/>
              <c:y val="0.395271196776793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862204752"/>
        <c:crosses val="autoZero"/>
        <c:crossBetween val="between"/>
      </c:valAx>
      <c:spPr>
        <a:solidFill>
          <a:srgbClr val="C0C0C0"/>
        </a:solidFill>
        <a:ln w="12700">
          <a:solidFill>
            <a:srgbClr val="808080"/>
          </a:solidFill>
          <a:prstDash val="solid"/>
        </a:ln>
      </c:spPr>
    </c:plotArea>
    <c:legend>
      <c:legendPos val="b"/>
      <c:layout>
        <c:manualLayout>
          <c:xMode val="edge"/>
          <c:yMode val="edge"/>
          <c:x val="0.41913130006088378"/>
          <c:y val="0.91702917652215976"/>
          <c:w val="0.37501221584394862"/>
          <c:h val="5.13852555809831E-2"/>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Times New Roman"/>
                <a:ea typeface="Times New Roman"/>
                <a:cs typeface="Times New Roman"/>
              </a:defRPr>
            </a:pPr>
            <a:r>
              <a:rPr lang="en-US"/>
              <a:t>Hardwood grwoth and removals in the NORTH</a:t>
            </a:r>
          </a:p>
        </c:rich>
      </c:tx>
      <c:layout>
        <c:manualLayout>
          <c:xMode val="edge"/>
          <c:yMode val="edge"/>
          <c:x val="0.19708701634346321"/>
          <c:y val="4.9551427298439907E-2"/>
        </c:manualLayout>
      </c:layout>
      <c:overlay val="0"/>
      <c:spPr>
        <a:noFill/>
        <a:ln w="25400">
          <a:noFill/>
        </a:ln>
      </c:spPr>
    </c:title>
    <c:autoTitleDeleted val="0"/>
    <c:plotArea>
      <c:layout>
        <c:manualLayout>
          <c:layoutTarget val="inner"/>
          <c:xMode val="edge"/>
          <c:yMode val="edge"/>
          <c:x val="0.33577787969627065"/>
          <c:y val="0.21622441002955597"/>
          <c:w val="0.48906778129674205"/>
          <c:h val="0.56308440111863534"/>
        </c:manualLayout>
      </c:layout>
      <c:barChart>
        <c:barDir val="bar"/>
        <c:grouping val="clustered"/>
        <c:varyColors val="0"/>
        <c:ser>
          <c:idx val="0"/>
          <c:order val="0"/>
          <c:tx>
            <c:strRef>
              <c:f>Volume!$I$60</c:f>
              <c:strCache>
                <c:ptCount val="1"/>
                <c:pt idx="0">
                  <c:v> Growth </c:v>
                </c:pt>
              </c:strCache>
            </c:strRef>
          </c:tx>
          <c:spPr>
            <a:solidFill>
              <a:srgbClr val="9999FF"/>
            </a:solidFill>
            <a:ln w="12700">
              <a:solidFill>
                <a:srgbClr val="000000"/>
              </a:solidFill>
              <a:prstDash val="solid"/>
            </a:ln>
          </c:spPr>
          <c:invertIfNegative val="0"/>
          <c:cat>
            <c:numRef>
              <c:f>Volume!$H$61:$H$65</c:f>
              <c:numCache>
                <c:formatCode>General</c:formatCode>
                <c:ptCount val="5"/>
                <c:pt idx="0">
                  <c:v>1996</c:v>
                </c:pt>
                <c:pt idx="1">
                  <c:v>1986</c:v>
                </c:pt>
                <c:pt idx="2">
                  <c:v>1976</c:v>
                </c:pt>
                <c:pt idx="3">
                  <c:v>1962</c:v>
                </c:pt>
                <c:pt idx="4">
                  <c:v>1952</c:v>
                </c:pt>
              </c:numCache>
            </c:numRef>
          </c:cat>
          <c:val>
            <c:numRef>
              <c:f>Volume!$I$61:$I$65</c:f>
              <c:numCache>
                <c:formatCode>_(* #,##0.0_);_(* \(#,##0.0\);_(* "-"??_);_(@_)</c:formatCode>
                <c:ptCount val="5"/>
                <c:pt idx="0">
                  <c:v>4.2507813280000004</c:v>
                </c:pt>
                <c:pt idx="1">
                  <c:v>4.2237159999999996</c:v>
                </c:pt>
                <c:pt idx="2">
                  <c:v>3.7906429999999998</c:v>
                </c:pt>
                <c:pt idx="3">
                  <c:v>3.2122780000000004</c:v>
                </c:pt>
                <c:pt idx="4">
                  <c:v>2.7431879999999995</c:v>
                </c:pt>
              </c:numCache>
            </c:numRef>
          </c:val>
          <c:extLst>
            <c:ext xmlns:c16="http://schemas.microsoft.com/office/drawing/2014/chart" uri="{C3380CC4-5D6E-409C-BE32-E72D297353CC}">
              <c16:uniqueId val="{00000000-027B-4F5B-9E16-3B1499AA86C2}"/>
            </c:ext>
          </c:extLst>
        </c:ser>
        <c:ser>
          <c:idx val="1"/>
          <c:order val="1"/>
          <c:tx>
            <c:strRef>
              <c:f>Volume!$J$60</c:f>
              <c:strCache>
                <c:ptCount val="1"/>
                <c:pt idx="0">
                  <c:v> Removals </c:v>
                </c:pt>
              </c:strCache>
            </c:strRef>
          </c:tx>
          <c:spPr>
            <a:solidFill>
              <a:srgbClr val="993366"/>
            </a:solidFill>
            <a:ln w="12700">
              <a:solidFill>
                <a:srgbClr val="000000"/>
              </a:solidFill>
              <a:prstDash val="solid"/>
            </a:ln>
          </c:spPr>
          <c:invertIfNegative val="0"/>
          <c:cat>
            <c:numRef>
              <c:f>Volume!$H$61:$H$65</c:f>
              <c:numCache>
                <c:formatCode>General</c:formatCode>
                <c:ptCount val="5"/>
                <c:pt idx="0">
                  <c:v>1996</c:v>
                </c:pt>
                <c:pt idx="1">
                  <c:v>1986</c:v>
                </c:pt>
                <c:pt idx="2">
                  <c:v>1976</c:v>
                </c:pt>
                <c:pt idx="3">
                  <c:v>1962</c:v>
                </c:pt>
                <c:pt idx="4">
                  <c:v>1952</c:v>
                </c:pt>
              </c:numCache>
            </c:numRef>
          </c:cat>
          <c:val>
            <c:numRef>
              <c:f>Volume!$J$61:$J$65</c:f>
              <c:numCache>
                <c:formatCode>_(* #,##0.0_);_(* \(#,##0.0\);_(* "-"??_);_(@_)</c:formatCode>
                <c:ptCount val="5"/>
                <c:pt idx="0">
                  <c:v>2.1040700000000001</c:v>
                </c:pt>
                <c:pt idx="1">
                  <c:v>1.982701</c:v>
                </c:pt>
                <c:pt idx="2">
                  <c:v>1.8027529999999996</c:v>
                </c:pt>
                <c:pt idx="3">
                  <c:v>1.537949</c:v>
                </c:pt>
                <c:pt idx="4">
                  <c:v>1.4790589999999997</c:v>
                </c:pt>
              </c:numCache>
            </c:numRef>
          </c:val>
          <c:extLst>
            <c:ext xmlns:c16="http://schemas.microsoft.com/office/drawing/2014/chart" uri="{C3380CC4-5D6E-409C-BE32-E72D297353CC}">
              <c16:uniqueId val="{00000001-027B-4F5B-9E16-3B1499AA86C2}"/>
            </c:ext>
          </c:extLst>
        </c:ser>
        <c:dLbls>
          <c:showLegendKey val="0"/>
          <c:showVal val="0"/>
          <c:showCatName val="0"/>
          <c:showSerName val="0"/>
          <c:showPercent val="0"/>
          <c:showBubbleSize val="0"/>
        </c:dLbls>
        <c:gapWidth val="150"/>
        <c:axId val="1860532320"/>
        <c:axId val="1"/>
      </c:barChart>
      <c:catAx>
        <c:axId val="1860532320"/>
        <c:scaling>
          <c:orientation val="minMax"/>
        </c:scaling>
        <c:delete val="0"/>
        <c:axPos val="l"/>
        <c:title>
          <c:tx>
            <c:rich>
              <a:bodyPr/>
              <a:lstStyle/>
              <a:p>
                <a:pPr>
                  <a:defRPr sz="2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3869086335280745"/>
              <c:y val="0.391906743178570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_(* #,##0.0_);_(* \(#,##0.0\);_(* &quot;-&quot;??_);_(@_)"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860532320"/>
        <c:crosses val="autoZero"/>
        <c:crossBetween val="between"/>
      </c:valAx>
      <c:spPr>
        <a:solidFill>
          <a:srgbClr val="C0C0C0"/>
        </a:solidFill>
        <a:ln w="12700">
          <a:solidFill>
            <a:srgbClr val="808080"/>
          </a:solidFill>
          <a:prstDash val="solid"/>
        </a:ln>
      </c:spPr>
    </c:plotArea>
    <c:legend>
      <c:legendPos val="b"/>
      <c:layout>
        <c:manualLayout>
          <c:xMode val="edge"/>
          <c:yMode val="edge"/>
          <c:x val="0.39417403268692641"/>
          <c:y val="0.90093504178981665"/>
          <c:w val="0.37227547531543048"/>
          <c:h val="5.856077771633808E-2"/>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25" b="1" i="0" u="none" strike="noStrike" baseline="0">
                <a:solidFill>
                  <a:srgbClr val="000000"/>
                </a:solidFill>
                <a:latin typeface="Times New Roman"/>
                <a:ea typeface="Times New Roman"/>
                <a:cs typeface="Times New Roman"/>
              </a:defRPr>
            </a:pPr>
            <a:r>
              <a:rPr lang="en-US"/>
              <a:t>Historic trends in forest area </a:t>
            </a:r>
          </a:p>
          <a:p>
            <a:pPr>
              <a:defRPr sz="525" b="1" i="0" u="none" strike="noStrike" baseline="0">
                <a:solidFill>
                  <a:srgbClr val="000000"/>
                </a:solidFill>
                <a:latin typeface="Times New Roman"/>
                <a:ea typeface="Times New Roman"/>
                <a:cs typeface="Times New Roman"/>
              </a:defRPr>
            </a:pPr>
            <a:r>
              <a:rPr lang="en-US"/>
              <a:t>in the U.S., 1907-1997</a:t>
            </a:r>
          </a:p>
        </c:rich>
      </c:tx>
      <c:layout>
        <c:manualLayout>
          <c:xMode val="edge"/>
          <c:yMode val="edge"/>
          <c:x val="0.1481528612894035"/>
          <c:y val="4.285849205683271E-2"/>
        </c:manualLayout>
      </c:layout>
      <c:overlay val="0"/>
      <c:spPr>
        <a:noFill/>
        <a:ln w="25400">
          <a:noFill/>
        </a:ln>
      </c:spPr>
    </c:title>
    <c:autoTitleDeleted val="0"/>
    <c:plotArea>
      <c:layout>
        <c:manualLayout>
          <c:layoutTarget val="inner"/>
          <c:xMode val="edge"/>
          <c:yMode val="edge"/>
          <c:x val="0.23611862267998682"/>
          <c:y val="0.22500708329837177"/>
          <c:w val="0.65279854505643431"/>
          <c:h val="0.58573272477671379"/>
        </c:manualLayout>
      </c:layout>
      <c:lineChart>
        <c:grouping val="standard"/>
        <c:varyColors val="0"/>
        <c:ser>
          <c:idx val="0"/>
          <c:order val="0"/>
          <c:tx>
            <c:strRef>
              <c:f>'FIA intro'!$H$21</c:f>
              <c:strCache>
                <c:ptCount val="1"/>
                <c:pt idx="0">
                  <c:v> NORTH </c:v>
                </c:pt>
              </c:strCache>
            </c:strRef>
          </c:tx>
          <c:spPr>
            <a:ln w="38100">
              <a:solidFill>
                <a:srgbClr val="000080"/>
              </a:solidFill>
              <a:prstDash val="solid"/>
            </a:ln>
          </c:spPr>
          <c:marker>
            <c:symbol val="none"/>
          </c:marker>
          <c:cat>
            <c:numRef>
              <c:f>'FIA intro'!$G$22:$G$29</c:f>
              <c:numCache>
                <c:formatCode>General</c:formatCode>
                <c:ptCount val="8"/>
                <c:pt idx="0">
                  <c:v>1907</c:v>
                </c:pt>
                <c:pt idx="1">
                  <c:v>1920</c:v>
                </c:pt>
                <c:pt idx="2">
                  <c:v>1938</c:v>
                </c:pt>
                <c:pt idx="3">
                  <c:v>1953</c:v>
                </c:pt>
                <c:pt idx="4">
                  <c:v>1963</c:v>
                </c:pt>
                <c:pt idx="5">
                  <c:v>1977</c:v>
                </c:pt>
                <c:pt idx="6">
                  <c:v>1987</c:v>
                </c:pt>
                <c:pt idx="7">
                  <c:v>1997</c:v>
                </c:pt>
              </c:numCache>
            </c:numRef>
          </c:cat>
          <c:val>
            <c:numRef>
              <c:f>'FIA intro'!$H$22:$H$29</c:f>
              <c:numCache>
                <c:formatCode>_(* #,##0_);_(* \(#,##0\);_(* "-"??_);_(@_)</c:formatCode>
                <c:ptCount val="8"/>
                <c:pt idx="0">
                  <c:v>138.69999999999999</c:v>
                </c:pt>
                <c:pt idx="1">
                  <c:v>139</c:v>
                </c:pt>
                <c:pt idx="2">
                  <c:v>158.9</c:v>
                </c:pt>
                <c:pt idx="3">
                  <c:v>160.809</c:v>
                </c:pt>
                <c:pt idx="4">
                  <c:v>165.74700000000001</c:v>
                </c:pt>
                <c:pt idx="5">
                  <c:v>164.185</c:v>
                </c:pt>
                <c:pt idx="6">
                  <c:v>165.50399999999999</c:v>
                </c:pt>
                <c:pt idx="7">
                  <c:v>170.32561999999999</c:v>
                </c:pt>
              </c:numCache>
            </c:numRef>
          </c:val>
          <c:smooth val="0"/>
          <c:extLst>
            <c:ext xmlns:c16="http://schemas.microsoft.com/office/drawing/2014/chart" uri="{C3380CC4-5D6E-409C-BE32-E72D297353CC}">
              <c16:uniqueId val="{00000000-703D-4345-B689-DCEF2F3C1BE2}"/>
            </c:ext>
          </c:extLst>
        </c:ser>
        <c:ser>
          <c:idx val="1"/>
          <c:order val="1"/>
          <c:tx>
            <c:strRef>
              <c:f>'FIA intro'!$I$21</c:f>
              <c:strCache>
                <c:ptCount val="1"/>
                <c:pt idx="0">
                  <c:v> SOUTH </c:v>
                </c:pt>
              </c:strCache>
            </c:strRef>
          </c:tx>
          <c:spPr>
            <a:ln w="38100">
              <a:solidFill>
                <a:srgbClr val="FF00FF"/>
              </a:solidFill>
              <a:prstDash val="solid"/>
            </a:ln>
          </c:spPr>
          <c:marker>
            <c:symbol val="none"/>
          </c:marker>
          <c:cat>
            <c:numRef>
              <c:f>'FIA intro'!$G$22:$G$29</c:f>
              <c:numCache>
                <c:formatCode>General</c:formatCode>
                <c:ptCount val="8"/>
                <c:pt idx="0">
                  <c:v>1907</c:v>
                </c:pt>
                <c:pt idx="1">
                  <c:v>1920</c:v>
                </c:pt>
                <c:pt idx="2">
                  <c:v>1938</c:v>
                </c:pt>
                <c:pt idx="3">
                  <c:v>1953</c:v>
                </c:pt>
                <c:pt idx="4">
                  <c:v>1963</c:v>
                </c:pt>
                <c:pt idx="5">
                  <c:v>1977</c:v>
                </c:pt>
                <c:pt idx="6">
                  <c:v>1987</c:v>
                </c:pt>
                <c:pt idx="7">
                  <c:v>1997</c:v>
                </c:pt>
              </c:numCache>
            </c:numRef>
          </c:cat>
          <c:val>
            <c:numRef>
              <c:f>'FIA intro'!$I$22:$I$29</c:f>
              <c:numCache>
                <c:formatCode>_(* #,##0_);_(* \(#,##0\);_(* "-"??_);_(@_)</c:formatCode>
                <c:ptCount val="8"/>
                <c:pt idx="0">
                  <c:v>235.7</c:v>
                </c:pt>
                <c:pt idx="1">
                  <c:v>220</c:v>
                </c:pt>
                <c:pt idx="2">
                  <c:v>221.3</c:v>
                </c:pt>
                <c:pt idx="3">
                  <c:v>226.02600000000001</c:v>
                </c:pt>
                <c:pt idx="4">
                  <c:v>228.42099999999999</c:v>
                </c:pt>
                <c:pt idx="5">
                  <c:v>217.04300000000001</c:v>
                </c:pt>
                <c:pt idx="6">
                  <c:v>211.14400000000001</c:v>
                </c:pt>
                <c:pt idx="7">
                  <c:v>214.10026000000002</c:v>
                </c:pt>
              </c:numCache>
            </c:numRef>
          </c:val>
          <c:smooth val="0"/>
          <c:extLst>
            <c:ext xmlns:c16="http://schemas.microsoft.com/office/drawing/2014/chart" uri="{C3380CC4-5D6E-409C-BE32-E72D297353CC}">
              <c16:uniqueId val="{00000001-703D-4345-B689-DCEF2F3C1BE2}"/>
            </c:ext>
          </c:extLst>
        </c:ser>
        <c:ser>
          <c:idx val="2"/>
          <c:order val="2"/>
          <c:tx>
            <c:strRef>
              <c:f>'FIA intro'!$J$21</c:f>
              <c:strCache>
                <c:ptCount val="1"/>
                <c:pt idx="0">
                  <c:v> WEST </c:v>
                </c:pt>
              </c:strCache>
            </c:strRef>
          </c:tx>
          <c:spPr>
            <a:ln w="38100">
              <a:solidFill>
                <a:srgbClr val="FFFF00"/>
              </a:solidFill>
              <a:prstDash val="solid"/>
            </a:ln>
          </c:spPr>
          <c:marker>
            <c:symbol val="none"/>
          </c:marker>
          <c:cat>
            <c:numRef>
              <c:f>'FIA intro'!$G$22:$G$29</c:f>
              <c:numCache>
                <c:formatCode>General</c:formatCode>
                <c:ptCount val="8"/>
                <c:pt idx="0">
                  <c:v>1907</c:v>
                </c:pt>
                <c:pt idx="1">
                  <c:v>1920</c:v>
                </c:pt>
                <c:pt idx="2">
                  <c:v>1938</c:v>
                </c:pt>
                <c:pt idx="3">
                  <c:v>1953</c:v>
                </c:pt>
                <c:pt idx="4">
                  <c:v>1963</c:v>
                </c:pt>
                <c:pt idx="5">
                  <c:v>1977</c:v>
                </c:pt>
                <c:pt idx="6">
                  <c:v>1987</c:v>
                </c:pt>
                <c:pt idx="7">
                  <c:v>1997</c:v>
                </c:pt>
              </c:numCache>
            </c:numRef>
          </c:cat>
          <c:val>
            <c:numRef>
              <c:f>'FIA intro'!$J$22:$J$29</c:f>
              <c:numCache>
                <c:formatCode>_(* #,##0_);_(* \(#,##0\);_(* "-"??_);_(@_)</c:formatCode>
                <c:ptCount val="8"/>
                <c:pt idx="0">
                  <c:v>384.7</c:v>
                </c:pt>
                <c:pt idx="1">
                  <c:v>382.15</c:v>
                </c:pt>
                <c:pt idx="2">
                  <c:v>379.6</c:v>
                </c:pt>
                <c:pt idx="3">
                  <c:v>369.33199999999999</c:v>
                </c:pt>
                <c:pt idx="4">
                  <c:v>367.76799999999997</c:v>
                </c:pt>
                <c:pt idx="5">
                  <c:v>362.40499999999997</c:v>
                </c:pt>
                <c:pt idx="6">
                  <c:v>362.40499999999997</c:v>
                </c:pt>
                <c:pt idx="7">
                  <c:v>362.53206</c:v>
                </c:pt>
              </c:numCache>
            </c:numRef>
          </c:val>
          <c:smooth val="0"/>
          <c:extLst>
            <c:ext xmlns:c16="http://schemas.microsoft.com/office/drawing/2014/chart" uri="{C3380CC4-5D6E-409C-BE32-E72D297353CC}">
              <c16:uniqueId val="{00000002-703D-4345-B689-DCEF2F3C1BE2}"/>
            </c:ext>
          </c:extLst>
        </c:ser>
        <c:dLbls>
          <c:showLegendKey val="0"/>
          <c:showVal val="0"/>
          <c:showCatName val="0"/>
          <c:showSerName val="0"/>
          <c:showPercent val="0"/>
          <c:showBubbleSize val="0"/>
        </c:dLbls>
        <c:smooth val="0"/>
        <c:axId val="1854863968"/>
        <c:axId val="1"/>
      </c:lineChart>
      <c:catAx>
        <c:axId val="1854863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7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375"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8.7965761390583333E-2"/>
              <c:y val="0.42858492056832709"/>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375" b="0" i="0" u="none" strike="noStrike" baseline="0">
                <a:solidFill>
                  <a:srgbClr val="000000"/>
                </a:solidFill>
                <a:latin typeface="Times New Roman"/>
                <a:ea typeface="Times New Roman"/>
                <a:cs typeface="Times New Roman"/>
              </a:defRPr>
            </a:pPr>
            <a:endParaRPr lang="en-US"/>
          </a:p>
        </c:txPr>
        <c:crossAx val="1854863968"/>
        <c:crosses val="autoZero"/>
        <c:crossBetween val="midCat"/>
      </c:valAx>
      <c:spPr>
        <a:solidFill>
          <a:srgbClr val="C0C0C0"/>
        </a:solidFill>
        <a:ln w="12700">
          <a:solidFill>
            <a:srgbClr val="808080"/>
          </a:solidFill>
          <a:prstDash val="solid"/>
        </a:ln>
      </c:spPr>
    </c:plotArea>
    <c:legend>
      <c:legendPos val="b"/>
      <c:layout>
        <c:manualLayout>
          <c:xMode val="edge"/>
          <c:yMode val="edge"/>
          <c:x val="0.11574442288234649"/>
          <c:y val="0.91788603821716719"/>
          <c:w val="0.76391319102348687"/>
          <c:h val="5.000157406630483E-2"/>
        </c:manualLayout>
      </c:layout>
      <c:overlay val="0"/>
      <c:spPr>
        <a:solidFill>
          <a:srgbClr val="FFFFFF"/>
        </a:solidFill>
        <a:ln w="3175">
          <a:solidFill>
            <a:srgbClr val="000000"/>
          </a:solidFill>
          <a:prstDash val="solid"/>
        </a:ln>
      </c:spPr>
      <c:txPr>
        <a:bodyPr/>
        <a:lstStyle/>
        <a:p>
          <a:pPr>
            <a:defRPr sz="34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5" b="1" i="0" u="none" strike="noStrike" baseline="0">
                <a:solidFill>
                  <a:srgbClr val="000000"/>
                </a:solidFill>
                <a:latin typeface="Times New Roman"/>
                <a:ea typeface="Times New Roman"/>
                <a:cs typeface="Times New Roman"/>
              </a:defRPr>
            </a:pPr>
            <a:r>
              <a:rPr lang="en-US"/>
              <a:t>Hardwood grwoth and removals in the SOUTH</a:t>
            </a:r>
          </a:p>
        </c:rich>
      </c:tx>
      <c:layout>
        <c:manualLayout>
          <c:xMode val="edge"/>
          <c:yMode val="edge"/>
          <c:x val="0.21528473555716884"/>
          <c:y val="4.9108698405181228E-2"/>
        </c:manualLayout>
      </c:layout>
      <c:overlay val="0"/>
      <c:spPr>
        <a:noFill/>
        <a:ln w="25400">
          <a:noFill/>
        </a:ln>
      </c:spPr>
    </c:title>
    <c:autoTitleDeleted val="0"/>
    <c:plotArea>
      <c:layout>
        <c:manualLayout>
          <c:layoutTarget val="inner"/>
          <c:xMode val="edge"/>
          <c:yMode val="edge"/>
          <c:x val="0.31945476889128283"/>
          <c:y val="0.21429250213169992"/>
          <c:w val="0.51390549778162886"/>
          <c:h val="0.56698224522345608"/>
        </c:manualLayout>
      </c:layout>
      <c:barChart>
        <c:barDir val="bar"/>
        <c:grouping val="clustered"/>
        <c:varyColors val="0"/>
        <c:ser>
          <c:idx val="0"/>
          <c:order val="0"/>
          <c:tx>
            <c:strRef>
              <c:f>Volume!$L$60</c:f>
              <c:strCache>
                <c:ptCount val="1"/>
                <c:pt idx="0">
                  <c:v> Growth </c:v>
                </c:pt>
              </c:strCache>
            </c:strRef>
          </c:tx>
          <c:spPr>
            <a:solidFill>
              <a:srgbClr val="9999FF"/>
            </a:solidFill>
            <a:ln w="12700">
              <a:solidFill>
                <a:srgbClr val="000000"/>
              </a:solidFill>
              <a:prstDash val="solid"/>
            </a:ln>
          </c:spPr>
          <c:invertIfNegative val="0"/>
          <c:cat>
            <c:numRef>
              <c:f>Volume!$K$61:$K$65</c:f>
              <c:numCache>
                <c:formatCode>General</c:formatCode>
                <c:ptCount val="5"/>
                <c:pt idx="0">
                  <c:v>1996</c:v>
                </c:pt>
                <c:pt idx="1">
                  <c:v>1986</c:v>
                </c:pt>
                <c:pt idx="2">
                  <c:v>1976</c:v>
                </c:pt>
                <c:pt idx="3">
                  <c:v>1962</c:v>
                </c:pt>
                <c:pt idx="4">
                  <c:v>1952</c:v>
                </c:pt>
              </c:numCache>
            </c:numRef>
          </c:cat>
          <c:val>
            <c:numRef>
              <c:f>Volume!$L$61:$L$65</c:f>
              <c:numCache>
                <c:formatCode>_(* #,##0.0_);_(* \(#,##0.0\);_(* "-"??_);_(@_)</c:formatCode>
                <c:ptCount val="5"/>
                <c:pt idx="0">
                  <c:v>4.8232079350000001</c:v>
                </c:pt>
                <c:pt idx="1">
                  <c:v>4.4867819999999998</c:v>
                </c:pt>
                <c:pt idx="2">
                  <c:v>5.0086830000000013</c:v>
                </c:pt>
                <c:pt idx="3">
                  <c:v>3.3942690000000004</c:v>
                </c:pt>
                <c:pt idx="4">
                  <c:v>3.041318</c:v>
                </c:pt>
              </c:numCache>
            </c:numRef>
          </c:val>
          <c:extLst>
            <c:ext xmlns:c16="http://schemas.microsoft.com/office/drawing/2014/chart" uri="{C3380CC4-5D6E-409C-BE32-E72D297353CC}">
              <c16:uniqueId val="{00000000-7721-45E2-B7C0-9E893744F596}"/>
            </c:ext>
          </c:extLst>
        </c:ser>
        <c:ser>
          <c:idx val="1"/>
          <c:order val="1"/>
          <c:tx>
            <c:strRef>
              <c:f>Volume!$M$60</c:f>
              <c:strCache>
                <c:ptCount val="1"/>
                <c:pt idx="0">
                  <c:v> Removals </c:v>
                </c:pt>
              </c:strCache>
            </c:strRef>
          </c:tx>
          <c:spPr>
            <a:solidFill>
              <a:srgbClr val="993366"/>
            </a:solidFill>
            <a:ln w="12700">
              <a:solidFill>
                <a:srgbClr val="000000"/>
              </a:solidFill>
              <a:prstDash val="solid"/>
            </a:ln>
          </c:spPr>
          <c:invertIfNegative val="0"/>
          <c:cat>
            <c:numRef>
              <c:f>Volume!$K$61:$K$65</c:f>
              <c:numCache>
                <c:formatCode>General</c:formatCode>
                <c:ptCount val="5"/>
                <c:pt idx="0">
                  <c:v>1996</c:v>
                </c:pt>
                <c:pt idx="1">
                  <c:v>1986</c:v>
                </c:pt>
                <c:pt idx="2">
                  <c:v>1976</c:v>
                </c:pt>
                <c:pt idx="3">
                  <c:v>1962</c:v>
                </c:pt>
                <c:pt idx="4">
                  <c:v>1952</c:v>
                </c:pt>
              </c:numCache>
            </c:numRef>
          </c:cat>
          <c:val>
            <c:numRef>
              <c:f>Volume!$M$61:$M$65</c:f>
              <c:numCache>
                <c:formatCode>_(* #,##0.0_);_(* \(#,##0.0\);_(* "-"??_);_(@_)</c:formatCode>
                <c:ptCount val="5"/>
                <c:pt idx="0">
                  <c:v>3.7065180000000009</c:v>
                </c:pt>
                <c:pt idx="1">
                  <c:v>2.8866000000000001</c:v>
                </c:pt>
                <c:pt idx="2">
                  <c:v>2.2422379999999995</c:v>
                </c:pt>
                <c:pt idx="3">
                  <c:v>2.7130969999999999</c:v>
                </c:pt>
                <c:pt idx="4">
                  <c:v>2.5630999999999999</c:v>
                </c:pt>
              </c:numCache>
            </c:numRef>
          </c:val>
          <c:extLst>
            <c:ext xmlns:c16="http://schemas.microsoft.com/office/drawing/2014/chart" uri="{C3380CC4-5D6E-409C-BE32-E72D297353CC}">
              <c16:uniqueId val="{00000001-7721-45E2-B7C0-9E893744F596}"/>
            </c:ext>
          </c:extLst>
        </c:ser>
        <c:dLbls>
          <c:showLegendKey val="0"/>
          <c:showVal val="0"/>
          <c:showCatName val="0"/>
          <c:showSerName val="0"/>
          <c:showPercent val="0"/>
          <c:showBubbleSize val="0"/>
        </c:dLbls>
        <c:gapWidth val="150"/>
        <c:axId val="1860551520"/>
        <c:axId val="1"/>
      </c:barChart>
      <c:catAx>
        <c:axId val="1860551520"/>
        <c:scaling>
          <c:orientation val="minMax"/>
        </c:scaling>
        <c:delete val="0"/>
        <c:axPos val="l"/>
        <c:title>
          <c:tx>
            <c:rich>
              <a:bodyPr/>
              <a:lstStyle/>
              <a:p>
                <a:pPr>
                  <a:defRPr sz="250"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3194870888987767"/>
              <c:y val="0.392869587241449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_(* #,##0.0_);_(* \(#,##0.0\);_(* &quot;-&quot;??_);_(@_)"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Times New Roman"/>
                <a:ea typeface="Times New Roman"/>
                <a:cs typeface="Times New Roman"/>
              </a:defRPr>
            </a:pPr>
            <a:endParaRPr lang="en-US"/>
          </a:p>
        </c:txPr>
        <c:crossAx val="1860551520"/>
        <c:crosses val="autoZero"/>
        <c:crossBetween val="between"/>
      </c:valAx>
      <c:spPr>
        <a:solidFill>
          <a:srgbClr val="C0C0C0"/>
        </a:solidFill>
        <a:ln w="12700">
          <a:solidFill>
            <a:srgbClr val="808080"/>
          </a:solidFill>
          <a:prstDash val="solid"/>
        </a:ln>
      </c:spPr>
    </c:plotArea>
    <c:legend>
      <c:legendPos val="b"/>
      <c:layout>
        <c:manualLayout>
          <c:xMode val="edge"/>
          <c:yMode val="edge"/>
          <c:x val="0.39584612666963304"/>
          <c:y val="0.90181427980423712"/>
          <c:w val="0.35417811333598742"/>
          <c:h val="5.8037552660668734E-2"/>
        </c:manualLayout>
      </c:layout>
      <c:overlay val="0"/>
      <c:spPr>
        <a:solidFill>
          <a:srgbClr val="FFFFFF"/>
        </a:solidFill>
        <a:ln w="3175">
          <a:solidFill>
            <a:srgbClr val="000000"/>
          </a:solidFill>
          <a:prstDash val="solid"/>
        </a:ln>
      </c:spPr>
      <c:txPr>
        <a:bodyPr/>
        <a:lstStyle/>
        <a:p>
          <a:pPr>
            <a:defRPr sz="23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Times New Roman"/>
                <a:ea typeface="Times New Roman"/>
                <a:cs typeface="Times New Roman"/>
              </a:defRPr>
            </a:pPr>
            <a:r>
              <a:rPr lang="en-US"/>
              <a:t>Hardwood grwoth and removals in theWEST</a:t>
            </a:r>
          </a:p>
        </c:rich>
      </c:tx>
      <c:layout>
        <c:manualLayout>
          <c:xMode val="edge"/>
          <c:yMode val="edge"/>
          <c:x val="0.21642715228432116"/>
          <c:y val="4.8674210629762071E-2"/>
        </c:manualLayout>
      </c:layout>
      <c:overlay val="0"/>
      <c:spPr>
        <a:noFill/>
        <a:ln w="25400">
          <a:noFill/>
        </a:ln>
      </c:spPr>
    </c:title>
    <c:autoTitleDeleted val="0"/>
    <c:plotArea>
      <c:layout>
        <c:manualLayout>
          <c:layoutTarget val="inner"/>
          <c:xMode val="edge"/>
          <c:yMode val="edge"/>
          <c:x val="0.3432982415544405"/>
          <c:y val="0.21682148371439469"/>
          <c:w val="0.47763233607574324"/>
          <c:h val="0.56639081460086771"/>
        </c:manualLayout>
      </c:layout>
      <c:barChart>
        <c:barDir val="bar"/>
        <c:grouping val="clustered"/>
        <c:varyColors val="0"/>
        <c:ser>
          <c:idx val="0"/>
          <c:order val="0"/>
          <c:tx>
            <c:strRef>
              <c:f>Volume!$O$60</c:f>
              <c:strCache>
                <c:ptCount val="1"/>
                <c:pt idx="0">
                  <c:v> Growth </c:v>
                </c:pt>
              </c:strCache>
            </c:strRef>
          </c:tx>
          <c:spPr>
            <a:solidFill>
              <a:srgbClr val="9999FF"/>
            </a:solidFill>
            <a:ln w="12700">
              <a:solidFill>
                <a:srgbClr val="000000"/>
              </a:solidFill>
              <a:prstDash val="solid"/>
            </a:ln>
          </c:spPr>
          <c:invertIfNegative val="0"/>
          <c:cat>
            <c:numRef>
              <c:f>Volume!$N$61:$N$65</c:f>
              <c:numCache>
                <c:formatCode>General</c:formatCode>
                <c:ptCount val="5"/>
                <c:pt idx="0">
                  <c:v>1996</c:v>
                </c:pt>
                <c:pt idx="1">
                  <c:v>1986</c:v>
                </c:pt>
                <c:pt idx="2">
                  <c:v>1976</c:v>
                </c:pt>
                <c:pt idx="3">
                  <c:v>1962</c:v>
                </c:pt>
                <c:pt idx="4">
                  <c:v>1952</c:v>
                </c:pt>
              </c:numCache>
            </c:numRef>
          </c:cat>
          <c:val>
            <c:numRef>
              <c:f>Volume!$O$61:$O$65</c:f>
              <c:numCache>
                <c:formatCode>_(* #,##0.0_);_(* \(#,##0.0\);_(* "-"??_);_(@_)</c:formatCode>
                <c:ptCount val="5"/>
                <c:pt idx="0">
                  <c:v>1.0816908899999989</c:v>
                </c:pt>
                <c:pt idx="1">
                  <c:v>0.9184379999999992</c:v>
                </c:pt>
                <c:pt idx="2">
                  <c:v>0.62567699999999971</c:v>
                </c:pt>
                <c:pt idx="3">
                  <c:v>0.48887100000000011</c:v>
                </c:pt>
                <c:pt idx="4">
                  <c:v>0.39052499999999996</c:v>
                </c:pt>
              </c:numCache>
            </c:numRef>
          </c:val>
          <c:extLst>
            <c:ext xmlns:c16="http://schemas.microsoft.com/office/drawing/2014/chart" uri="{C3380CC4-5D6E-409C-BE32-E72D297353CC}">
              <c16:uniqueId val="{00000000-6468-424F-BB1C-F5EF45F3DC86}"/>
            </c:ext>
          </c:extLst>
        </c:ser>
        <c:ser>
          <c:idx val="1"/>
          <c:order val="1"/>
          <c:tx>
            <c:strRef>
              <c:f>Volume!$P$60</c:f>
              <c:strCache>
                <c:ptCount val="1"/>
                <c:pt idx="0">
                  <c:v> Removals </c:v>
                </c:pt>
              </c:strCache>
            </c:strRef>
          </c:tx>
          <c:spPr>
            <a:solidFill>
              <a:srgbClr val="993366"/>
            </a:solidFill>
            <a:ln w="12700">
              <a:solidFill>
                <a:srgbClr val="000000"/>
              </a:solidFill>
              <a:prstDash val="solid"/>
            </a:ln>
          </c:spPr>
          <c:invertIfNegative val="0"/>
          <c:cat>
            <c:numRef>
              <c:f>Volume!$N$61:$N$65</c:f>
              <c:numCache>
                <c:formatCode>General</c:formatCode>
                <c:ptCount val="5"/>
                <c:pt idx="0">
                  <c:v>1996</c:v>
                </c:pt>
                <c:pt idx="1">
                  <c:v>1986</c:v>
                </c:pt>
                <c:pt idx="2">
                  <c:v>1976</c:v>
                </c:pt>
                <c:pt idx="3">
                  <c:v>1962</c:v>
                </c:pt>
                <c:pt idx="4">
                  <c:v>1952</c:v>
                </c:pt>
              </c:numCache>
            </c:numRef>
          </c:cat>
          <c:val>
            <c:numRef>
              <c:f>Volume!$P$61:$P$65</c:f>
              <c:numCache>
                <c:formatCode>_(* #,##0.0_);_(* \(#,##0.0\);_(* "-"??_);_(@_)</c:formatCode>
                <c:ptCount val="5"/>
                <c:pt idx="0">
                  <c:v>0.14562300000000006</c:v>
                </c:pt>
                <c:pt idx="1">
                  <c:v>0.14305999999999949</c:v>
                </c:pt>
                <c:pt idx="2">
                  <c:v>0.14990899999999965</c:v>
                </c:pt>
                <c:pt idx="3">
                  <c:v>8.4832000000000338E-2</c:v>
                </c:pt>
                <c:pt idx="4">
                  <c:v>4.9838999999999939E-2</c:v>
                </c:pt>
              </c:numCache>
            </c:numRef>
          </c:val>
          <c:extLst>
            <c:ext xmlns:c16="http://schemas.microsoft.com/office/drawing/2014/chart" uri="{C3380CC4-5D6E-409C-BE32-E72D297353CC}">
              <c16:uniqueId val="{00000001-6468-424F-BB1C-F5EF45F3DC86}"/>
            </c:ext>
          </c:extLst>
        </c:ser>
        <c:dLbls>
          <c:showLegendKey val="0"/>
          <c:showVal val="0"/>
          <c:showCatName val="0"/>
          <c:showSerName val="0"/>
          <c:showPercent val="0"/>
          <c:showBubbleSize val="0"/>
        </c:dLbls>
        <c:gapWidth val="150"/>
        <c:axId val="1860542400"/>
        <c:axId val="1"/>
      </c:barChart>
      <c:catAx>
        <c:axId val="1860542400"/>
        <c:scaling>
          <c:orientation val="minMax"/>
        </c:scaling>
        <c:delete val="0"/>
        <c:axPos val="l"/>
        <c:title>
          <c:tx>
            <c:rich>
              <a:bodyPr/>
              <a:lstStyle/>
              <a:p>
                <a:pPr>
                  <a:defRPr sz="2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4179709977248628"/>
              <c:y val="0.398243541516235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_(* #,##0.0_);_(* \(#,##0.0\);_(* &quot;-&quot;??_);_(@_)"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860542400"/>
        <c:crosses val="autoZero"/>
        <c:crossBetween val="between"/>
      </c:valAx>
      <c:spPr>
        <a:solidFill>
          <a:srgbClr val="C0C0C0"/>
        </a:solidFill>
        <a:ln w="12700">
          <a:solidFill>
            <a:srgbClr val="808080"/>
          </a:solidFill>
          <a:prstDash val="solid"/>
        </a:ln>
      </c:spPr>
    </c:plotArea>
    <c:legend>
      <c:legendPos val="b"/>
      <c:layout>
        <c:manualLayout>
          <c:xMode val="edge"/>
          <c:yMode val="edge"/>
          <c:x val="0.38807627306154141"/>
          <c:y val="0.90268536077013295"/>
          <c:w val="0.38061326781035787"/>
          <c:h val="5.7524067107900638E-2"/>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Times New Roman"/>
                <a:ea typeface="Times New Roman"/>
                <a:cs typeface="Times New Roman"/>
              </a:defRPr>
            </a:pPr>
            <a:r>
              <a:rPr lang="en-US"/>
              <a:t>Hardwood grwoth and removals in the U.S.</a:t>
            </a:r>
          </a:p>
        </c:rich>
      </c:tx>
      <c:layout>
        <c:manualLayout>
          <c:xMode val="edge"/>
          <c:yMode val="edge"/>
          <c:x val="0.22464572908884958"/>
          <c:y val="4.8036694934442771E-2"/>
        </c:manualLayout>
      </c:layout>
      <c:overlay val="0"/>
      <c:spPr>
        <a:noFill/>
        <a:ln w="25400">
          <a:noFill/>
        </a:ln>
      </c:spPr>
    </c:title>
    <c:autoTitleDeleted val="0"/>
    <c:plotArea>
      <c:layout>
        <c:manualLayout>
          <c:layoutTarget val="inner"/>
          <c:xMode val="edge"/>
          <c:yMode val="edge"/>
          <c:x val="0.33334527542216391"/>
          <c:y val="0.21398164107160869"/>
          <c:w val="0.50001791313324584"/>
          <c:h val="0.57207336694654576"/>
        </c:manualLayout>
      </c:layout>
      <c:barChart>
        <c:barDir val="bar"/>
        <c:grouping val="clustered"/>
        <c:varyColors val="0"/>
        <c:ser>
          <c:idx val="0"/>
          <c:order val="0"/>
          <c:tx>
            <c:strRef>
              <c:f>Volume!$R$60</c:f>
              <c:strCache>
                <c:ptCount val="1"/>
                <c:pt idx="0">
                  <c:v> Growth </c:v>
                </c:pt>
              </c:strCache>
            </c:strRef>
          </c:tx>
          <c:spPr>
            <a:solidFill>
              <a:srgbClr val="9999FF"/>
            </a:solidFill>
            <a:ln w="12700">
              <a:solidFill>
                <a:srgbClr val="000000"/>
              </a:solidFill>
              <a:prstDash val="solid"/>
            </a:ln>
          </c:spPr>
          <c:invertIfNegative val="0"/>
          <c:cat>
            <c:numRef>
              <c:f>Volume!$Q$61:$Q$65</c:f>
              <c:numCache>
                <c:formatCode>General</c:formatCode>
                <c:ptCount val="5"/>
                <c:pt idx="0">
                  <c:v>1996</c:v>
                </c:pt>
                <c:pt idx="1">
                  <c:v>1986</c:v>
                </c:pt>
                <c:pt idx="2">
                  <c:v>1976</c:v>
                </c:pt>
                <c:pt idx="3">
                  <c:v>1962</c:v>
                </c:pt>
                <c:pt idx="4">
                  <c:v>1952</c:v>
                </c:pt>
              </c:numCache>
            </c:numRef>
          </c:cat>
          <c:val>
            <c:numRef>
              <c:f>Volume!$R$61:$R$65</c:f>
              <c:numCache>
                <c:formatCode>0.0</c:formatCode>
                <c:ptCount val="5"/>
                <c:pt idx="0">
                  <c:v>10.155680152999997</c:v>
                </c:pt>
                <c:pt idx="1">
                  <c:v>9.6289359999999977</c:v>
                </c:pt>
                <c:pt idx="2">
                  <c:v>9.4250030000000002</c:v>
                </c:pt>
                <c:pt idx="3">
                  <c:v>7.0954180000000004</c:v>
                </c:pt>
                <c:pt idx="4">
                  <c:v>6.1750309999999988</c:v>
                </c:pt>
              </c:numCache>
            </c:numRef>
          </c:val>
          <c:extLst>
            <c:ext xmlns:c16="http://schemas.microsoft.com/office/drawing/2014/chart" uri="{C3380CC4-5D6E-409C-BE32-E72D297353CC}">
              <c16:uniqueId val="{00000000-0854-43CE-A5A6-AB5C80CB5943}"/>
            </c:ext>
          </c:extLst>
        </c:ser>
        <c:ser>
          <c:idx val="1"/>
          <c:order val="1"/>
          <c:tx>
            <c:strRef>
              <c:f>Volume!$S$60</c:f>
              <c:strCache>
                <c:ptCount val="1"/>
                <c:pt idx="0">
                  <c:v> Removals </c:v>
                </c:pt>
              </c:strCache>
            </c:strRef>
          </c:tx>
          <c:spPr>
            <a:solidFill>
              <a:srgbClr val="993366"/>
            </a:solidFill>
            <a:ln w="12700">
              <a:solidFill>
                <a:srgbClr val="000000"/>
              </a:solidFill>
              <a:prstDash val="solid"/>
            </a:ln>
          </c:spPr>
          <c:invertIfNegative val="0"/>
          <c:cat>
            <c:numRef>
              <c:f>Volume!$Q$61:$Q$65</c:f>
              <c:numCache>
                <c:formatCode>General</c:formatCode>
                <c:ptCount val="5"/>
                <c:pt idx="0">
                  <c:v>1996</c:v>
                </c:pt>
                <c:pt idx="1">
                  <c:v>1986</c:v>
                </c:pt>
                <c:pt idx="2">
                  <c:v>1976</c:v>
                </c:pt>
                <c:pt idx="3">
                  <c:v>1962</c:v>
                </c:pt>
                <c:pt idx="4">
                  <c:v>1952</c:v>
                </c:pt>
              </c:numCache>
            </c:numRef>
          </c:cat>
          <c:val>
            <c:numRef>
              <c:f>Volume!$S$61:$S$65</c:f>
              <c:numCache>
                <c:formatCode>0.0</c:formatCode>
                <c:ptCount val="5"/>
                <c:pt idx="0">
                  <c:v>5.9562110000000015</c:v>
                </c:pt>
                <c:pt idx="1">
                  <c:v>5.0123609999999994</c:v>
                </c:pt>
                <c:pt idx="2">
                  <c:v>4.1948999999999996</c:v>
                </c:pt>
                <c:pt idx="3">
                  <c:v>4.335878000000001</c:v>
                </c:pt>
                <c:pt idx="4">
                  <c:v>4.0919979999999994</c:v>
                </c:pt>
              </c:numCache>
            </c:numRef>
          </c:val>
          <c:extLst>
            <c:ext xmlns:c16="http://schemas.microsoft.com/office/drawing/2014/chart" uri="{C3380CC4-5D6E-409C-BE32-E72D297353CC}">
              <c16:uniqueId val="{00000001-0854-43CE-A5A6-AB5C80CB5943}"/>
            </c:ext>
          </c:extLst>
        </c:ser>
        <c:dLbls>
          <c:showLegendKey val="0"/>
          <c:showVal val="0"/>
          <c:showCatName val="0"/>
          <c:showSerName val="0"/>
          <c:showPercent val="0"/>
          <c:showBubbleSize val="0"/>
        </c:dLbls>
        <c:gapWidth val="150"/>
        <c:axId val="1860539040"/>
        <c:axId val="1"/>
      </c:barChart>
      <c:catAx>
        <c:axId val="1860539040"/>
        <c:scaling>
          <c:orientation val="minMax"/>
        </c:scaling>
        <c:delete val="0"/>
        <c:axPos val="l"/>
        <c:title>
          <c:tx>
            <c:rich>
              <a:bodyPr/>
              <a:lstStyle/>
              <a:p>
                <a:pPr>
                  <a:defRPr sz="2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13768609202219811"/>
              <c:y val="0.3973944762758447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Times New Roman"/>
                <a:ea typeface="Times New Roman"/>
                <a:cs typeface="Times New Roman"/>
              </a:defRPr>
            </a:pPr>
            <a:endParaRPr lang="en-US"/>
          </a:p>
        </c:txPr>
        <c:crossAx val="1860539040"/>
        <c:crosses val="autoZero"/>
        <c:crossBetween val="between"/>
      </c:valAx>
      <c:spPr>
        <a:solidFill>
          <a:srgbClr val="C0C0C0"/>
        </a:solidFill>
        <a:ln w="12700">
          <a:solidFill>
            <a:srgbClr val="808080"/>
          </a:solidFill>
          <a:prstDash val="solid"/>
        </a:ln>
      </c:spPr>
    </c:plotArea>
    <c:legend>
      <c:legendPos val="b"/>
      <c:layout>
        <c:manualLayout>
          <c:xMode val="edge"/>
          <c:yMode val="edge"/>
          <c:x val="0.39856500322215244"/>
          <c:y val="0.90396325922087761"/>
          <c:w val="0.36957845753326862"/>
          <c:h val="5.6770639467977828E-2"/>
        </c:manualLayout>
      </c:layou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imes New Roman"/>
                <a:ea typeface="Times New Roman"/>
                <a:cs typeface="Times New Roman"/>
              </a:defRPr>
            </a:pPr>
            <a:r>
              <a:rPr lang="en-US"/>
              <a:t>Volume per acre on timberland</a:t>
            </a:r>
          </a:p>
        </c:rich>
      </c:tx>
      <c:layout>
        <c:manualLayout>
          <c:xMode val="edge"/>
          <c:yMode val="edge"/>
          <c:x val="0.30460803883090204"/>
          <c:y val="9.664227391654695E-2"/>
        </c:manualLayout>
      </c:layout>
      <c:overlay val="0"/>
      <c:spPr>
        <a:noFill/>
        <a:ln w="25400">
          <a:noFill/>
        </a:ln>
      </c:spPr>
    </c:title>
    <c:autoTitleDeleted val="0"/>
    <c:plotArea>
      <c:layout>
        <c:manualLayout>
          <c:layoutTarget val="inner"/>
          <c:xMode val="edge"/>
          <c:yMode val="edge"/>
          <c:x val="0.25862946693189798"/>
          <c:y val="0.27311946976415441"/>
          <c:w val="0.68680491774137353"/>
          <c:h val="0.40337644765167419"/>
        </c:manualLayout>
      </c:layout>
      <c:barChart>
        <c:barDir val="col"/>
        <c:grouping val="clustered"/>
        <c:varyColors val="0"/>
        <c:ser>
          <c:idx val="0"/>
          <c:order val="0"/>
          <c:tx>
            <c:strRef>
              <c:f>Volume!$P$17</c:f>
              <c:strCache>
                <c:ptCount val="1"/>
                <c:pt idx="0">
                  <c:v>1953</c:v>
                </c:pt>
              </c:strCache>
            </c:strRef>
          </c:tx>
          <c:spPr>
            <a:solidFill>
              <a:srgbClr val="9999FF"/>
            </a:solidFill>
            <a:ln w="12700">
              <a:solidFill>
                <a:srgbClr val="000000"/>
              </a:solidFill>
              <a:prstDash val="solid"/>
            </a:ln>
          </c:spPr>
          <c:invertIfNegative val="0"/>
          <c:cat>
            <c:strRef>
              <c:f>Volume!$Q$12:$S$12</c:f>
              <c:strCache>
                <c:ptCount val="3"/>
                <c:pt idx="0">
                  <c:v> North </c:v>
                </c:pt>
                <c:pt idx="1">
                  <c:v> South </c:v>
                </c:pt>
                <c:pt idx="2">
                  <c:v> West </c:v>
                </c:pt>
              </c:strCache>
            </c:strRef>
          </c:cat>
          <c:val>
            <c:numRef>
              <c:f>Volume!$Q$17:$S$17</c:f>
              <c:numCache>
                <c:formatCode>_(* #,##0_);_(* \(#,##0\);_(* "-"??_);_(@_)</c:formatCode>
                <c:ptCount val="3"/>
                <c:pt idx="0">
                  <c:v>672.48744125749477</c:v>
                </c:pt>
                <c:pt idx="1">
                  <c:v>725.85139772960611</c:v>
                </c:pt>
                <c:pt idx="2">
                  <c:v>2423.9067405170863</c:v>
                </c:pt>
              </c:numCache>
            </c:numRef>
          </c:val>
          <c:extLst>
            <c:ext xmlns:c16="http://schemas.microsoft.com/office/drawing/2014/chart" uri="{C3380CC4-5D6E-409C-BE32-E72D297353CC}">
              <c16:uniqueId val="{00000000-3030-465E-8AE7-B85C6BBB8D9C}"/>
            </c:ext>
          </c:extLst>
        </c:ser>
        <c:ser>
          <c:idx val="1"/>
          <c:order val="1"/>
          <c:tx>
            <c:strRef>
              <c:f>Volume!$P$16</c:f>
              <c:strCache>
                <c:ptCount val="1"/>
                <c:pt idx="0">
                  <c:v>1963</c:v>
                </c:pt>
              </c:strCache>
            </c:strRef>
          </c:tx>
          <c:spPr>
            <a:solidFill>
              <a:srgbClr val="993366"/>
            </a:solidFill>
            <a:ln w="12700">
              <a:solidFill>
                <a:srgbClr val="000000"/>
              </a:solidFill>
              <a:prstDash val="solid"/>
            </a:ln>
          </c:spPr>
          <c:invertIfNegative val="0"/>
          <c:cat>
            <c:strRef>
              <c:f>Volume!$Q$12:$S$12</c:f>
              <c:strCache>
                <c:ptCount val="3"/>
                <c:pt idx="0">
                  <c:v> North </c:v>
                </c:pt>
                <c:pt idx="1">
                  <c:v> South </c:v>
                </c:pt>
                <c:pt idx="2">
                  <c:v> West </c:v>
                </c:pt>
              </c:strCache>
            </c:strRef>
          </c:cat>
          <c:val>
            <c:numRef>
              <c:f>Volume!$Q$16:$S$16</c:f>
              <c:numCache>
                <c:formatCode>_(* #,##0_);_(* \(#,##0\);_(* "-"??_);_(@_)</c:formatCode>
                <c:ptCount val="3"/>
                <c:pt idx="0">
                  <c:v>819.17678760711613</c:v>
                </c:pt>
                <c:pt idx="1">
                  <c:v>834.06563393913837</c:v>
                </c:pt>
                <c:pt idx="2">
                  <c:v>2424.687435334326</c:v>
                </c:pt>
              </c:numCache>
            </c:numRef>
          </c:val>
          <c:extLst>
            <c:ext xmlns:c16="http://schemas.microsoft.com/office/drawing/2014/chart" uri="{C3380CC4-5D6E-409C-BE32-E72D297353CC}">
              <c16:uniqueId val="{00000001-3030-465E-8AE7-B85C6BBB8D9C}"/>
            </c:ext>
          </c:extLst>
        </c:ser>
        <c:ser>
          <c:idx val="2"/>
          <c:order val="2"/>
          <c:tx>
            <c:strRef>
              <c:f>Volume!$P$15</c:f>
              <c:strCache>
                <c:ptCount val="1"/>
                <c:pt idx="0">
                  <c:v>1977</c:v>
                </c:pt>
              </c:strCache>
            </c:strRef>
          </c:tx>
          <c:spPr>
            <a:solidFill>
              <a:srgbClr val="FFFFCC"/>
            </a:solidFill>
            <a:ln w="12700">
              <a:solidFill>
                <a:srgbClr val="000000"/>
              </a:solidFill>
              <a:prstDash val="solid"/>
            </a:ln>
          </c:spPr>
          <c:invertIfNegative val="0"/>
          <c:cat>
            <c:strRef>
              <c:f>Volume!$Q$12:$S$12</c:f>
              <c:strCache>
                <c:ptCount val="3"/>
                <c:pt idx="0">
                  <c:v> North </c:v>
                </c:pt>
                <c:pt idx="1">
                  <c:v> South </c:v>
                </c:pt>
                <c:pt idx="2">
                  <c:v> West </c:v>
                </c:pt>
              </c:strCache>
            </c:strRef>
          </c:cat>
          <c:val>
            <c:numRef>
              <c:f>Volume!$Q$15:$S$15</c:f>
              <c:numCache>
                <c:formatCode>_(* #,##0_);_(* \(#,##0\);_(* "-"??_);_(@_)</c:formatCode>
                <c:ptCount val="3"/>
                <c:pt idx="0">
                  <c:v>1062.3150815270519</c:v>
                </c:pt>
                <c:pt idx="1">
                  <c:v>1118.9350298051395</c:v>
                </c:pt>
                <c:pt idx="2">
                  <c:v>2489.0687038246974</c:v>
                </c:pt>
              </c:numCache>
            </c:numRef>
          </c:val>
          <c:extLst>
            <c:ext xmlns:c16="http://schemas.microsoft.com/office/drawing/2014/chart" uri="{C3380CC4-5D6E-409C-BE32-E72D297353CC}">
              <c16:uniqueId val="{00000002-3030-465E-8AE7-B85C6BBB8D9C}"/>
            </c:ext>
          </c:extLst>
        </c:ser>
        <c:ser>
          <c:idx val="3"/>
          <c:order val="3"/>
          <c:tx>
            <c:strRef>
              <c:f>Volume!$P$14</c:f>
              <c:strCache>
                <c:ptCount val="1"/>
                <c:pt idx="0">
                  <c:v>1987</c:v>
                </c:pt>
              </c:strCache>
            </c:strRef>
          </c:tx>
          <c:spPr>
            <a:solidFill>
              <a:srgbClr val="CCFFFF"/>
            </a:solidFill>
            <a:ln w="12700">
              <a:solidFill>
                <a:srgbClr val="000000"/>
              </a:solidFill>
              <a:prstDash val="solid"/>
            </a:ln>
          </c:spPr>
          <c:invertIfNegative val="0"/>
          <c:cat>
            <c:strRef>
              <c:f>Volume!$Q$12:$S$12</c:f>
              <c:strCache>
                <c:ptCount val="3"/>
                <c:pt idx="0">
                  <c:v> North </c:v>
                </c:pt>
                <c:pt idx="1">
                  <c:v> South </c:v>
                </c:pt>
                <c:pt idx="2">
                  <c:v> West </c:v>
                </c:pt>
              </c:strCache>
            </c:strRef>
          </c:cat>
          <c:val>
            <c:numRef>
              <c:f>Volume!$Q$14:$S$14</c:f>
              <c:numCache>
                <c:formatCode>_(* #,##0_);_(* \(#,##0\);_(* "-"??_);_(@_)</c:formatCode>
                <c:ptCount val="3"/>
                <c:pt idx="0">
                  <c:v>1230.672589983033</c:v>
                </c:pt>
                <c:pt idx="1">
                  <c:v>1240.1390994023388</c:v>
                </c:pt>
                <c:pt idx="2">
                  <c:v>2577.263611379336</c:v>
                </c:pt>
              </c:numCache>
            </c:numRef>
          </c:val>
          <c:extLst>
            <c:ext xmlns:c16="http://schemas.microsoft.com/office/drawing/2014/chart" uri="{C3380CC4-5D6E-409C-BE32-E72D297353CC}">
              <c16:uniqueId val="{00000003-3030-465E-8AE7-B85C6BBB8D9C}"/>
            </c:ext>
          </c:extLst>
        </c:ser>
        <c:ser>
          <c:idx val="4"/>
          <c:order val="4"/>
          <c:tx>
            <c:strRef>
              <c:f>Volume!$P$13</c:f>
              <c:strCache>
                <c:ptCount val="1"/>
                <c:pt idx="0">
                  <c:v>1997</c:v>
                </c:pt>
              </c:strCache>
            </c:strRef>
          </c:tx>
          <c:spPr>
            <a:solidFill>
              <a:srgbClr val="660066"/>
            </a:solidFill>
            <a:ln w="12700">
              <a:solidFill>
                <a:srgbClr val="000000"/>
              </a:solidFill>
              <a:prstDash val="solid"/>
            </a:ln>
          </c:spPr>
          <c:invertIfNegative val="0"/>
          <c:cat>
            <c:strRef>
              <c:f>Volume!$Q$12:$S$12</c:f>
              <c:strCache>
                <c:ptCount val="3"/>
                <c:pt idx="0">
                  <c:v> North </c:v>
                </c:pt>
                <c:pt idx="1">
                  <c:v> South </c:v>
                </c:pt>
                <c:pt idx="2">
                  <c:v> West </c:v>
                </c:pt>
              </c:strCache>
            </c:strRef>
          </c:cat>
          <c:val>
            <c:numRef>
              <c:f>Volume!$Q$13:$S$13</c:f>
              <c:numCache>
                <c:formatCode>_(* #,##0_);_(* \(#,##0\);_(* "-"??_);_(@_)</c:formatCode>
                <c:ptCount val="3"/>
                <c:pt idx="0">
                  <c:v>1343.8280281153532</c:v>
                </c:pt>
                <c:pt idx="1">
                  <c:v>1275.4362652590528</c:v>
                </c:pt>
                <c:pt idx="2">
                  <c:v>2548.7306102905141</c:v>
                </c:pt>
              </c:numCache>
            </c:numRef>
          </c:val>
          <c:extLst>
            <c:ext xmlns:c16="http://schemas.microsoft.com/office/drawing/2014/chart" uri="{C3380CC4-5D6E-409C-BE32-E72D297353CC}">
              <c16:uniqueId val="{00000004-3030-465E-8AE7-B85C6BBB8D9C}"/>
            </c:ext>
          </c:extLst>
        </c:ser>
        <c:dLbls>
          <c:showLegendKey val="0"/>
          <c:showVal val="0"/>
          <c:showCatName val="0"/>
          <c:showSerName val="0"/>
          <c:showPercent val="0"/>
          <c:showBubbleSize val="0"/>
        </c:dLbls>
        <c:gapWidth val="150"/>
        <c:axId val="1860527040"/>
        <c:axId val="1"/>
      </c:barChart>
      <c:catAx>
        <c:axId val="1860527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Cubic feet per acre</a:t>
                </a:r>
              </a:p>
            </c:rich>
          </c:tx>
          <c:layout>
            <c:manualLayout>
              <c:xMode val="edge"/>
              <c:yMode val="edge"/>
              <c:x val="5.7473214873755105E-2"/>
              <c:y val="0.25211027978229639"/>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60527040"/>
        <c:crosses val="autoZero"/>
        <c:crossBetween val="between"/>
      </c:valAx>
      <c:spPr>
        <a:solidFill>
          <a:srgbClr val="C0C0C0"/>
        </a:solidFill>
        <a:ln w="12700">
          <a:solidFill>
            <a:srgbClr val="808080"/>
          </a:solidFill>
          <a:prstDash val="solid"/>
        </a:ln>
      </c:spPr>
    </c:plotArea>
    <c:legend>
      <c:legendPos val="b"/>
      <c:layout>
        <c:manualLayout>
          <c:xMode val="edge"/>
          <c:yMode val="edge"/>
          <c:x val="0.30460803883090204"/>
          <c:y val="0.84877127526706442"/>
          <c:w val="0.60346875617442863"/>
          <c:h val="0.1008441119129185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imes New Roman"/>
                <a:ea typeface="Times New Roman"/>
                <a:cs typeface="Times New Roman"/>
              </a:defRPr>
            </a:pPr>
            <a:r>
              <a:rPr lang="en-US"/>
              <a:t>Timber removals in the North, 1952-1996</a:t>
            </a:r>
          </a:p>
        </c:rich>
      </c:tx>
      <c:layout>
        <c:manualLayout>
          <c:xMode val="edge"/>
          <c:yMode val="edge"/>
          <c:x val="0.16837351208707732"/>
          <c:y val="4.3479725336628396E-2"/>
        </c:manualLayout>
      </c:layout>
      <c:overlay val="0"/>
      <c:spPr>
        <a:noFill/>
        <a:ln w="25400">
          <a:noFill/>
        </a:ln>
      </c:spPr>
    </c:title>
    <c:autoTitleDeleted val="0"/>
    <c:plotArea>
      <c:layout>
        <c:manualLayout>
          <c:layoutTarget val="inner"/>
          <c:xMode val="edge"/>
          <c:yMode val="edge"/>
          <c:x val="0.22449801611610309"/>
          <c:y val="0.23077700370979687"/>
          <c:w val="0.65308513779229982"/>
          <c:h val="0.54516886383618679"/>
        </c:manualLayout>
      </c:layout>
      <c:barChart>
        <c:barDir val="bar"/>
        <c:grouping val="clustered"/>
        <c:varyColors val="0"/>
        <c:ser>
          <c:idx val="0"/>
          <c:order val="0"/>
          <c:tx>
            <c:strRef>
              <c:f>Removals!$I$4</c:f>
              <c:strCache>
                <c:ptCount val="1"/>
                <c:pt idx="0">
                  <c:v>1996</c:v>
                </c:pt>
              </c:strCache>
            </c:strRef>
          </c:tx>
          <c:spPr>
            <a:solidFill>
              <a:srgbClr val="9999FF"/>
            </a:solidFill>
            <a:ln w="12700">
              <a:solidFill>
                <a:srgbClr val="000000"/>
              </a:solidFill>
              <a:prstDash val="solid"/>
            </a:ln>
          </c:spPr>
          <c:invertIfNegative val="0"/>
          <c:cat>
            <c:strRef>
              <c:f>Removals!$J$3:$K$3</c:f>
              <c:strCache>
                <c:ptCount val="2"/>
                <c:pt idx="0">
                  <c:v> Public </c:v>
                </c:pt>
                <c:pt idx="1">
                  <c:v> Private </c:v>
                </c:pt>
              </c:strCache>
            </c:strRef>
          </c:cat>
          <c:val>
            <c:numRef>
              <c:f>Removals!$J$4:$K$4</c:f>
              <c:numCache>
                <c:formatCode>_(* #,##0.0_);_(* \(#,##0.0\);_(* "-"??_);_(@_)</c:formatCode>
                <c:ptCount val="2"/>
                <c:pt idx="0">
                  <c:v>1.774</c:v>
                </c:pt>
                <c:pt idx="1">
                  <c:v>0.47099999999999997</c:v>
                </c:pt>
              </c:numCache>
            </c:numRef>
          </c:val>
          <c:extLst>
            <c:ext xmlns:c16="http://schemas.microsoft.com/office/drawing/2014/chart" uri="{C3380CC4-5D6E-409C-BE32-E72D297353CC}">
              <c16:uniqueId val="{00000000-0C58-4011-B216-37C7EE5C9E0D}"/>
            </c:ext>
          </c:extLst>
        </c:ser>
        <c:ser>
          <c:idx val="1"/>
          <c:order val="1"/>
          <c:tx>
            <c:strRef>
              <c:f>Removals!$I$5</c:f>
              <c:strCache>
                <c:ptCount val="1"/>
                <c:pt idx="0">
                  <c:v>1986</c:v>
                </c:pt>
              </c:strCache>
            </c:strRef>
          </c:tx>
          <c:spPr>
            <a:solidFill>
              <a:srgbClr val="993366"/>
            </a:solidFill>
            <a:ln w="12700">
              <a:solidFill>
                <a:srgbClr val="000000"/>
              </a:solidFill>
              <a:prstDash val="solid"/>
            </a:ln>
          </c:spPr>
          <c:invertIfNegative val="0"/>
          <c:cat>
            <c:strRef>
              <c:f>Removals!$J$3:$K$3</c:f>
              <c:strCache>
                <c:ptCount val="2"/>
                <c:pt idx="0">
                  <c:v> Public </c:v>
                </c:pt>
                <c:pt idx="1">
                  <c:v> Private </c:v>
                </c:pt>
              </c:strCache>
            </c:strRef>
          </c:cat>
          <c:val>
            <c:numRef>
              <c:f>Removals!$J$5:$K$5</c:f>
              <c:numCache>
                <c:formatCode>_(* #,##0.0_);_(* \(#,##0.0\);_(* "-"??_);_(@_)</c:formatCode>
                <c:ptCount val="2"/>
                <c:pt idx="0">
                  <c:v>3.2882999999999996</c:v>
                </c:pt>
                <c:pt idx="1">
                  <c:v>0.23599999999999999</c:v>
                </c:pt>
              </c:numCache>
            </c:numRef>
          </c:val>
          <c:extLst>
            <c:ext xmlns:c16="http://schemas.microsoft.com/office/drawing/2014/chart" uri="{C3380CC4-5D6E-409C-BE32-E72D297353CC}">
              <c16:uniqueId val="{00000001-0C58-4011-B216-37C7EE5C9E0D}"/>
            </c:ext>
          </c:extLst>
        </c:ser>
        <c:ser>
          <c:idx val="2"/>
          <c:order val="2"/>
          <c:tx>
            <c:strRef>
              <c:f>Removals!$I$6</c:f>
              <c:strCache>
                <c:ptCount val="1"/>
                <c:pt idx="0">
                  <c:v>1976</c:v>
                </c:pt>
              </c:strCache>
            </c:strRef>
          </c:tx>
          <c:spPr>
            <a:solidFill>
              <a:srgbClr val="FFFFCC"/>
            </a:solidFill>
            <a:ln w="12700">
              <a:solidFill>
                <a:srgbClr val="000000"/>
              </a:solidFill>
              <a:prstDash val="solid"/>
            </a:ln>
          </c:spPr>
          <c:invertIfNegative val="0"/>
          <c:cat>
            <c:strRef>
              <c:f>Removals!$J$3:$K$3</c:f>
              <c:strCache>
                <c:ptCount val="2"/>
                <c:pt idx="0">
                  <c:v> Public </c:v>
                </c:pt>
                <c:pt idx="1">
                  <c:v> Private </c:v>
                </c:pt>
              </c:strCache>
            </c:strRef>
          </c:cat>
          <c:val>
            <c:numRef>
              <c:f>Removals!$J$6:$K$6</c:f>
              <c:numCache>
                <c:formatCode>_(* #,##0.0_);_(* \(#,##0.0\);_(* "-"??_);_(@_)</c:formatCode>
                <c:ptCount val="2"/>
                <c:pt idx="0">
                  <c:v>3.2346999999999997</c:v>
                </c:pt>
                <c:pt idx="1">
                  <c:v>0.32200000000000001</c:v>
                </c:pt>
              </c:numCache>
            </c:numRef>
          </c:val>
          <c:extLst>
            <c:ext xmlns:c16="http://schemas.microsoft.com/office/drawing/2014/chart" uri="{C3380CC4-5D6E-409C-BE32-E72D297353CC}">
              <c16:uniqueId val="{00000002-0C58-4011-B216-37C7EE5C9E0D}"/>
            </c:ext>
          </c:extLst>
        </c:ser>
        <c:ser>
          <c:idx val="3"/>
          <c:order val="3"/>
          <c:tx>
            <c:strRef>
              <c:f>Removals!$I$7</c:f>
              <c:strCache>
                <c:ptCount val="1"/>
                <c:pt idx="0">
                  <c:v>1962</c:v>
                </c:pt>
              </c:strCache>
            </c:strRef>
          </c:tx>
          <c:spPr>
            <a:solidFill>
              <a:srgbClr val="CCFFFF"/>
            </a:solidFill>
            <a:ln w="12700">
              <a:solidFill>
                <a:srgbClr val="000000"/>
              </a:solidFill>
              <a:prstDash val="solid"/>
            </a:ln>
          </c:spPr>
          <c:invertIfNegative val="0"/>
          <c:cat>
            <c:strRef>
              <c:f>Removals!$J$3:$K$3</c:f>
              <c:strCache>
                <c:ptCount val="2"/>
                <c:pt idx="0">
                  <c:v> Public </c:v>
                </c:pt>
                <c:pt idx="1">
                  <c:v> Private </c:v>
                </c:pt>
              </c:strCache>
            </c:strRef>
          </c:cat>
          <c:val>
            <c:numRef>
              <c:f>Removals!$J$7:$K$7</c:f>
              <c:numCache>
                <c:formatCode>_(* #,##0.0_);_(* \(#,##0.0\);_(* "-"??_);_(@_)</c:formatCode>
                <c:ptCount val="2"/>
                <c:pt idx="0">
                  <c:v>2.5878000000000001</c:v>
                </c:pt>
                <c:pt idx="1">
                  <c:v>0.21200000000000002</c:v>
                </c:pt>
              </c:numCache>
            </c:numRef>
          </c:val>
          <c:extLst>
            <c:ext xmlns:c16="http://schemas.microsoft.com/office/drawing/2014/chart" uri="{C3380CC4-5D6E-409C-BE32-E72D297353CC}">
              <c16:uniqueId val="{00000003-0C58-4011-B216-37C7EE5C9E0D}"/>
            </c:ext>
          </c:extLst>
        </c:ser>
        <c:ser>
          <c:idx val="4"/>
          <c:order val="4"/>
          <c:tx>
            <c:strRef>
              <c:f>Removals!$I$8</c:f>
              <c:strCache>
                <c:ptCount val="1"/>
                <c:pt idx="0">
                  <c:v>1952</c:v>
                </c:pt>
              </c:strCache>
            </c:strRef>
          </c:tx>
          <c:spPr>
            <a:solidFill>
              <a:srgbClr val="660066"/>
            </a:solidFill>
            <a:ln w="12700">
              <a:solidFill>
                <a:srgbClr val="000000"/>
              </a:solidFill>
              <a:prstDash val="solid"/>
            </a:ln>
          </c:spPr>
          <c:invertIfNegative val="0"/>
          <c:cat>
            <c:strRef>
              <c:f>Removals!$J$3:$K$3</c:f>
              <c:strCache>
                <c:ptCount val="2"/>
                <c:pt idx="0">
                  <c:v> Public </c:v>
                </c:pt>
                <c:pt idx="1">
                  <c:v> Private </c:v>
                </c:pt>
              </c:strCache>
            </c:strRef>
          </c:cat>
          <c:val>
            <c:numRef>
              <c:f>Removals!$J$8:$K$8</c:f>
              <c:numCache>
                <c:formatCode>_(* #,##0.0_);_(* \(#,##0.0\);_(* "-"??_);_(@_)</c:formatCode>
                <c:ptCount val="2"/>
                <c:pt idx="0">
                  <c:v>1.7205999999999999</c:v>
                </c:pt>
                <c:pt idx="1">
                  <c:v>0.17899999999999999</c:v>
                </c:pt>
              </c:numCache>
            </c:numRef>
          </c:val>
          <c:extLst>
            <c:ext xmlns:c16="http://schemas.microsoft.com/office/drawing/2014/chart" uri="{C3380CC4-5D6E-409C-BE32-E72D297353CC}">
              <c16:uniqueId val="{00000004-0C58-4011-B216-37C7EE5C9E0D}"/>
            </c:ext>
          </c:extLst>
        </c:ser>
        <c:dLbls>
          <c:showLegendKey val="0"/>
          <c:showVal val="0"/>
          <c:showCatName val="0"/>
          <c:showSerName val="0"/>
          <c:showPercent val="0"/>
          <c:showBubbleSize val="0"/>
        </c:dLbls>
        <c:gapWidth val="150"/>
        <c:axId val="1762624368"/>
        <c:axId val="1"/>
      </c:barChart>
      <c:catAx>
        <c:axId val="17626243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3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38266707292517571"/>
              <c:y val="0.83280396990926675"/>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Times New Roman"/>
                <a:ea typeface="Times New Roman"/>
                <a:cs typeface="Times New Roman"/>
              </a:defRPr>
            </a:pPr>
            <a:endParaRPr lang="en-US"/>
          </a:p>
        </c:txPr>
        <c:crossAx val="1762624368"/>
        <c:crosses val="autoZero"/>
        <c:crossBetween val="between"/>
      </c:valAx>
      <c:spPr>
        <a:solidFill>
          <a:srgbClr val="C0C0C0"/>
        </a:solidFill>
        <a:ln w="12700">
          <a:solidFill>
            <a:srgbClr val="808080"/>
          </a:solidFill>
          <a:prstDash val="solid"/>
        </a:ln>
      </c:spPr>
    </c:plotArea>
    <c:legend>
      <c:legendPos val="b"/>
      <c:layout>
        <c:manualLayout>
          <c:xMode val="edge"/>
          <c:yMode val="edge"/>
          <c:x val="0.25511138195011712"/>
          <c:y val="0.92310801483918725"/>
          <c:w val="0.5867561784852694"/>
          <c:h val="4.6824319593292113E-2"/>
        </c:manualLayout>
      </c:layout>
      <c:overlay val="0"/>
      <c:spPr>
        <a:solidFill>
          <a:srgbClr val="FFFFFF"/>
        </a:solidFill>
        <a:ln w="3175">
          <a:solidFill>
            <a:srgbClr val="000000"/>
          </a:solidFill>
          <a:prstDash val="solid"/>
        </a:ln>
      </c:spPr>
      <c:txPr>
        <a:bodyPr/>
        <a:lstStyle/>
        <a:p>
          <a:pPr>
            <a:defRPr sz="29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imes New Roman"/>
                <a:ea typeface="Times New Roman"/>
                <a:cs typeface="Times New Roman"/>
              </a:defRPr>
            </a:pPr>
            <a:r>
              <a:rPr lang="en-US"/>
              <a:t>Timber removals in the South, 1952-1996</a:t>
            </a:r>
          </a:p>
        </c:rich>
      </c:tx>
      <c:layout>
        <c:manualLayout>
          <c:xMode val="edge"/>
          <c:yMode val="edge"/>
          <c:x val="0.14943124979116984"/>
          <c:y val="4.3920300768443395E-2"/>
        </c:manualLayout>
      </c:layout>
      <c:overlay val="0"/>
      <c:spPr>
        <a:noFill/>
        <a:ln w="25400">
          <a:noFill/>
        </a:ln>
      </c:spPr>
    </c:title>
    <c:autoTitleDeleted val="0"/>
    <c:plotArea>
      <c:layout>
        <c:manualLayout>
          <c:layoutTarget val="inner"/>
          <c:xMode val="edge"/>
          <c:yMode val="edge"/>
          <c:x val="0.25288365349274905"/>
          <c:y val="0.23311544254019956"/>
          <c:w val="0.60347235492587836"/>
          <c:h val="0.54055754791930322"/>
        </c:manualLayout>
      </c:layout>
      <c:barChart>
        <c:barDir val="bar"/>
        <c:grouping val="clustered"/>
        <c:varyColors val="0"/>
        <c:ser>
          <c:idx val="0"/>
          <c:order val="0"/>
          <c:tx>
            <c:strRef>
              <c:f>Removals!$I$10</c:f>
              <c:strCache>
                <c:ptCount val="1"/>
                <c:pt idx="0">
                  <c:v>1996</c:v>
                </c:pt>
              </c:strCache>
            </c:strRef>
          </c:tx>
          <c:spPr>
            <a:solidFill>
              <a:srgbClr val="9999FF"/>
            </a:solidFill>
            <a:ln w="12700">
              <a:solidFill>
                <a:srgbClr val="000000"/>
              </a:solidFill>
              <a:prstDash val="solid"/>
            </a:ln>
          </c:spPr>
          <c:invertIfNegative val="0"/>
          <c:cat>
            <c:strRef>
              <c:f>Removals!$J$9:$K$9</c:f>
              <c:strCache>
                <c:ptCount val="2"/>
                <c:pt idx="0">
                  <c:v> Public </c:v>
                </c:pt>
                <c:pt idx="1">
                  <c:v> Private </c:v>
                </c:pt>
              </c:strCache>
            </c:strRef>
          </c:cat>
          <c:val>
            <c:numRef>
              <c:f>Removals!$J$10:$K$10</c:f>
              <c:numCache>
                <c:formatCode>_(* #,##0.0_);_(* \(#,##0.0\);_(* "-"??_);_(@_)</c:formatCode>
                <c:ptCount val="2"/>
                <c:pt idx="0">
                  <c:v>0.56000000000000005</c:v>
                </c:pt>
                <c:pt idx="1">
                  <c:v>9.6260000000000012</c:v>
                </c:pt>
              </c:numCache>
            </c:numRef>
          </c:val>
          <c:extLst>
            <c:ext xmlns:c16="http://schemas.microsoft.com/office/drawing/2014/chart" uri="{C3380CC4-5D6E-409C-BE32-E72D297353CC}">
              <c16:uniqueId val="{00000000-445C-4FA9-9152-8312F8E94D0A}"/>
            </c:ext>
          </c:extLst>
        </c:ser>
        <c:ser>
          <c:idx val="1"/>
          <c:order val="1"/>
          <c:tx>
            <c:strRef>
              <c:f>Removals!$I$11</c:f>
              <c:strCache>
                <c:ptCount val="1"/>
                <c:pt idx="0">
                  <c:v>1986</c:v>
                </c:pt>
              </c:strCache>
            </c:strRef>
          </c:tx>
          <c:spPr>
            <a:solidFill>
              <a:srgbClr val="993366"/>
            </a:solidFill>
            <a:ln w="12700">
              <a:solidFill>
                <a:srgbClr val="000000"/>
              </a:solidFill>
              <a:prstDash val="solid"/>
            </a:ln>
          </c:spPr>
          <c:invertIfNegative val="0"/>
          <c:cat>
            <c:strRef>
              <c:f>Removals!$J$9:$K$9</c:f>
              <c:strCache>
                <c:ptCount val="2"/>
                <c:pt idx="0">
                  <c:v> Public </c:v>
                </c:pt>
                <c:pt idx="1">
                  <c:v> Private </c:v>
                </c:pt>
              </c:strCache>
            </c:strRef>
          </c:cat>
          <c:val>
            <c:numRef>
              <c:f>Removals!$J$11:$K$11</c:f>
              <c:numCache>
                <c:formatCode>_(* #,##0.0_);_(* \(#,##0.0\);_(* "-"??_);_(@_)</c:formatCode>
                <c:ptCount val="2"/>
                <c:pt idx="0">
                  <c:v>0.58699999999999997</c:v>
                </c:pt>
                <c:pt idx="1">
                  <c:v>8.1120000000000001</c:v>
                </c:pt>
              </c:numCache>
            </c:numRef>
          </c:val>
          <c:extLst>
            <c:ext xmlns:c16="http://schemas.microsoft.com/office/drawing/2014/chart" uri="{C3380CC4-5D6E-409C-BE32-E72D297353CC}">
              <c16:uniqueId val="{00000001-445C-4FA9-9152-8312F8E94D0A}"/>
            </c:ext>
          </c:extLst>
        </c:ser>
        <c:ser>
          <c:idx val="2"/>
          <c:order val="2"/>
          <c:tx>
            <c:strRef>
              <c:f>Removals!$I$12</c:f>
              <c:strCache>
                <c:ptCount val="1"/>
                <c:pt idx="0">
                  <c:v>1976</c:v>
                </c:pt>
              </c:strCache>
            </c:strRef>
          </c:tx>
          <c:spPr>
            <a:solidFill>
              <a:srgbClr val="FFFFCC"/>
            </a:solidFill>
            <a:ln w="12700">
              <a:solidFill>
                <a:srgbClr val="000000"/>
              </a:solidFill>
              <a:prstDash val="solid"/>
            </a:ln>
          </c:spPr>
          <c:invertIfNegative val="0"/>
          <c:cat>
            <c:strRef>
              <c:f>Removals!$J$9:$K$9</c:f>
              <c:strCache>
                <c:ptCount val="2"/>
                <c:pt idx="0">
                  <c:v> Public </c:v>
                </c:pt>
                <c:pt idx="1">
                  <c:v> Private </c:v>
                </c:pt>
              </c:strCache>
            </c:strRef>
          </c:cat>
          <c:val>
            <c:numRef>
              <c:f>Removals!$J$12:$K$12</c:f>
              <c:numCache>
                <c:formatCode>_(* #,##0.0_);_(* \(#,##0.0\);_(* "-"??_);_(@_)</c:formatCode>
                <c:ptCount val="2"/>
                <c:pt idx="0">
                  <c:v>0.51700000000000002</c:v>
                </c:pt>
                <c:pt idx="1">
                  <c:v>6.2350000000000003</c:v>
                </c:pt>
              </c:numCache>
            </c:numRef>
          </c:val>
          <c:extLst>
            <c:ext xmlns:c16="http://schemas.microsoft.com/office/drawing/2014/chart" uri="{C3380CC4-5D6E-409C-BE32-E72D297353CC}">
              <c16:uniqueId val="{00000002-445C-4FA9-9152-8312F8E94D0A}"/>
            </c:ext>
          </c:extLst>
        </c:ser>
        <c:ser>
          <c:idx val="3"/>
          <c:order val="3"/>
          <c:tx>
            <c:strRef>
              <c:f>Removals!$I$13</c:f>
              <c:strCache>
                <c:ptCount val="1"/>
                <c:pt idx="0">
                  <c:v>1962</c:v>
                </c:pt>
              </c:strCache>
            </c:strRef>
          </c:tx>
          <c:spPr>
            <a:solidFill>
              <a:srgbClr val="CCFFFF"/>
            </a:solidFill>
            <a:ln w="12700">
              <a:solidFill>
                <a:srgbClr val="000000"/>
              </a:solidFill>
              <a:prstDash val="solid"/>
            </a:ln>
          </c:spPr>
          <c:invertIfNegative val="0"/>
          <c:cat>
            <c:strRef>
              <c:f>Removals!$J$9:$K$9</c:f>
              <c:strCache>
                <c:ptCount val="2"/>
                <c:pt idx="0">
                  <c:v> Public </c:v>
                </c:pt>
                <c:pt idx="1">
                  <c:v> Private </c:v>
                </c:pt>
              </c:strCache>
            </c:strRef>
          </c:cat>
          <c:val>
            <c:numRef>
              <c:f>Removals!$J$13:$K$13</c:f>
              <c:numCache>
                <c:formatCode>_(* #,##0.0_);_(* \(#,##0.0\);_(* "-"??_);_(@_)</c:formatCode>
                <c:ptCount val="2"/>
                <c:pt idx="0">
                  <c:v>0.32100000000000001</c:v>
                </c:pt>
                <c:pt idx="1">
                  <c:v>5.3680000000000003</c:v>
                </c:pt>
              </c:numCache>
            </c:numRef>
          </c:val>
          <c:extLst>
            <c:ext xmlns:c16="http://schemas.microsoft.com/office/drawing/2014/chart" uri="{C3380CC4-5D6E-409C-BE32-E72D297353CC}">
              <c16:uniqueId val="{00000003-445C-4FA9-9152-8312F8E94D0A}"/>
            </c:ext>
          </c:extLst>
        </c:ser>
        <c:ser>
          <c:idx val="4"/>
          <c:order val="4"/>
          <c:tx>
            <c:strRef>
              <c:f>Removals!$I$14</c:f>
              <c:strCache>
                <c:ptCount val="1"/>
                <c:pt idx="0">
                  <c:v>1952</c:v>
                </c:pt>
              </c:strCache>
            </c:strRef>
          </c:tx>
          <c:spPr>
            <a:solidFill>
              <a:srgbClr val="660066"/>
            </a:solidFill>
            <a:ln w="12700">
              <a:solidFill>
                <a:srgbClr val="000000"/>
              </a:solidFill>
              <a:prstDash val="solid"/>
            </a:ln>
          </c:spPr>
          <c:invertIfNegative val="0"/>
          <c:cat>
            <c:strRef>
              <c:f>Removals!$J$9:$K$9</c:f>
              <c:strCache>
                <c:ptCount val="2"/>
                <c:pt idx="0">
                  <c:v> Public </c:v>
                </c:pt>
                <c:pt idx="1">
                  <c:v> Private </c:v>
                </c:pt>
              </c:strCache>
            </c:strRef>
          </c:cat>
          <c:val>
            <c:numRef>
              <c:f>Removals!$J$14:$K$14</c:f>
              <c:numCache>
                <c:formatCode>_(* #,##0.0_);_(* \(#,##0.0\);_(* "-"??_);_(@_)</c:formatCode>
                <c:ptCount val="2"/>
                <c:pt idx="0">
                  <c:v>0.38900000000000001</c:v>
                </c:pt>
                <c:pt idx="1">
                  <c:v>5.4450000000000003</c:v>
                </c:pt>
              </c:numCache>
            </c:numRef>
          </c:val>
          <c:extLst>
            <c:ext xmlns:c16="http://schemas.microsoft.com/office/drawing/2014/chart" uri="{C3380CC4-5D6E-409C-BE32-E72D297353CC}">
              <c16:uniqueId val="{00000004-445C-4FA9-9152-8312F8E94D0A}"/>
            </c:ext>
          </c:extLst>
        </c:ser>
        <c:dLbls>
          <c:showLegendKey val="0"/>
          <c:showVal val="0"/>
          <c:showCatName val="0"/>
          <c:showSerName val="0"/>
          <c:showPercent val="0"/>
          <c:showBubbleSize val="0"/>
        </c:dLbls>
        <c:gapWidth val="150"/>
        <c:axId val="1749661744"/>
        <c:axId val="1"/>
      </c:barChart>
      <c:catAx>
        <c:axId val="174966174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300"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36208341295552704"/>
              <c:y val="0.83110722992592878"/>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Times New Roman"/>
                <a:ea typeface="Times New Roman"/>
                <a:cs typeface="Times New Roman"/>
              </a:defRPr>
            </a:pPr>
            <a:endParaRPr lang="en-US"/>
          </a:p>
        </c:txPr>
        <c:crossAx val="1749661744"/>
        <c:crosses val="autoZero"/>
        <c:crossBetween val="between"/>
      </c:valAx>
      <c:spPr>
        <a:solidFill>
          <a:srgbClr val="C0C0C0"/>
        </a:solidFill>
        <a:ln w="12700">
          <a:solidFill>
            <a:srgbClr val="808080"/>
          </a:solidFill>
          <a:prstDash val="solid"/>
        </a:ln>
      </c:spPr>
    </c:plotArea>
    <c:legend>
      <c:legendPos val="b"/>
      <c:layout>
        <c:manualLayout>
          <c:xMode val="edge"/>
          <c:yMode val="edge"/>
          <c:x val="0.16667331707476638"/>
          <c:y val="0.92232631613731131"/>
          <c:w val="0.66094591253786672"/>
          <c:h val="4.7298785442939036E-2"/>
        </c:manualLayout>
      </c:layout>
      <c:overlay val="0"/>
      <c:spPr>
        <a:solidFill>
          <a:srgbClr val="FFFFFF"/>
        </a:solidFill>
        <a:ln w="3175">
          <a:solidFill>
            <a:srgbClr val="000000"/>
          </a:solidFill>
          <a:prstDash val="solid"/>
        </a:ln>
      </c:spPr>
      <c:txPr>
        <a:bodyPr/>
        <a:lstStyle/>
        <a:p>
          <a:pPr>
            <a:defRPr sz="27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600" b="1" i="0" u="none" strike="noStrike" baseline="0">
                <a:solidFill>
                  <a:srgbClr val="000000"/>
                </a:solidFill>
                <a:latin typeface="Times New Roman"/>
                <a:ea typeface="Times New Roman"/>
                <a:cs typeface="Times New Roman"/>
              </a:defRPr>
            </a:pPr>
            <a:r>
              <a:rPr lang="en-US"/>
              <a:t>Timber removals in the West, 1952-1996</a:t>
            </a:r>
          </a:p>
        </c:rich>
      </c:tx>
      <c:layout>
        <c:manualLayout>
          <c:xMode val="edge"/>
          <c:yMode val="edge"/>
          <c:x val="0.14045430245887613"/>
          <c:y val="4.3047904786854177E-2"/>
        </c:manualLayout>
      </c:layout>
      <c:overlay val="0"/>
      <c:spPr>
        <a:noFill/>
        <a:ln w="25400">
          <a:noFill/>
        </a:ln>
      </c:spPr>
    </c:title>
    <c:autoTitleDeleted val="0"/>
    <c:plotArea>
      <c:layout>
        <c:manualLayout>
          <c:layoutTarget val="inner"/>
          <c:xMode val="edge"/>
          <c:yMode val="edge"/>
          <c:x val="0.24719957232762202"/>
          <c:y val="0.19868263747778847"/>
          <c:w val="0.61799893081905499"/>
          <c:h val="0.57949102597688307"/>
        </c:manualLayout>
      </c:layout>
      <c:barChart>
        <c:barDir val="bar"/>
        <c:grouping val="clustered"/>
        <c:varyColors val="0"/>
        <c:ser>
          <c:idx val="0"/>
          <c:order val="0"/>
          <c:tx>
            <c:strRef>
              <c:f>Removals!$N$4</c:f>
              <c:strCache>
                <c:ptCount val="1"/>
                <c:pt idx="0">
                  <c:v>1996</c:v>
                </c:pt>
              </c:strCache>
            </c:strRef>
          </c:tx>
          <c:spPr>
            <a:solidFill>
              <a:srgbClr val="9999FF"/>
            </a:solidFill>
            <a:ln w="12700">
              <a:solidFill>
                <a:srgbClr val="000000"/>
              </a:solidFill>
              <a:prstDash val="solid"/>
            </a:ln>
          </c:spPr>
          <c:invertIfNegative val="0"/>
          <c:cat>
            <c:strRef>
              <c:f>Removals!$O$3:$P$3</c:f>
              <c:strCache>
                <c:ptCount val="2"/>
                <c:pt idx="0">
                  <c:v> Public </c:v>
                </c:pt>
                <c:pt idx="1">
                  <c:v> Private </c:v>
                </c:pt>
              </c:strCache>
            </c:strRef>
          </c:cat>
          <c:val>
            <c:numRef>
              <c:f>Removals!$O$4:$P$4</c:f>
              <c:numCache>
                <c:formatCode>_(* #,##0.0_);_(* \(#,##0.0\);_(* "-"??_);_(@_)</c:formatCode>
                <c:ptCount val="2"/>
                <c:pt idx="0">
                  <c:v>0.74299999999999999</c:v>
                </c:pt>
                <c:pt idx="1">
                  <c:v>2.3200000000000003</c:v>
                </c:pt>
              </c:numCache>
            </c:numRef>
          </c:val>
          <c:extLst>
            <c:ext xmlns:c16="http://schemas.microsoft.com/office/drawing/2014/chart" uri="{C3380CC4-5D6E-409C-BE32-E72D297353CC}">
              <c16:uniqueId val="{00000000-14BA-439B-BAEE-CC054C0C5648}"/>
            </c:ext>
          </c:extLst>
        </c:ser>
        <c:ser>
          <c:idx val="1"/>
          <c:order val="1"/>
          <c:tx>
            <c:strRef>
              <c:f>Removals!$N$5</c:f>
              <c:strCache>
                <c:ptCount val="1"/>
                <c:pt idx="0">
                  <c:v>1986</c:v>
                </c:pt>
              </c:strCache>
            </c:strRef>
          </c:tx>
          <c:spPr>
            <a:solidFill>
              <a:srgbClr val="993366"/>
            </a:solidFill>
            <a:ln w="12700">
              <a:solidFill>
                <a:srgbClr val="000000"/>
              </a:solidFill>
              <a:prstDash val="solid"/>
            </a:ln>
          </c:spPr>
          <c:invertIfNegative val="0"/>
          <c:cat>
            <c:strRef>
              <c:f>Removals!$O$3:$P$3</c:f>
              <c:strCache>
                <c:ptCount val="2"/>
                <c:pt idx="0">
                  <c:v> Public </c:v>
                </c:pt>
                <c:pt idx="1">
                  <c:v> Private </c:v>
                </c:pt>
              </c:strCache>
            </c:strRef>
          </c:cat>
          <c:val>
            <c:numRef>
              <c:f>Removals!$O$5:$P$5</c:f>
              <c:numCache>
                <c:formatCode>_(* #,##0.0_);_(* \(#,##0.0\);_(* "-"??_);_(@_)</c:formatCode>
                <c:ptCount val="2"/>
                <c:pt idx="0">
                  <c:v>2.4653</c:v>
                </c:pt>
                <c:pt idx="1">
                  <c:v>2.5789</c:v>
                </c:pt>
              </c:numCache>
            </c:numRef>
          </c:val>
          <c:extLst>
            <c:ext xmlns:c16="http://schemas.microsoft.com/office/drawing/2014/chart" uri="{C3380CC4-5D6E-409C-BE32-E72D297353CC}">
              <c16:uniqueId val="{00000001-14BA-439B-BAEE-CC054C0C5648}"/>
            </c:ext>
          </c:extLst>
        </c:ser>
        <c:ser>
          <c:idx val="2"/>
          <c:order val="2"/>
          <c:tx>
            <c:strRef>
              <c:f>Removals!$N$6</c:f>
              <c:strCache>
                <c:ptCount val="1"/>
                <c:pt idx="0">
                  <c:v>1976</c:v>
                </c:pt>
              </c:strCache>
            </c:strRef>
          </c:tx>
          <c:spPr>
            <a:solidFill>
              <a:srgbClr val="FFFFCC"/>
            </a:solidFill>
            <a:ln w="12700">
              <a:solidFill>
                <a:srgbClr val="000000"/>
              </a:solidFill>
              <a:prstDash val="solid"/>
            </a:ln>
          </c:spPr>
          <c:invertIfNegative val="0"/>
          <c:cat>
            <c:strRef>
              <c:f>Removals!$O$3:$P$3</c:f>
              <c:strCache>
                <c:ptCount val="2"/>
                <c:pt idx="0">
                  <c:v> Public </c:v>
                </c:pt>
                <c:pt idx="1">
                  <c:v> Private </c:v>
                </c:pt>
              </c:strCache>
            </c:strRef>
          </c:cat>
          <c:val>
            <c:numRef>
              <c:f>Removals!$O$6:$P$6</c:f>
              <c:numCache>
                <c:formatCode>_(* #,##0.0_);_(* \(#,##0.0\);_(* "-"??_);_(@_)</c:formatCode>
                <c:ptCount val="2"/>
                <c:pt idx="0">
                  <c:v>2.3956999999999997</c:v>
                </c:pt>
                <c:pt idx="1">
                  <c:v>2.6252999999999997</c:v>
                </c:pt>
              </c:numCache>
            </c:numRef>
          </c:val>
          <c:extLst>
            <c:ext xmlns:c16="http://schemas.microsoft.com/office/drawing/2014/chart" uri="{C3380CC4-5D6E-409C-BE32-E72D297353CC}">
              <c16:uniqueId val="{00000002-14BA-439B-BAEE-CC054C0C5648}"/>
            </c:ext>
          </c:extLst>
        </c:ser>
        <c:ser>
          <c:idx val="3"/>
          <c:order val="3"/>
          <c:tx>
            <c:strRef>
              <c:f>Removals!$N$7</c:f>
              <c:strCache>
                <c:ptCount val="1"/>
                <c:pt idx="0">
                  <c:v>1962</c:v>
                </c:pt>
              </c:strCache>
            </c:strRef>
          </c:tx>
          <c:spPr>
            <a:solidFill>
              <a:srgbClr val="CCFFFF"/>
            </a:solidFill>
            <a:ln w="12700">
              <a:solidFill>
                <a:srgbClr val="000000"/>
              </a:solidFill>
              <a:prstDash val="solid"/>
            </a:ln>
          </c:spPr>
          <c:invertIfNegative val="0"/>
          <c:cat>
            <c:strRef>
              <c:f>Removals!$O$3:$P$3</c:f>
              <c:strCache>
                <c:ptCount val="2"/>
                <c:pt idx="0">
                  <c:v> Public </c:v>
                </c:pt>
                <c:pt idx="1">
                  <c:v> Private </c:v>
                </c:pt>
              </c:strCache>
            </c:strRef>
          </c:cat>
          <c:val>
            <c:numRef>
              <c:f>Removals!$O$7:$P$7</c:f>
              <c:numCache>
                <c:formatCode>_(* #,##0.0_);_(* \(#,##0.0\);_(* "-"??_);_(@_)</c:formatCode>
                <c:ptCount val="2"/>
                <c:pt idx="0">
                  <c:v>2.0548000000000002</c:v>
                </c:pt>
                <c:pt idx="1">
                  <c:v>2.3172000000000001</c:v>
                </c:pt>
              </c:numCache>
            </c:numRef>
          </c:val>
          <c:extLst>
            <c:ext xmlns:c16="http://schemas.microsoft.com/office/drawing/2014/chart" uri="{C3380CC4-5D6E-409C-BE32-E72D297353CC}">
              <c16:uniqueId val="{00000003-14BA-439B-BAEE-CC054C0C5648}"/>
            </c:ext>
          </c:extLst>
        </c:ser>
        <c:ser>
          <c:idx val="4"/>
          <c:order val="4"/>
          <c:tx>
            <c:strRef>
              <c:f>Removals!$N$8</c:f>
              <c:strCache>
                <c:ptCount val="1"/>
                <c:pt idx="0">
                  <c:v>1952</c:v>
                </c:pt>
              </c:strCache>
            </c:strRef>
          </c:tx>
          <c:spPr>
            <a:solidFill>
              <a:srgbClr val="660066"/>
            </a:solidFill>
            <a:ln w="12700">
              <a:solidFill>
                <a:srgbClr val="000000"/>
              </a:solidFill>
              <a:prstDash val="solid"/>
            </a:ln>
          </c:spPr>
          <c:invertIfNegative val="0"/>
          <c:cat>
            <c:strRef>
              <c:f>Removals!$O$3:$P$3</c:f>
              <c:strCache>
                <c:ptCount val="2"/>
                <c:pt idx="0">
                  <c:v> Public </c:v>
                </c:pt>
                <c:pt idx="1">
                  <c:v> Private </c:v>
                </c:pt>
              </c:strCache>
            </c:strRef>
          </c:cat>
          <c:val>
            <c:numRef>
              <c:f>Removals!$O$8:$P$8</c:f>
              <c:numCache>
                <c:formatCode>_(* #,##0.0_);_(* \(#,##0.0\);_(* "-"??_);_(@_)</c:formatCode>
                <c:ptCount val="2"/>
                <c:pt idx="0">
                  <c:v>1.1526000000000001</c:v>
                </c:pt>
                <c:pt idx="1">
                  <c:v>2.9363999999999999</c:v>
                </c:pt>
              </c:numCache>
            </c:numRef>
          </c:val>
          <c:extLst>
            <c:ext xmlns:c16="http://schemas.microsoft.com/office/drawing/2014/chart" uri="{C3380CC4-5D6E-409C-BE32-E72D297353CC}">
              <c16:uniqueId val="{00000004-14BA-439B-BAEE-CC054C0C5648}"/>
            </c:ext>
          </c:extLst>
        </c:ser>
        <c:dLbls>
          <c:showLegendKey val="0"/>
          <c:showVal val="0"/>
          <c:showCatName val="0"/>
          <c:showSerName val="0"/>
          <c:showPercent val="0"/>
          <c:showBubbleSize val="0"/>
        </c:dLbls>
        <c:gapWidth val="150"/>
        <c:axId val="1374475744"/>
        <c:axId val="1"/>
      </c:barChart>
      <c:catAx>
        <c:axId val="137447574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300"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37079935849143303"/>
              <c:y val="0.83446707740671155"/>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Times New Roman"/>
                <a:ea typeface="Times New Roman"/>
                <a:cs typeface="Times New Roman"/>
              </a:defRPr>
            </a:pPr>
            <a:endParaRPr lang="en-US"/>
          </a:p>
        </c:txPr>
        <c:crossAx val="1374475744"/>
        <c:crosses val="autoZero"/>
        <c:crossBetween val="between"/>
      </c:valAx>
      <c:spPr>
        <a:solidFill>
          <a:srgbClr val="C0C0C0"/>
        </a:solidFill>
        <a:ln w="12700">
          <a:solidFill>
            <a:srgbClr val="808080"/>
          </a:solidFill>
          <a:prstDash val="solid"/>
        </a:ln>
      </c:spPr>
    </c:plotArea>
    <c:legend>
      <c:legendPos val="b"/>
      <c:layout>
        <c:manualLayout>
          <c:xMode val="edge"/>
          <c:yMode val="edge"/>
          <c:x val="0.17416333504900641"/>
          <c:y val="0.92387426427171626"/>
          <c:w val="0.64608979131083022"/>
          <c:h val="4.6359282078150647E-2"/>
        </c:manualLayout>
      </c:layout>
      <c:overlay val="0"/>
      <c:spPr>
        <a:solidFill>
          <a:srgbClr val="FFFFFF"/>
        </a:solidFill>
        <a:ln w="3175">
          <a:solidFill>
            <a:srgbClr val="000000"/>
          </a:solidFill>
          <a:prstDash val="solid"/>
        </a:ln>
      </c:spPr>
      <c:txPr>
        <a:bodyPr/>
        <a:lstStyle/>
        <a:p>
          <a:pPr>
            <a:defRPr sz="27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imes New Roman"/>
                <a:ea typeface="Times New Roman"/>
                <a:cs typeface="Times New Roman"/>
              </a:defRPr>
            </a:pPr>
            <a:r>
              <a:rPr lang="en-US"/>
              <a:t>Timber removals in the U.S., 1952-1996</a:t>
            </a:r>
          </a:p>
        </c:rich>
      </c:tx>
      <c:layout>
        <c:manualLayout>
          <c:xMode val="edge"/>
          <c:yMode val="edge"/>
          <c:x val="0.16495409739640754"/>
          <c:y val="4.3625599644100052E-2"/>
        </c:manualLayout>
      </c:layout>
      <c:overlay val="0"/>
      <c:spPr>
        <a:noFill/>
        <a:ln w="25400">
          <a:noFill/>
        </a:ln>
      </c:spPr>
    </c:title>
    <c:autoTitleDeleted val="0"/>
    <c:plotArea>
      <c:layout>
        <c:manualLayout>
          <c:layoutTarget val="inner"/>
          <c:xMode val="edge"/>
          <c:yMode val="edge"/>
          <c:x val="0.22681188392006041"/>
          <c:y val="0.23155125964945414"/>
          <c:w val="0.64435194295471698"/>
          <c:h val="0.54364208787263135"/>
        </c:manualLayout>
      </c:layout>
      <c:barChart>
        <c:barDir val="bar"/>
        <c:grouping val="clustered"/>
        <c:varyColors val="0"/>
        <c:ser>
          <c:idx val="0"/>
          <c:order val="0"/>
          <c:tx>
            <c:strRef>
              <c:f>Removals!$N$10</c:f>
              <c:strCache>
                <c:ptCount val="1"/>
                <c:pt idx="0">
                  <c:v>1996</c:v>
                </c:pt>
              </c:strCache>
            </c:strRef>
          </c:tx>
          <c:spPr>
            <a:solidFill>
              <a:srgbClr val="9999FF"/>
            </a:solidFill>
            <a:ln w="12700">
              <a:solidFill>
                <a:srgbClr val="000000"/>
              </a:solidFill>
              <a:prstDash val="solid"/>
            </a:ln>
          </c:spPr>
          <c:invertIfNegative val="0"/>
          <c:cat>
            <c:strRef>
              <c:f>Removals!$O$9:$P$9</c:f>
              <c:strCache>
                <c:ptCount val="2"/>
                <c:pt idx="0">
                  <c:v> Public </c:v>
                </c:pt>
                <c:pt idx="1">
                  <c:v> Private </c:v>
                </c:pt>
              </c:strCache>
            </c:strRef>
          </c:cat>
          <c:val>
            <c:numRef>
              <c:f>Removals!$O$10:$P$10</c:f>
              <c:numCache>
                <c:formatCode>_(* #,##0.0_);_(* \(#,##0.0\);_(* "-"??_);_(@_)</c:formatCode>
                <c:ptCount val="2"/>
                <c:pt idx="0">
                  <c:v>3.077</c:v>
                </c:pt>
                <c:pt idx="1">
                  <c:v>12.417000000000002</c:v>
                </c:pt>
              </c:numCache>
            </c:numRef>
          </c:val>
          <c:extLst>
            <c:ext xmlns:c16="http://schemas.microsoft.com/office/drawing/2014/chart" uri="{C3380CC4-5D6E-409C-BE32-E72D297353CC}">
              <c16:uniqueId val="{00000000-C660-4C4E-87AA-2180B586A1AD}"/>
            </c:ext>
          </c:extLst>
        </c:ser>
        <c:ser>
          <c:idx val="1"/>
          <c:order val="1"/>
          <c:tx>
            <c:strRef>
              <c:f>Removals!$N$11</c:f>
              <c:strCache>
                <c:ptCount val="1"/>
                <c:pt idx="0">
                  <c:v>1986</c:v>
                </c:pt>
              </c:strCache>
            </c:strRef>
          </c:tx>
          <c:spPr>
            <a:solidFill>
              <a:srgbClr val="993366"/>
            </a:solidFill>
            <a:ln w="12700">
              <a:solidFill>
                <a:srgbClr val="000000"/>
              </a:solidFill>
              <a:prstDash val="solid"/>
            </a:ln>
          </c:spPr>
          <c:invertIfNegative val="0"/>
          <c:cat>
            <c:strRef>
              <c:f>Removals!$O$9:$P$9</c:f>
              <c:strCache>
                <c:ptCount val="2"/>
                <c:pt idx="0">
                  <c:v> Public </c:v>
                </c:pt>
                <c:pt idx="1">
                  <c:v> Private </c:v>
                </c:pt>
              </c:strCache>
            </c:strRef>
          </c:cat>
          <c:val>
            <c:numRef>
              <c:f>Removals!$O$11:$P$11</c:f>
              <c:numCache>
                <c:formatCode>_(* #,##0.0_);_(* \(#,##0.0\);_(* "-"??_);_(@_)</c:formatCode>
                <c:ptCount val="2"/>
                <c:pt idx="0">
                  <c:v>6.3405999999999993</c:v>
                </c:pt>
                <c:pt idx="1">
                  <c:v>10.9269</c:v>
                </c:pt>
              </c:numCache>
            </c:numRef>
          </c:val>
          <c:extLst>
            <c:ext xmlns:c16="http://schemas.microsoft.com/office/drawing/2014/chart" uri="{C3380CC4-5D6E-409C-BE32-E72D297353CC}">
              <c16:uniqueId val="{00000001-C660-4C4E-87AA-2180B586A1AD}"/>
            </c:ext>
          </c:extLst>
        </c:ser>
        <c:ser>
          <c:idx val="2"/>
          <c:order val="2"/>
          <c:tx>
            <c:strRef>
              <c:f>Removals!$N$12</c:f>
              <c:strCache>
                <c:ptCount val="1"/>
                <c:pt idx="0">
                  <c:v>1976</c:v>
                </c:pt>
              </c:strCache>
            </c:strRef>
          </c:tx>
          <c:spPr>
            <a:solidFill>
              <a:srgbClr val="FFFFCC"/>
            </a:solidFill>
            <a:ln w="12700">
              <a:solidFill>
                <a:srgbClr val="000000"/>
              </a:solidFill>
              <a:prstDash val="solid"/>
            </a:ln>
          </c:spPr>
          <c:invertIfNegative val="0"/>
          <c:cat>
            <c:strRef>
              <c:f>Removals!$O$9:$P$9</c:f>
              <c:strCache>
                <c:ptCount val="2"/>
                <c:pt idx="0">
                  <c:v> Public </c:v>
                </c:pt>
                <c:pt idx="1">
                  <c:v> Private </c:v>
                </c:pt>
              </c:strCache>
            </c:strRef>
          </c:cat>
          <c:val>
            <c:numRef>
              <c:f>Removals!$O$12:$P$12</c:f>
              <c:numCache>
                <c:formatCode>_(* #,##0.0_);_(* \(#,##0.0\);_(* "-"??_);_(@_)</c:formatCode>
                <c:ptCount val="2"/>
                <c:pt idx="0">
                  <c:v>6.1473999999999993</c:v>
                </c:pt>
                <c:pt idx="1">
                  <c:v>9.1822999999999997</c:v>
                </c:pt>
              </c:numCache>
            </c:numRef>
          </c:val>
          <c:extLst>
            <c:ext xmlns:c16="http://schemas.microsoft.com/office/drawing/2014/chart" uri="{C3380CC4-5D6E-409C-BE32-E72D297353CC}">
              <c16:uniqueId val="{00000002-C660-4C4E-87AA-2180B586A1AD}"/>
            </c:ext>
          </c:extLst>
        </c:ser>
        <c:ser>
          <c:idx val="3"/>
          <c:order val="3"/>
          <c:tx>
            <c:strRef>
              <c:f>Removals!$N$13</c:f>
              <c:strCache>
                <c:ptCount val="1"/>
                <c:pt idx="0">
                  <c:v>1962</c:v>
                </c:pt>
              </c:strCache>
            </c:strRef>
          </c:tx>
          <c:spPr>
            <a:solidFill>
              <a:srgbClr val="CCFFFF"/>
            </a:solidFill>
            <a:ln w="12700">
              <a:solidFill>
                <a:srgbClr val="000000"/>
              </a:solidFill>
              <a:prstDash val="solid"/>
            </a:ln>
          </c:spPr>
          <c:invertIfNegative val="0"/>
          <c:cat>
            <c:strRef>
              <c:f>Removals!$O$9:$P$9</c:f>
              <c:strCache>
                <c:ptCount val="2"/>
                <c:pt idx="0">
                  <c:v> Public </c:v>
                </c:pt>
                <c:pt idx="1">
                  <c:v> Private </c:v>
                </c:pt>
              </c:strCache>
            </c:strRef>
          </c:cat>
          <c:val>
            <c:numRef>
              <c:f>Removals!$O$13:$P$13</c:f>
              <c:numCache>
                <c:formatCode>_(* #,##0.0_);_(* \(#,##0.0\);_(* "-"??_);_(@_)</c:formatCode>
                <c:ptCount val="2"/>
                <c:pt idx="0">
                  <c:v>4.9636000000000005</c:v>
                </c:pt>
                <c:pt idx="1">
                  <c:v>7.8971999999999998</c:v>
                </c:pt>
              </c:numCache>
            </c:numRef>
          </c:val>
          <c:extLst>
            <c:ext xmlns:c16="http://schemas.microsoft.com/office/drawing/2014/chart" uri="{C3380CC4-5D6E-409C-BE32-E72D297353CC}">
              <c16:uniqueId val="{00000003-C660-4C4E-87AA-2180B586A1AD}"/>
            </c:ext>
          </c:extLst>
        </c:ser>
        <c:ser>
          <c:idx val="4"/>
          <c:order val="4"/>
          <c:tx>
            <c:strRef>
              <c:f>Removals!$N$14</c:f>
              <c:strCache>
                <c:ptCount val="1"/>
                <c:pt idx="0">
                  <c:v>1952</c:v>
                </c:pt>
              </c:strCache>
            </c:strRef>
          </c:tx>
          <c:spPr>
            <a:solidFill>
              <a:srgbClr val="660066"/>
            </a:solidFill>
            <a:ln w="12700">
              <a:solidFill>
                <a:srgbClr val="000000"/>
              </a:solidFill>
              <a:prstDash val="solid"/>
            </a:ln>
          </c:spPr>
          <c:invertIfNegative val="0"/>
          <c:cat>
            <c:strRef>
              <c:f>Removals!$O$9:$P$9</c:f>
              <c:strCache>
                <c:ptCount val="2"/>
                <c:pt idx="0">
                  <c:v> Public </c:v>
                </c:pt>
                <c:pt idx="1">
                  <c:v> Private </c:v>
                </c:pt>
              </c:strCache>
            </c:strRef>
          </c:cat>
          <c:val>
            <c:numRef>
              <c:f>Removals!$O$14:$P$14</c:f>
              <c:numCache>
                <c:formatCode>_(* #,##0.0_);_(* \(#,##0.0\);_(* "-"??_);_(@_)</c:formatCode>
                <c:ptCount val="2"/>
                <c:pt idx="0">
                  <c:v>3.2622</c:v>
                </c:pt>
                <c:pt idx="1">
                  <c:v>8.5604000000000013</c:v>
                </c:pt>
              </c:numCache>
            </c:numRef>
          </c:val>
          <c:extLst>
            <c:ext xmlns:c16="http://schemas.microsoft.com/office/drawing/2014/chart" uri="{C3380CC4-5D6E-409C-BE32-E72D297353CC}">
              <c16:uniqueId val="{00000004-C660-4C4E-87AA-2180B586A1AD}"/>
            </c:ext>
          </c:extLst>
        </c:ser>
        <c:dLbls>
          <c:showLegendKey val="0"/>
          <c:showVal val="0"/>
          <c:showCatName val="0"/>
          <c:showSerName val="0"/>
          <c:showPercent val="0"/>
          <c:showBubbleSize val="0"/>
        </c:dLbls>
        <c:gapWidth val="150"/>
        <c:axId val="1862214832"/>
        <c:axId val="1"/>
      </c:barChart>
      <c:catAx>
        <c:axId val="186221483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325"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0.37630153468555477"/>
              <c:y val="0.83224220859513931"/>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Times New Roman"/>
                <a:ea typeface="Times New Roman"/>
                <a:cs typeface="Times New Roman"/>
              </a:defRPr>
            </a:pPr>
            <a:endParaRPr lang="en-US"/>
          </a:p>
        </c:txPr>
        <c:crossAx val="1862214832"/>
        <c:crosses val="autoZero"/>
        <c:crossBetween val="between"/>
      </c:valAx>
      <c:spPr>
        <a:solidFill>
          <a:srgbClr val="C0C0C0"/>
        </a:solidFill>
        <a:ln w="12700">
          <a:solidFill>
            <a:srgbClr val="808080"/>
          </a:solidFill>
          <a:prstDash val="solid"/>
        </a:ln>
      </c:spPr>
    </c:plotArea>
    <c:legend>
      <c:legendPos val="b"/>
      <c:layout>
        <c:manualLayout>
          <c:xMode val="edge"/>
          <c:yMode val="edge"/>
          <c:x val="0.25258596163824903"/>
          <c:y val="0.92284922324057794"/>
          <c:w val="0.59280378751833962"/>
          <c:h val="4.6981415001338518E-2"/>
        </c:manualLayout>
      </c:layout>
      <c:overlay val="0"/>
      <c:spPr>
        <a:solidFill>
          <a:srgbClr val="FFFFFF"/>
        </a:solidFill>
        <a:ln w="3175">
          <a:solidFill>
            <a:srgbClr val="000000"/>
          </a:solidFill>
          <a:prstDash val="solid"/>
        </a:ln>
      </c:spPr>
      <c:txPr>
        <a:bodyPr/>
        <a:lstStyle/>
        <a:p>
          <a:pPr>
            <a:defRPr sz="29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4"/>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540768513890546"/>
          <c:y val="6.0404676430292382E-2"/>
          <c:w val="0.64825156392014982"/>
          <c:h val="0.77854916287932385"/>
        </c:manualLayout>
      </c:layout>
      <c:barChart>
        <c:barDir val="bar"/>
        <c:grouping val="clustered"/>
        <c:varyColors val="0"/>
        <c:ser>
          <c:idx val="0"/>
          <c:order val="0"/>
          <c:tx>
            <c:strRef>
              <c:f>Mgmt!$A$4</c:f>
              <c:strCache>
                <c:ptCount val="1"/>
              </c:strCache>
            </c:strRef>
          </c:tx>
          <c:spPr>
            <a:solidFill>
              <a:srgbClr val="9999FF"/>
            </a:solidFill>
            <a:ln w="12700">
              <a:solidFill>
                <a:srgbClr val="000000"/>
              </a:solidFill>
              <a:prstDash val="solid"/>
            </a:ln>
          </c:spPr>
          <c:invertIfNegative val="0"/>
          <c:dLbls>
            <c:dLbl>
              <c:idx val="0"/>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D4-42F8-B1BD-4D40F1C5A4CA}"/>
                </c:ext>
              </c:extLst>
            </c:dLbl>
            <c:dLbl>
              <c:idx val="1"/>
              <c:spPr>
                <a:noFill/>
                <a:ln w="25400">
                  <a:noFill/>
                </a:ln>
              </c:spPr>
              <c:txPr>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D4-42F8-B1BD-4D40F1C5A4CA}"/>
                </c:ext>
              </c:extLst>
            </c:dLbl>
            <c:spPr>
              <a:noFill/>
              <a:ln w="25400">
                <a:noFill/>
              </a:ln>
            </c:spPr>
            <c:txPr>
              <a:bodyPr wrap="square" lIns="38100" tIns="19050" rIns="38100" bIns="19050" anchor="ctr">
                <a:spAutoFit/>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Mgmt!$B$3:$C$3</c:f>
              <c:strCache>
                <c:ptCount val="2"/>
                <c:pt idx="0">
                  <c:v>Percent of private forest land with a written management plan</c:v>
                </c:pt>
                <c:pt idx="1">
                  <c:v>Percent of private forest land owners with a written management plan</c:v>
                </c:pt>
              </c:strCache>
            </c:strRef>
          </c:cat>
          <c:val>
            <c:numRef>
              <c:f>Mgmt!$B$4:$C$4</c:f>
              <c:numCache>
                <c:formatCode>0%</c:formatCode>
                <c:ptCount val="2"/>
                <c:pt idx="0">
                  <c:v>0.39</c:v>
                </c:pt>
                <c:pt idx="1">
                  <c:v>0.05</c:v>
                </c:pt>
              </c:numCache>
            </c:numRef>
          </c:val>
          <c:extLst>
            <c:ext xmlns:c16="http://schemas.microsoft.com/office/drawing/2014/chart" uri="{C3380CC4-5D6E-409C-BE32-E72D297353CC}">
              <c16:uniqueId val="{00000002-9CD4-42F8-B1BD-4D40F1C5A4CA}"/>
            </c:ext>
          </c:extLst>
        </c:ser>
        <c:dLbls>
          <c:showLegendKey val="0"/>
          <c:showVal val="1"/>
          <c:showCatName val="0"/>
          <c:showSerName val="0"/>
          <c:showPercent val="0"/>
          <c:showBubbleSize val="0"/>
        </c:dLbls>
        <c:gapWidth val="150"/>
        <c:axId val="1762001968"/>
        <c:axId val="1"/>
      </c:barChart>
      <c:catAx>
        <c:axId val="17620019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7620019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Times New Roman"/>
                <a:ea typeface="Times New Roman"/>
                <a:cs typeface="Times New Roman"/>
              </a:defRPr>
            </a:pPr>
            <a:r>
              <a:rPr lang="en-US"/>
              <a:t>Timber products harvested in the U.S., 1952-1996</a:t>
            </a:r>
          </a:p>
        </c:rich>
      </c:tx>
      <c:layout>
        <c:manualLayout>
          <c:xMode val="edge"/>
          <c:yMode val="edge"/>
          <c:x val="0.15158387849316904"/>
          <c:y val="3.9635389107134669E-2"/>
        </c:manualLayout>
      </c:layout>
      <c:overlay val="0"/>
      <c:spPr>
        <a:noFill/>
        <a:ln w="25400">
          <a:noFill/>
        </a:ln>
      </c:spPr>
    </c:title>
    <c:autoTitleDeleted val="0"/>
    <c:plotArea>
      <c:layout>
        <c:manualLayout>
          <c:layoutTarget val="inner"/>
          <c:xMode val="edge"/>
          <c:yMode val="edge"/>
          <c:x val="0.17684785824203056"/>
          <c:y val="0.24086121072797217"/>
          <c:w val="0.78107804056896823"/>
          <c:h val="0.51526005839275069"/>
        </c:manualLayout>
      </c:layout>
      <c:barChart>
        <c:barDir val="col"/>
        <c:grouping val="clustered"/>
        <c:varyColors val="0"/>
        <c:ser>
          <c:idx val="4"/>
          <c:order val="0"/>
          <c:tx>
            <c:strRef>
              <c:f>Products!$F$17</c:f>
              <c:strCache>
                <c:ptCount val="1"/>
                <c:pt idx="0">
                  <c:v>1952</c:v>
                </c:pt>
              </c:strCache>
            </c:strRef>
          </c:tx>
          <c:spPr>
            <a:solidFill>
              <a:srgbClr val="660066"/>
            </a:solidFill>
            <a:ln w="12700">
              <a:solidFill>
                <a:srgbClr val="000000"/>
              </a:solidFill>
              <a:prstDash val="solid"/>
            </a:ln>
          </c:spPr>
          <c:invertIfNegative val="0"/>
          <c:cat>
            <c:strRef>
              <c:f>Products!$A$18:$A$21</c:f>
              <c:strCache>
                <c:ptCount val="4"/>
                <c:pt idx="0">
                  <c:v>   Sawlogs </c:v>
                </c:pt>
                <c:pt idx="1">
                  <c:v>   Veneer logs </c:v>
                </c:pt>
                <c:pt idx="2">
                  <c:v>   Pulpwood* </c:v>
                </c:pt>
                <c:pt idx="3">
                  <c:v> Other products </c:v>
                </c:pt>
              </c:strCache>
            </c:strRef>
          </c:cat>
          <c:val>
            <c:numRef>
              <c:f>Products!$F$18:$F$21</c:f>
              <c:numCache>
                <c:formatCode>_(* #,##0.0_);_(* \(#,##0.0\);_(* "-"??_);_(@_)</c:formatCode>
                <c:ptCount val="4"/>
                <c:pt idx="0">
                  <c:v>6.82</c:v>
                </c:pt>
                <c:pt idx="1">
                  <c:v>0.49199999999999999</c:v>
                </c:pt>
                <c:pt idx="2">
                  <c:v>1.7270000000000001</c:v>
                </c:pt>
                <c:pt idx="3">
                  <c:v>1.7170000000000001</c:v>
                </c:pt>
              </c:numCache>
            </c:numRef>
          </c:val>
          <c:extLst>
            <c:ext xmlns:c16="http://schemas.microsoft.com/office/drawing/2014/chart" uri="{C3380CC4-5D6E-409C-BE32-E72D297353CC}">
              <c16:uniqueId val="{00000000-8395-4DF1-8198-D1E9B4AD73BE}"/>
            </c:ext>
          </c:extLst>
        </c:ser>
        <c:ser>
          <c:idx val="3"/>
          <c:order val="1"/>
          <c:tx>
            <c:strRef>
              <c:f>Products!$E$17</c:f>
              <c:strCache>
                <c:ptCount val="1"/>
                <c:pt idx="0">
                  <c:v>1962</c:v>
                </c:pt>
              </c:strCache>
            </c:strRef>
          </c:tx>
          <c:spPr>
            <a:solidFill>
              <a:srgbClr val="CCFFFF"/>
            </a:solidFill>
            <a:ln w="12700">
              <a:solidFill>
                <a:srgbClr val="000000"/>
              </a:solidFill>
              <a:prstDash val="solid"/>
            </a:ln>
          </c:spPr>
          <c:invertIfNegative val="0"/>
          <c:cat>
            <c:strRef>
              <c:f>Products!$A$18:$A$21</c:f>
              <c:strCache>
                <c:ptCount val="4"/>
                <c:pt idx="0">
                  <c:v>   Sawlogs </c:v>
                </c:pt>
                <c:pt idx="1">
                  <c:v>   Veneer logs </c:v>
                </c:pt>
                <c:pt idx="2">
                  <c:v>   Pulpwood* </c:v>
                </c:pt>
                <c:pt idx="3">
                  <c:v> Other products </c:v>
                </c:pt>
              </c:strCache>
            </c:strRef>
          </c:cat>
          <c:val>
            <c:numRef>
              <c:f>Products!$E$18:$E$21</c:f>
              <c:numCache>
                <c:formatCode>_(* #,##0.0_);_(* \(#,##0.0\);_(* "-"??_);_(@_)</c:formatCode>
                <c:ptCount val="4"/>
                <c:pt idx="0">
                  <c:v>4.9359999999999999</c:v>
                </c:pt>
                <c:pt idx="1">
                  <c:v>0.72499999999999998</c:v>
                </c:pt>
                <c:pt idx="2">
                  <c:v>2.3530000000000002</c:v>
                </c:pt>
                <c:pt idx="3">
                  <c:v>0.89700000000000002</c:v>
                </c:pt>
              </c:numCache>
            </c:numRef>
          </c:val>
          <c:extLst>
            <c:ext xmlns:c16="http://schemas.microsoft.com/office/drawing/2014/chart" uri="{C3380CC4-5D6E-409C-BE32-E72D297353CC}">
              <c16:uniqueId val="{00000001-8395-4DF1-8198-D1E9B4AD73BE}"/>
            </c:ext>
          </c:extLst>
        </c:ser>
        <c:ser>
          <c:idx val="2"/>
          <c:order val="2"/>
          <c:tx>
            <c:strRef>
              <c:f>Products!$D$17</c:f>
              <c:strCache>
                <c:ptCount val="1"/>
                <c:pt idx="0">
                  <c:v>1976</c:v>
                </c:pt>
              </c:strCache>
            </c:strRef>
          </c:tx>
          <c:spPr>
            <a:solidFill>
              <a:srgbClr val="FFFFCC"/>
            </a:solidFill>
            <a:ln w="12700">
              <a:solidFill>
                <a:srgbClr val="000000"/>
              </a:solidFill>
              <a:prstDash val="solid"/>
            </a:ln>
          </c:spPr>
          <c:invertIfNegative val="0"/>
          <c:cat>
            <c:strRef>
              <c:f>Products!$A$18:$A$21</c:f>
              <c:strCache>
                <c:ptCount val="4"/>
                <c:pt idx="0">
                  <c:v>   Sawlogs </c:v>
                </c:pt>
                <c:pt idx="1">
                  <c:v>   Veneer logs </c:v>
                </c:pt>
                <c:pt idx="2">
                  <c:v>   Pulpwood* </c:v>
                </c:pt>
                <c:pt idx="3">
                  <c:v> Other products </c:v>
                </c:pt>
              </c:strCache>
            </c:strRef>
          </c:cat>
          <c:val>
            <c:numRef>
              <c:f>Products!$D$18:$D$21</c:f>
              <c:numCache>
                <c:formatCode>_(* #,##0.0_);_(* \(#,##0.0\);_(* "-"??_);_(@_)</c:formatCode>
                <c:ptCount val="4"/>
                <c:pt idx="0">
                  <c:v>6.3319999999999999</c:v>
                </c:pt>
                <c:pt idx="1">
                  <c:v>1.3220000000000001</c:v>
                </c:pt>
                <c:pt idx="2">
                  <c:v>3.3559999999999999</c:v>
                </c:pt>
                <c:pt idx="3">
                  <c:v>0.67700000000000005</c:v>
                </c:pt>
              </c:numCache>
            </c:numRef>
          </c:val>
          <c:extLst>
            <c:ext xmlns:c16="http://schemas.microsoft.com/office/drawing/2014/chart" uri="{C3380CC4-5D6E-409C-BE32-E72D297353CC}">
              <c16:uniqueId val="{00000002-8395-4DF1-8198-D1E9B4AD73BE}"/>
            </c:ext>
          </c:extLst>
        </c:ser>
        <c:ser>
          <c:idx val="1"/>
          <c:order val="3"/>
          <c:tx>
            <c:strRef>
              <c:f>Products!$C$17</c:f>
              <c:strCache>
                <c:ptCount val="1"/>
                <c:pt idx="0">
                  <c:v>1986</c:v>
                </c:pt>
              </c:strCache>
            </c:strRef>
          </c:tx>
          <c:spPr>
            <a:solidFill>
              <a:srgbClr val="993366"/>
            </a:solidFill>
            <a:ln w="12700">
              <a:solidFill>
                <a:srgbClr val="000000"/>
              </a:solidFill>
              <a:prstDash val="solid"/>
            </a:ln>
          </c:spPr>
          <c:invertIfNegative val="0"/>
          <c:cat>
            <c:strRef>
              <c:f>Products!$A$18:$A$21</c:f>
              <c:strCache>
                <c:ptCount val="4"/>
                <c:pt idx="0">
                  <c:v>   Sawlogs </c:v>
                </c:pt>
                <c:pt idx="1">
                  <c:v>   Veneer logs </c:v>
                </c:pt>
                <c:pt idx="2">
                  <c:v>   Pulpwood* </c:v>
                </c:pt>
                <c:pt idx="3">
                  <c:v> Other products </c:v>
                </c:pt>
              </c:strCache>
            </c:strRef>
          </c:cat>
          <c:val>
            <c:numRef>
              <c:f>Products!$C$18:$C$21</c:f>
              <c:numCache>
                <c:formatCode>_(* #,##0.0_);_(* \(#,##0.0\);_(* "-"??_);_(@_)</c:formatCode>
                <c:ptCount val="4"/>
                <c:pt idx="0">
                  <c:v>6.5201356838905777</c:v>
                </c:pt>
                <c:pt idx="1">
                  <c:v>1.3957862613981762</c:v>
                </c:pt>
                <c:pt idx="2">
                  <c:v>3.7770616413373865</c:v>
                </c:pt>
                <c:pt idx="3">
                  <c:v>1.7740744072948329</c:v>
                </c:pt>
              </c:numCache>
            </c:numRef>
          </c:val>
          <c:extLst>
            <c:ext xmlns:c16="http://schemas.microsoft.com/office/drawing/2014/chart" uri="{C3380CC4-5D6E-409C-BE32-E72D297353CC}">
              <c16:uniqueId val="{00000003-8395-4DF1-8198-D1E9B4AD73BE}"/>
            </c:ext>
          </c:extLst>
        </c:ser>
        <c:ser>
          <c:idx val="0"/>
          <c:order val="4"/>
          <c:tx>
            <c:strRef>
              <c:f>Products!$B$17</c:f>
              <c:strCache>
                <c:ptCount val="1"/>
                <c:pt idx="0">
                  <c:v>1996</c:v>
                </c:pt>
              </c:strCache>
            </c:strRef>
          </c:tx>
          <c:spPr>
            <a:solidFill>
              <a:srgbClr val="9999FF"/>
            </a:solidFill>
            <a:ln w="12700">
              <a:solidFill>
                <a:srgbClr val="000000"/>
              </a:solidFill>
              <a:prstDash val="solid"/>
            </a:ln>
          </c:spPr>
          <c:invertIfNegative val="0"/>
          <c:cat>
            <c:strRef>
              <c:f>Products!$A$18:$A$21</c:f>
              <c:strCache>
                <c:ptCount val="4"/>
                <c:pt idx="0">
                  <c:v>   Sawlogs </c:v>
                </c:pt>
                <c:pt idx="1">
                  <c:v>   Veneer logs </c:v>
                </c:pt>
                <c:pt idx="2">
                  <c:v>   Pulpwood* </c:v>
                </c:pt>
                <c:pt idx="3">
                  <c:v> Other products </c:v>
                </c:pt>
              </c:strCache>
            </c:strRef>
          </c:cat>
          <c:val>
            <c:numRef>
              <c:f>Products!$B$18:$B$21</c:f>
              <c:numCache>
                <c:formatCode>_(* #,##0.0_);_(* \(#,##0.0\);_(* "-"??_);_(@_)</c:formatCode>
                <c:ptCount val="4"/>
                <c:pt idx="0">
                  <c:v>6.7110000000000003</c:v>
                </c:pt>
                <c:pt idx="1">
                  <c:v>1.2210000000000001</c:v>
                </c:pt>
                <c:pt idx="2">
                  <c:v>4.7699999999999996</c:v>
                </c:pt>
                <c:pt idx="3">
                  <c:v>1.107</c:v>
                </c:pt>
              </c:numCache>
            </c:numRef>
          </c:val>
          <c:extLst>
            <c:ext xmlns:c16="http://schemas.microsoft.com/office/drawing/2014/chart" uri="{C3380CC4-5D6E-409C-BE32-E72D297353CC}">
              <c16:uniqueId val="{00000004-8395-4DF1-8198-D1E9B4AD73BE}"/>
            </c:ext>
          </c:extLst>
        </c:ser>
        <c:dLbls>
          <c:showLegendKey val="0"/>
          <c:showVal val="0"/>
          <c:showCatName val="0"/>
          <c:showSerName val="0"/>
          <c:showPercent val="0"/>
          <c:showBubbleSize val="0"/>
        </c:dLbls>
        <c:gapWidth val="150"/>
        <c:axId val="1762620048"/>
        <c:axId val="1"/>
      </c:barChart>
      <c:catAx>
        <c:axId val="176262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50" b="1" i="0" u="none" strike="noStrike" baseline="0">
                    <a:solidFill>
                      <a:srgbClr val="000000"/>
                    </a:solidFill>
                    <a:latin typeface="Times New Roman"/>
                    <a:ea typeface="Times New Roman"/>
                    <a:cs typeface="Times New Roman"/>
                  </a:defRPr>
                </a:pPr>
                <a:r>
                  <a:rPr lang="en-US"/>
                  <a:t>Billion cubic feet</a:t>
                </a:r>
              </a:p>
            </c:rich>
          </c:tx>
          <c:layout>
            <c:manualLayout>
              <c:xMode val="edge"/>
              <c:yMode val="edge"/>
              <c:x val="4.0001301269030717E-2"/>
              <c:y val="0.33537636936806253"/>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Times New Roman"/>
                <a:ea typeface="Times New Roman"/>
                <a:cs typeface="Times New Roman"/>
              </a:defRPr>
            </a:pPr>
            <a:endParaRPr lang="en-US"/>
          </a:p>
        </c:txPr>
        <c:crossAx val="1762620048"/>
        <c:crosses val="autoZero"/>
        <c:crossBetween val="between"/>
      </c:valAx>
      <c:spPr>
        <a:solidFill>
          <a:srgbClr val="C0C0C0"/>
        </a:solidFill>
        <a:ln w="12700">
          <a:solidFill>
            <a:srgbClr val="808080"/>
          </a:solidFill>
          <a:prstDash val="solid"/>
        </a:ln>
      </c:spPr>
    </c:plotArea>
    <c:legend>
      <c:legendPos val="b"/>
      <c:layout>
        <c:manualLayout>
          <c:xMode val="edge"/>
          <c:yMode val="edge"/>
          <c:x val="0.31579974686076878"/>
          <c:y val="0.88112518861245526"/>
          <c:w val="0.50527959497723007"/>
          <c:h val="7.6221902129105124E-2"/>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50" b="1" i="0" u="none" strike="noStrike" baseline="0">
                <a:solidFill>
                  <a:srgbClr val="000000"/>
                </a:solidFill>
                <a:latin typeface="Times New Roman"/>
                <a:ea typeface="Times New Roman"/>
                <a:cs typeface="Times New Roman"/>
              </a:defRPr>
            </a:pPr>
            <a:r>
              <a:rPr lang="en-US"/>
              <a:t>Forest land cleared in the U.S., 1855-1905</a:t>
            </a:r>
          </a:p>
        </c:rich>
      </c:tx>
      <c:layout>
        <c:manualLayout>
          <c:xMode val="edge"/>
          <c:yMode val="edge"/>
          <c:x val="0.13500430197119062"/>
          <c:y val="4.428180248882433E-2"/>
        </c:manualLayout>
      </c:layout>
      <c:overlay val="0"/>
      <c:spPr>
        <a:noFill/>
        <a:ln w="25400">
          <a:noFill/>
        </a:ln>
      </c:spPr>
    </c:title>
    <c:autoTitleDeleted val="0"/>
    <c:plotArea>
      <c:layout>
        <c:manualLayout>
          <c:layoutTarget val="inner"/>
          <c:xMode val="edge"/>
          <c:yMode val="edge"/>
          <c:x val="0.23000732928425072"/>
          <c:y val="0.22140901244412164"/>
          <c:w val="0.68502182852048576"/>
          <c:h val="0.58304373276952026"/>
        </c:manualLayout>
      </c:layout>
      <c:lineChart>
        <c:grouping val="standard"/>
        <c:varyColors val="0"/>
        <c:ser>
          <c:idx val="0"/>
          <c:order val="0"/>
          <c:tx>
            <c:strRef>
              <c:f>'FIA intro'!$G$9</c:f>
              <c:strCache>
                <c:ptCount val="1"/>
                <c:pt idx="0">
                  <c:v>North</c:v>
                </c:pt>
              </c:strCache>
            </c:strRef>
          </c:tx>
          <c:spPr>
            <a:ln w="38100">
              <a:solidFill>
                <a:srgbClr val="000080"/>
              </a:solidFill>
              <a:prstDash val="solid"/>
            </a:ln>
          </c:spPr>
          <c:marker>
            <c:symbol val="none"/>
          </c:marker>
          <c:cat>
            <c:numRef>
              <c:f>'FIA intro'!$F$10:$F$15</c:f>
              <c:numCache>
                <c:formatCode>General</c:formatCode>
                <c:ptCount val="6"/>
                <c:pt idx="0">
                  <c:v>1855</c:v>
                </c:pt>
                <c:pt idx="1">
                  <c:v>1865</c:v>
                </c:pt>
                <c:pt idx="2">
                  <c:v>1875</c:v>
                </c:pt>
                <c:pt idx="3">
                  <c:v>1885</c:v>
                </c:pt>
                <c:pt idx="4">
                  <c:v>1895</c:v>
                </c:pt>
                <c:pt idx="5">
                  <c:v>1905</c:v>
                </c:pt>
              </c:numCache>
            </c:numRef>
          </c:cat>
          <c:val>
            <c:numRef>
              <c:f>'FIA intro'!$G$10:$G$15</c:f>
              <c:numCache>
                <c:formatCode>General</c:formatCode>
                <c:ptCount val="6"/>
                <c:pt idx="0">
                  <c:v>2.1</c:v>
                </c:pt>
                <c:pt idx="1">
                  <c:v>1.5</c:v>
                </c:pt>
                <c:pt idx="2">
                  <c:v>2.6</c:v>
                </c:pt>
                <c:pt idx="3">
                  <c:v>0.8</c:v>
                </c:pt>
                <c:pt idx="4">
                  <c:v>1.2</c:v>
                </c:pt>
                <c:pt idx="5">
                  <c:v>0.5</c:v>
                </c:pt>
              </c:numCache>
            </c:numRef>
          </c:val>
          <c:smooth val="0"/>
          <c:extLst>
            <c:ext xmlns:c16="http://schemas.microsoft.com/office/drawing/2014/chart" uri="{C3380CC4-5D6E-409C-BE32-E72D297353CC}">
              <c16:uniqueId val="{00000000-CD9C-4312-B04C-1864F2D30ABA}"/>
            </c:ext>
          </c:extLst>
        </c:ser>
        <c:ser>
          <c:idx val="1"/>
          <c:order val="1"/>
          <c:tx>
            <c:strRef>
              <c:f>'FIA intro'!$H$9</c:f>
              <c:strCache>
                <c:ptCount val="1"/>
                <c:pt idx="0">
                  <c:v>South</c:v>
                </c:pt>
              </c:strCache>
            </c:strRef>
          </c:tx>
          <c:spPr>
            <a:ln w="38100">
              <a:solidFill>
                <a:srgbClr val="FF00FF"/>
              </a:solidFill>
              <a:prstDash val="solid"/>
            </a:ln>
          </c:spPr>
          <c:marker>
            <c:symbol val="none"/>
          </c:marker>
          <c:cat>
            <c:numRef>
              <c:f>'FIA intro'!$F$10:$F$15</c:f>
              <c:numCache>
                <c:formatCode>General</c:formatCode>
                <c:ptCount val="6"/>
                <c:pt idx="0">
                  <c:v>1855</c:v>
                </c:pt>
                <c:pt idx="1">
                  <c:v>1865</c:v>
                </c:pt>
                <c:pt idx="2">
                  <c:v>1875</c:v>
                </c:pt>
                <c:pt idx="3">
                  <c:v>1885</c:v>
                </c:pt>
                <c:pt idx="4">
                  <c:v>1895</c:v>
                </c:pt>
                <c:pt idx="5">
                  <c:v>1905</c:v>
                </c:pt>
              </c:numCache>
            </c:numRef>
          </c:cat>
          <c:val>
            <c:numRef>
              <c:f>'FIA intro'!$H$10:$H$15</c:f>
              <c:numCache>
                <c:formatCode>General</c:formatCode>
                <c:ptCount val="6"/>
                <c:pt idx="0">
                  <c:v>1.7</c:v>
                </c:pt>
                <c:pt idx="1">
                  <c:v>0.4</c:v>
                </c:pt>
                <c:pt idx="2">
                  <c:v>2</c:v>
                </c:pt>
                <c:pt idx="3">
                  <c:v>1.9</c:v>
                </c:pt>
                <c:pt idx="4">
                  <c:v>1.8</c:v>
                </c:pt>
                <c:pt idx="5">
                  <c:v>1.6</c:v>
                </c:pt>
              </c:numCache>
            </c:numRef>
          </c:val>
          <c:smooth val="0"/>
          <c:extLst>
            <c:ext xmlns:c16="http://schemas.microsoft.com/office/drawing/2014/chart" uri="{C3380CC4-5D6E-409C-BE32-E72D297353CC}">
              <c16:uniqueId val="{00000001-CD9C-4312-B04C-1864F2D30ABA}"/>
            </c:ext>
          </c:extLst>
        </c:ser>
        <c:ser>
          <c:idx val="2"/>
          <c:order val="2"/>
          <c:tx>
            <c:strRef>
              <c:f>'FIA intro'!$I$9</c:f>
              <c:strCache>
                <c:ptCount val="1"/>
                <c:pt idx="0">
                  <c:v>West</c:v>
                </c:pt>
              </c:strCache>
            </c:strRef>
          </c:tx>
          <c:spPr>
            <a:ln w="38100">
              <a:solidFill>
                <a:srgbClr val="FFFF00"/>
              </a:solidFill>
              <a:prstDash val="solid"/>
            </a:ln>
          </c:spPr>
          <c:marker>
            <c:symbol val="none"/>
          </c:marker>
          <c:cat>
            <c:numRef>
              <c:f>'FIA intro'!$F$10:$F$15</c:f>
              <c:numCache>
                <c:formatCode>General</c:formatCode>
                <c:ptCount val="6"/>
                <c:pt idx="0">
                  <c:v>1855</c:v>
                </c:pt>
                <c:pt idx="1">
                  <c:v>1865</c:v>
                </c:pt>
                <c:pt idx="2">
                  <c:v>1875</c:v>
                </c:pt>
                <c:pt idx="3">
                  <c:v>1885</c:v>
                </c:pt>
                <c:pt idx="4">
                  <c:v>1895</c:v>
                </c:pt>
                <c:pt idx="5">
                  <c:v>1905</c:v>
                </c:pt>
              </c:numCache>
            </c:numRef>
          </c:cat>
          <c:val>
            <c:numRef>
              <c:f>'FIA intro'!$I$10:$I$15</c:f>
              <c:numCache>
                <c:formatCode>General</c:formatCode>
                <c:ptCount val="6"/>
                <c:pt idx="0">
                  <c:v>0.2</c:v>
                </c:pt>
                <c:pt idx="1">
                  <c:v>0.1</c:v>
                </c:pt>
                <c:pt idx="2">
                  <c:v>0.3</c:v>
                </c:pt>
                <c:pt idx="3">
                  <c:v>0.1</c:v>
                </c:pt>
                <c:pt idx="4">
                  <c:v>0.1</c:v>
                </c:pt>
                <c:pt idx="5">
                  <c:v>0.1</c:v>
                </c:pt>
              </c:numCache>
            </c:numRef>
          </c:val>
          <c:smooth val="0"/>
          <c:extLst>
            <c:ext xmlns:c16="http://schemas.microsoft.com/office/drawing/2014/chart" uri="{C3380CC4-5D6E-409C-BE32-E72D297353CC}">
              <c16:uniqueId val="{00000002-CD9C-4312-B04C-1864F2D30ABA}"/>
            </c:ext>
          </c:extLst>
        </c:ser>
        <c:dLbls>
          <c:showLegendKey val="0"/>
          <c:showVal val="0"/>
          <c:showCatName val="0"/>
          <c:showSerName val="0"/>
          <c:showPercent val="0"/>
          <c:showBubbleSize val="0"/>
        </c:dLbls>
        <c:smooth val="0"/>
        <c:axId val="1762003408"/>
        <c:axId val="1"/>
      </c:lineChart>
      <c:catAx>
        <c:axId val="1762003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350"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9.5003027313060082E-2"/>
              <c:y val="0.420677123643831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Times New Roman"/>
                <a:ea typeface="Times New Roman"/>
                <a:cs typeface="Times New Roman"/>
              </a:defRPr>
            </a:pPr>
            <a:endParaRPr lang="en-US"/>
          </a:p>
        </c:txPr>
        <c:crossAx val="1762003408"/>
        <c:crosses val="autoZero"/>
        <c:crossBetween val="between"/>
      </c:valAx>
      <c:spPr>
        <a:solidFill>
          <a:srgbClr val="C0C0C0"/>
        </a:solidFill>
        <a:ln w="12700">
          <a:solidFill>
            <a:srgbClr val="808080"/>
          </a:solidFill>
          <a:prstDash val="solid"/>
        </a:ln>
      </c:spPr>
    </c:plotArea>
    <c:legend>
      <c:legendPos val="b"/>
      <c:layout>
        <c:manualLayout>
          <c:xMode val="edge"/>
          <c:yMode val="edge"/>
          <c:x val="0.12000382397439166"/>
          <c:y val="0.9151572514357027"/>
          <c:w val="0.76002421850448054"/>
          <c:h val="5.1662102903628382E-2"/>
        </c:manualLayout>
      </c:layout>
      <c:overlay val="0"/>
      <c:spPr>
        <a:solidFill>
          <a:srgbClr val="FFFFFF"/>
        </a:solidFill>
        <a:ln w="3175">
          <a:solidFill>
            <a:srgbClr val="000000"/>
          </a:solidFill>
          <a:prstDash val="solid"/>
        </a:ln>
      </c:spPr>
      <c:txPr>
        <a:bodyPr/>
        <a:lstStyle/>
        <a:p>
          <a:pPr>
            <a:defRPr sz="3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4"/>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Growing stock volume on timberlandby diameter class, 1953-1997</a:t>
            </a:r>
          </a:p>
        </c:rich>
      </c:tx>
      <c:layout>
        <c:manualLayout>
          <c:xMode val="edge"/>
          <c:yMode val="edge"/>
          <c:x val="0.13349383262075476"/>
          <c:y val="3.8691689180772169E-2"/>
        </c:manualLayout>
      </c:layout>
      <c:overlay val="0"/>
      <c:spPr>
        <a:noFill/>
        <a:ln w="25400">
          <a:noFill/>
        </a:ln>
      </c:spPr>
    </c:title>
    <c:autoTitleDeleted val="0"/>
    <c:view3D>
      <c:rotX val="15"/>
      <c:hPercent val="76"/>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5222980912893083"/>
          <c:y val="0.14286162159054339"/>
          <c:w val="0.76583303977169825"/>
          <c:h val="0.64287729715744513"/>
        </c:manualLayout>
      </c:layout>
      <c:bar3DChart>
        <c:barDir val="col"/>
        <c:grouping val="clustered"/>
        <c:varyColors val="0"/>
        <c:ser>
          <c:idx val="4"/>
          <c:order val="0"/>
          <c:tx>
            <c:strRef>
              <c:f>'Tree dbh'!$B$19</c:f>
              <c:strCache>
                <c:ptCount val="1"/>
                <c:pt idx="0">
                  <c:v>1953</c:v>
                </c:pt>
              </c:strCache>
            </c:strRef>
          </c:tx>
          <c:spPr>
            <a:solidFill>
              <a:srgbClr val="660066"/>
            </a:solidFill>
            <a:ln w="12700">
              <a:solidFill>
                <a:srgbClr val="000000"/>
              </a:solidFill>
              <a:prstDash val="solid"/>
            </a:ln>
          </c:spPr>
          <c:invertIfNegative val="0"/>
          <c:cat>
            <c:strRef>
              <c:f>'Tree dbh'!$C$14:$L$14</c:f>
              <c:strCache>
                <c:ptCount val="10"/>
                <c:pt idx="0">
                  <c:v> 5-7</c:v>
                </c:pt>
                <c:pt idx="1">
                  <c:v> 7-9 </c:v>
                </c:pt>
                <c:pt idx="2">
                  <c:v> 9-11</c:v>
                </c:pt>
                <c:pt idx="3">
                  <c:v> 11-13</c:v>
                </c:pt>
                <c:pt idx="4">
                  <c:v> 13-15</c:v>
                </c:pt>
                <c:pt idx="5">
                  <c:v> 15-17</c:v>
                </c:pt>
                <c:pt idx="6">
                  <c:v> 17-19</c:v>
                </c:pt>
                <c:pt idx="7">
                  <c:v> 19-21</c:v>
                </c:pt>
                <c:pt idx="8">
                  <c:v> 21-29</c:v>
                </c:pt>
                <c:pt idx="9">
                  <c:v>29+</c:v>
                </c:pt>
              </c:strCache>
            </c:strRef>
          </c:cat>
          <c:val>
            <c:numRef>
              <c:f>'Tree dbh'!$C$19:$L$19</c:f>
              <c:numCache>
                <c:formatCode>#,##0</c:formatCode>
                <c:ptCount val="10"/>
                <c:pt idx="0">
                  <c:v>59.679000000000002</c:v>
                </c:pt>
                <c:pt idx="1">
                  <c:v>71.578999999999994</c:v>
                </c:pt>
                <c:pt idx="2">
                  <c:v>75.847999999999999</c:v>
                </c:pt>
                <c:pt idx="3">
                  <c:v>71.498999999999995</c:v>
                </c:pt>
                <c:pt idx="4">
                  <c:v>63.539000000000001</c:v>
                </c:pt>
                <c:pt idx="5">
                  <c:v>54.331000000000003</c:v>
                </c:pt>
                <c:pt idx="6">
                  <c:v>44.82</c:v>
                </c:pt>
                <c:pt idx="7">
                  <c:v>36.868000000000002</c:v>
                </c:pt>
                <c:pt idx="8">
                  <c:v>99.757000000000005</c:v>
                </c:pt>
                <c:pt idx="9">
                  <c:v>130.583</c:v>
                </c:pt>
              </c:numCache>
            </c:numRef>
          </c:val>
          <c:extLst>
            <c:ext xmlns:c16="http://schemas.microsoft.com/office/drawing/2014/chart" uri="{C3380CC4-5D6E-409C-BE32-E72D297353CC}">
              <c16:uniqueId val="{00000000-CCA5-4279-9511-F17DDAC55EF4}"/>
            </c:ext>
          </c:extLst>
        </c:ser>
        <c:ser>
          <c:idx val="3"/>
          <c:order val="1"/>
          <c:tx>
            <c:strRef>
              <c:f>'Tree dbh'!$B$18</c:f>
              <c:strCache>
                <c:ptCount val="1"/>
                <c:pt idx="0">
                  <c:v>1963</c:v>
                </c:pt>
              </c:strCache>
            </c:strRef>
          </c:tx>
          <c:spPr>
            <a:solidFill>
              <a:srgbClr val="CCFFFF"/>
            </a:solidFill>
            <a:ln w="12700">
              <a:solidFill>
                <a:srgbClr val="000000"/>
              </a:solidFill>
              <a:prstDash val="solid"/>
            </a:ln>
          </c:spPr>
          <c:invertIfNegative val="0"/>
          <c:cat>
            <c:strRef>
              <c:f>'Tree dbh'!$C$14:$L$14</c:f>
              <c:strCache>
                <c:ptCount val="10"/>
                <c:pt idx="0">
                  <c:v> 5-7</c:v>
                </c:pt>
                <c:pt idx="1">
                  <c:v> 7-9 </c:v>
                </c:pt>
                <c:pt idx="2">
                  <c:v> 9-11</c:v>
                </c:pt>
                <c:pt idx="3">
                  <c:v> 11-13</c:v>
                </c:pt>
                <c:pt idx="4">
                  <c:v> 13-15</c:v>
                </c:pt>
                <c:pt idx="5">
                  <c:v> 15-17</c:v>
                </c:pt>
                <c:pt idx="6">
                  <c:v> 17-19</c:v>
                </c:pt>
                <c:pt idx="7">
                  <c:v> 19-21</c:v>
                </c:pt>
                <c:pt idx="8">
                  <c:v> 21-29</c:v>
                </c:pt>
                <c:pt idx="9">
                  <c:v>29+</c:v>
                </c:pt>
              </c:strCache>
            </c:strRef>
          </c:cat>
          <c:val>
            <c:numRef>
              <c:f>'Tree dbh'!$C$18:$L$18</c:f>
              <c:numCache>
                <c:formatCode>#,##0</c:formatCode>
                <c:ptCount val="10"/>
                <c:pt idx="0">
                  <c:v>74.888999999999996</c:v>
                </c:pt>
                <c:pt idx="1">
                  <c:v>87.073999999999998</c:v>
                </c:pt>
                <c:pt idx="2">
                  <c:v>89.647000000000006</c:v>
                </c:pt>
                <c:pt idx="3">
                  <c:v>83.027000000000001</c:v>
                </c:pt>
                <c:pt idx="4">
                  <c:v>72.546000000000006</c:v>
                </c:pt>
                <c:pt idx="5">
                  <c:v>60.335999999999999</c:v>
                </c:pt>
                <c:pt idx="6">
                  <c:v>48.444000000000003</c:v>
                </c:pt>
                <c:pt idx="7">
                  <c:v>38.835999999999999</c:v>
                </c:pt>
                <c:pt idx="8">
                  <c:v>98.659000000000006</c:v>
                </c:pt>
                <c:pt idx="9">
                  <c:v>110.955</c:v>
                </c:pt>
              </c:numCache>
            </c:numRef>
          </c:val>
          <c:extLst>
            <c:ext xmlns:c16="http://schemas.microsoft.com/office/drawing/2014/chart" uri="{C3380CC4-5D6E-409C-BE32-E72D297353CC}">
              <c16:uniqueId val="{00000001-CCA5-4279-9511-F17DDAC55EF4}"/>
            </c:ext>
          </c:extLst>
        </c:ser>
        <c:ser>
          <c:idx val="2"/>
          <c:order val="2"/>
          <c:tx>
            <c:strRef>
              <c:f>'Tree dbh'!$B$17</c:f>
              <c:strCache>
                <c:ptCount val="1"/>
                <c:pt idx="0">
                  <c:v>1977</c:v>
                </c:pt>
              </c:strCache>
            </c:strRef>
          </c:tx>
          <c:spPr>
            <a:solidFill>
              <a:srgbClr val="FFFFCC"/>
            </a:solidFill>
            <a:ln w="12700">
              <a:solidFill>
                <a:srgbClr val="000000"/>
              </a:solidFill>
              <a:prstDash val="solid"/>
            </a:ln>
          </c:spPr>
          <c:invertIfNegative val="0"/>
          <c:cat>
            <c:strRef>
              <c:f>'Tree dbh'!$C$14:$L$14</c:f>
              <c:strCache>
                <c:ptCount val="10"/>
                <c:pt idx="0">
                  <c:v> 5-7</c:v>
                </c:pt>
                <c:pt idx="1">
                  <c:v> 7-9 </c:v>
                </c:pt>
                <c:pt idx="2">
                  <c:v> 9-11</c:v>
                </c:pt>
                <c:pt idx="3">
                  <c:v> 11-13</c:v>
                </c:pt>
                <c:pt idx="4">
                  <c:v> 13-15</c:v>
                </c:pt>
                <c:pt idx="5">
                  <c:v> 15-17</c:v>
                </c:pt>
                <c:pt idx="6">
                  <c:v> 17-19</c:v>
                </c:pt>
                <c:pt idx="7">
                  <c:v> 19-21</c:v>
                </c:pt>
                <c:pt idx="8">
                  <c:v> 21-29</c:v>
                </c:pt>
                <c:pt idx="9">
                  <c:v>29+</c:v>
                </c:pt>
              </c:strCache>
            </c:strRef>
          </c:cat>
          <c:val>
            <c:numRef>
              <c:f>'Tree dbh'!$C$17:$L$17</c:f>
              <c:numCache>
                <c:formatCode>#,##0</c:formatCode>
                <c:ptCount val="10"/>
                <c:pt idx="0">
                  <c:v>85.525999999999996</c:v>
                </c:pt>
                <c:pt idx="1">
                  <c:v>106.181</c:v>
                </c:pt>
                <c:pt idx="2">
                  <c:v>108.941</c:v>
                </c:pt>
                <c:pt idx="3">
                  <c:v>98.519000000000005</c:v>
                </c:pt>
                <c:pt idx="4">
                  <c:v>85.02</c:v>
                </c:pt>
                <c:pt idx="5">
                  <c:v>68.777000000000001</c:v>
                </c:pt>
                <c:pt idx="6">
                  <c:v>53.256</c:v>
                </c:pt>
                <c:pt idx="7">
                  <c:v>40.761000000000003</c:v>
                </c:pt>
                <c:pt idx="8">
                  <c:v>96.611000000000004</c:v>
                </c:pt>
                <c:pt idx="9">
                  <c:v>90.718000000000004</c:v>
                </c:pt>
              </c:numCache>
            </c:numRef>
          </c:val>
          <c:extLst>
            <c:ext xmlns:c16="http://schemas.microsoft.com/office/drawing/2014/chart" uri="{C3380CC4-5D6E-409C-BE32-E72D297353CC}">
              <c16:uniqueId val="{00000002-CCA5-4279-9511-F17DDAC55EF4}"/>
            </c:ext>
          </c:extLst>
        </c:ser>
        <c:ser>
          <c:idx val="1"/>
          <c:order val="3"/>
          <c:tx>
            <c:strRef>
              <c:f>'Tree dbh'!$B$16</c:f>
              <c:strCache>
                <c:ptCount val="1"/>
                <c:pt idx="0">
                  <c:v>1987</c:v>
                </c:pt>
              </c:strCache>
            </c:strRef>
          </c:tx>
          <c:spPr>
            <a:solidFill>
              <a:srgbClr val="993366"/>
            </a:solidFill>
            <a:ln w="12700">
              <a:solidFill>
                <a:srgbClr val="000000"/>
              </a:solidFill>
              <a:prstDash val="solid"/>
            </a:ln>
          </c:spPr>
          <c:invertIfNegative val="0"/>
          <c:cat>
            <c:strRef>
              <c:f>'Tree dbh'!$C$14:$L$14</c:f>
              <c:strCache>
                <c:ptCount val="10"/>
                <c:pt idx="0">
                  <c:v> 5-7</c:v>
                </c:pt>
                <c:pt idx="1">
                  <c:v> 7-9 </c:v>
                </c:pt>
                <c:pt idx="2">
                  <c:v> 9-11</c:v>
                </c:pt>
                <c:pt idx="3">
                  <c:v> 11-13</c:v>
                </c:pt>
                <c:pt idx="4">
                  <c:v> 13-15</c:v>
                </c:pt>
                <c:pt idx="5">
                  <c:v> 15-17</c:v>
                </c:pt>
                <c:pt idx="6">
                  <c:v> 17-19</c:v>
                </c:pt>
                <c:pt idx="7">
                  <c:v> 19-21</c:v>
                </c:pt>
                <c:pt idx="8">
                  <c:v> 21-29</c:v>
                </c:pt>
                <c:pt idx="9">
                  <c:v>29+</c:v>
                </c:pt>
              </c:strCache>
            </c:strRef>
          </c:cat>
          <c:val>
            <c:numRef>
              <c:f>'Tree dbh'!$C$16:$L$16</c:f>
              <c:numCache>
                <c:formatCode>#,##0</c:formatCode>
                <c:ptCount val="10"/>
                <c:pt idx="0">
                  <c:v>78.384</c:v>
                </c:pt>
                <c:pt idx="1">
                  <c:v>111.402518594</c:v>
                </c:pt>
                <c:pt idx="2">
                  <c:v>121.652078784</c:v>
                </c:pt>
                <c:pt idx="3">
                  <c:v>114.01105613599999</c:v>
                </c:pt>
                <c:pt idx="4">
                  <c:v>97.354534218999987</c:v>
                </c:pt>
                <c:pt idx="5">
                  <c:v>78.756054921</c:v>
                </c:pt>
                <c:pt idx="6">
                  <c:v>60.761000000000003</c:v>
                </c:pt>
                <c:pt idx="7">
                  <c:v>45.048999999999999</c:v>
                </c:pt>
                <c:pt idx="8">
                  <c:v>100.10160781899999</c:v>
                </c:pt>
                <c:pt idx="9">
                  <c:v>82.215228449000008</c:v>
                </c:pt>
              </c:numCache>
            </c:numRef>
          </c:val>
          <c:extLst>
            <c:ext xmlns:c16="http://schemas.microsoft.com/office/drawing/2014/chart" uri="{C3380CC4-5D6E-409C-BE32-E72D297353CC}">
              <c16:uniqueId val="{00000003-CCA5-4279-9511-F17DDAC55EF4}"/>
            </c:ext>
          </c:extLst>
        </c:ser>
        <c:ser>
          <c:idx val="0"/>
          <c:order val="4"/>
          <c:tx>
            <c:strRef>
              <c:f>'Tree dbh'!$B$15</c:f>
              <c:strCache>
                <c:ptCount val="1"/>
                <c:pt idx="0">
                  <c:v>1997</c:v>
                </c:pt>
              </c:strCache>
            </c:strRef>
          </c:tx>
          <c:spPr>
            <a:solidFill>
              <a:srgbClr val="9999FF"/>
            </a:solidFill>
            <a:ln w="12700">
              <a:solidFill>
                <a:srgbClr val="000000"/>
              </a:solidFill>
              <a:prstDash val="solid"/>
            </a:ln>
          </c:spPr>
          <c:invertIfNegative val="0"/>
          <c:cat>
            <c:strRef>
              <c:f>'Tree dbh'!$C$14:$L$14</c:f>
              <c:strCache>
                <c:ptCount val="10"/>
                <c:pt idx="0">
                  <c:v> 5-7</c:v>
                </c:pt>
                <c:pt idx="1">
                  <c:v> 7-9 </c:v>
                </c:pt>
                <c:pt idx="2">
                  <c:v> 9-11</c:v>
                </c:pt>
                <c:pt idx="3">
                  <c:v> 11-13</c:v>
                </c:pt>
                <c:pt idx="4">
                  <c:v> 13-15</c:v>
                </c:pt>
                <c:pt idx="5">
                  <c:v> 15-17</c:v>
                </c:pt>
                <c:pt idx="6">
                  <c:v> 17-19</c:v>
                </c:pt>
                <c:pt idx="7">
                  <c:v> 19-21</c:v>
                </c:pt>
                <c:pt idx="8">
                  <c:v> 21-29</c:v>
                </c:pt>
                <c:pt idx="9">
                  <c:v>29+</c:v>
                </c:pt>
              </c:strCache>
            </c:strRef>
          </c:cat>
          <c:val>
            <c:numRef>
              <c:f>'Tree dbh'!$C$15:$L$15</c:f>
              <c:numCache>
                <c:formatCode>#,##0</c:formatCode>
                <c:ptCount val="10"/>
                <c:pt idx="0">
                  <c:v>75.668349000000006</c:v>
                </c:pt>
                <c:pt idx="1">
                  <c:v>115.260864</c:v>
                </c:pt>
                <c:pt idx="2">
                  <c:v>127.657753</c:v>
                </c:pt>
                <c:pt idx="3">
                  <c:v>122.47150000000001</c:v>
                </c:pt>
                <c:pt idx="4">
                  <c:v>108.087903</c:v>
                </c:pt>
                <c:pt idx="5">
                  <c:v>89.095113999999995</c:v>
                </c:pt>
                <c:pt idx="6">
                  <c:v>69.096836999999994</c:v>
                </c:pt>
                <c:pt idx="7">
                  <c:v>52.659264999999998</c:v>
                </c:pt>
                <c:pt idx="8">
                  <c:v>113.050427</c:v>
                </c:pt>
                <c:pt idx="9">
                  <c:v>87.919722000000007</c:v>
                </c:pt>
              </c:numCache>
            </c:numRef>
          </c:val>
          <c:extLst>
            <c:ext xmlns:c16="http://schemas.microsoft.com/office/drawing/2014/chart" uri="{C3380CC4-5D6E-409C-BE32-E72D297353CC}">
              <c16:uniqueId val="{00000004-CCA5-4279-9511-F17DDAC55EF4}"/>
            </c:ext>
          </c:extLst>
        </c:ser>
        <c:dLbls>
          <c:showLegendKey val="0"/>
          <c:showVal val="0"/>
          <c:showCatName val="0"/>
          <c:showSerName val="0"/>
          <c:showPercent val="0"/>
          <c:showBubbleSize val="0"/>
        </c:dLbls>
        <c:gapWidth val="150"/>
        <c:shape val="box"/>
        <c:axId val="1862208112"/>
        <c:axId val="1"/>
        <c:axId val="0"/>
      </c:bar3DChart>
      <c:catAx>
        <c:axId val="1862208112"/>
        <c:scaling>
          <c:orientation val="minMax"/>
        </c:scaling>
        <c:delete val="0"/>
        <c:axPos val="b"/>
        <c:title>
          <c:tx>
            <c:rich>
              <a:bodyPr/>
              <a:lstStyle/>
              <a:p>
                <a:pPr>
                  <a:defRPr sz="550" b="1" i="0" u="none" strike="noStrike" baseline="0">
                    <a:solidFill>
                      <a:srgbClr val="000000"/>
                    </a:solidFill>
                    <a:latin typeface="Arial"/>
                    <a:ea typeface="Arial"/>
                    <a:cs typeface="Arial"/>
                  </a:defRPr>
                </a:pPr>
                <a:r>
                  <a:rPr lang="en-US"/>
                  <a:t>Diameter class</a:t>
                </a:r>
              </a:p>
            </c:rich>
          </c:tx>
          <c:layout>
            <c:manualLayout>
              <c:xMode val="edge"/>
              <c:yMode val="edge"/>
              <c:x val="0.43795345087861642"/>
              <c:y val="0.9107428376397139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 cubic feet</a:t>
                </a:r>
              </a:p>
            </c:rich>
          </c:tx>
          <c:layout>
            <c:manualLayout>
              <c:xMode val="edge"/>
              <c:yMode val="edge"/>
              <c:x val="9.8363876667924538E-2"/>
              <c:y val="0.3006046620967683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1862208112"/>
        <c:crosses val="autoZero"/>
        <c:crossBetween val="between"/>
      </c:valAx>
      <c:spPr>
        <a:noFill/>
        <a:ln w="25400">
          <a:noFill/>
        </a:ln>
      </c:spPr>
    </c:plotArea>
    <c:legend>
      <c:legendPos val="r"/>
      <c:layout>
        <c:manualLayout>
          <c:xMode val="edge"/>
          <c:yMode val="edge"/>
          <c:x val="0.87824889882075485"/>
          <c:y val="0.3482252026269495"/>
          <c:w val="7.9627900159748438E-2"/>
          <c:h val="0.21131614860267875"/>
        </c:manualLayout>
      </c:layout>
      <c:overlay val="0"/>
      <c:spPr>
        <a:solidFill>
          <a:srgbClr val="FFFFFF"/>
        </a:solidFill>
        <a:ln w="3175">
          <a:solidFill>
            <a:srgbClr val="000000"/>
          </a:solidFill>
          <a:prstDash val="solid"/>
        </a:ln>
      </c:spPr>
      <c:txPr>
        <a:bodyPr/>
        <a:lstStyle/>
        <a:p>
          <a:pPr>
            <a:defRPr sz="4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Forest planting in the U.S., 1952-1996</a:t>
            </a:r>
          </a:p>
        </c:rich>
      </c:tx>
      <c:layout>
        <c:manualLayout>
          <c:xMode val="edge"/>
          <c:yMode val="edge"/>
          <c:x val="0.15835673184900528"/>
          <c:y val="3.6364768407663541E-2"/>
        </c:manualLayout>
      </c:layout>
      <c:overlay val="0"/>
      <c:spPr>
        <a:noFill/>
        <a:ln w="25400">
          <a:noFill/>
        </a:ln>
      </c:spPr>
    </c:title>
    <c:autoTitleDeleted val="0"/>
    <c:plotArea>
      <c:layout>
        <c:manualLayout>
          <c:layoutTarget val="inner"/>
          <c:xMode val="edge"/>
          <c:yMode val="edge"/>
          <c:x val="0.21692702993014421"/>
          <c:y val="0.2454621867517289"/>
          <c:w val="0.74622898295969609"/>
          <c:h val="0.57274510242070087"/>
        </c:manualLayout>
      </c:layout>
      <c:lineChart>
        <c:grouping val="standard"/>
        <c:varyColors val="0"/>
        <c:ser>
          <c:idx val="0"/>
          <c:order val="0"/>
          <c:tx>
            <c:strRef>
              <c:f>Planting!$B$2</c:f>
              <c:strCache>
                <c:ptCount val="1"/>
                <c:pt idx="0">
                  <c:v> North </c:v>
                </c:pt>
              </c:strCache>
            </c:strRef>
          </c:tx>
          <c:spPr>
            <a:ln w="38100">
              <a:solidFill>
                <a:srgbClr val="000080"/>
              </a:solidFill>
              <a:prstDash val="solid"/>
            </a:ln>
          </c:spPr>
          <c:marker>
            <c:symbol val="none"/>
          </c:marker>
          <c:cat>
            <c:numRef>
              <c:f>Planting!$A$3:$A$47</c:f>
              <c:numCache>
                <c:formatCode>General</c:formatCode>
                <c:ptCount val="45"/>
                <c:pt idx="0">
                  <c:v>1952</c:v>
                </c:pt>
                <c:pt idx="1">
                  <c:v>1953</c:v>
                </c:pt>
                <c:pt idx="2">
                  <c:v>1954</c:v>
                </c:pt>
                <c:pt idx="3">
                  <c:v>1955</c:v>
                </c:pt>
                <c:pt idx="4">
                  <c:v>1956</c:v>
                </c:pt>
                <c:pt idx="5">
                  <c:v>1957</c:v>
                </c:pt>
                <c:pt idx="6">
                  <c:v>1958</c:v>
                </c:pt>
                <c:pt idx="7">
                  <c:v>1959</c:v>
                </c:pt>
                <c:pt idx="8">
                  <c:v>1960</c:v>
                </c:pt>
                <c:pt idx="9">
                  <c:v>1961</c:v>
                </c:pt>
                <c:pt idx="10">
                  <c:v>1962</c:v>
                </c:pt>
                <c:pt idx="11">
                  <c:v>1963</c:v>
                </c:pt>
                <c:pt idx="12">
                  <c:v>1964</c:v>
                </c:pt>
                <c:pt idx="13">
                  <c:v>1965</c:v>
                </c:pt>
                <c:pt idx="14">
                  <c:v>1966</c:v>
                </c:pt>
                <c:pt idx="15">
                  <c:v>1967</c:v>
                </c:pt>
                <c:pt idx="16">
                  <c:v>1968</c:v>
                </c:pt>
                <c:pt idx="17">
                  <c:v>1969</c:v>
                </c:pt>
                <c:pt idx="18">
                  <c:v>1970</c:v>
                </c:pt>
                <c:pt idx="19">
                  <c:v>1971</c:v>
                </c:pt>
                <c:pt idx="20">
                  <c:v>1972</c:v>
                </c:pt>
                <c:pt idx="21">
                  <c:v>1973</c:v>
                </c:pt>
                <c:pt idx="22">
                  <c:v>1974</c:v>
                </c:pt>
                <c:pt idx="23">
                  <c:v>1975</c:v>
                </c:pt>
                <c:pt idx="24">
                  <c:v>1976</c:v>
                </c:pt>
                <c:pt idx="25">
                  <c:v>1977</c:v>
                </c:pt>
                <c:pt idx="26">
                  <c:v>1978</c:v>
                </c:pt>
                <c:pt idx="27">
                  <c:v>1979</c:v>
                </c:pt>
                <c:pt idx="28">
                  <c:v>1980</c:v>
                </c:pt>
                <c:pt idx="29">
                  <c:v>1981</c:v>
                </c:pt>
                <c:pt idx="30">
                  <c:v>1982</c:v>
                </c:pt>
                <c:pt idx="31">
                  <c:v>1983</c:v>
                </c:pt>
                <c:pt idx="32">
                  <c:v>1984</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numCache>
            </c:numRef>
          </c:cat>
          <c:val>
            <c:numRef>
              <c:f>Planting!$B$3:$B$47</c:f>
              <c:numCache>
                <c:formatCode>_(* #,##0_);_(* \(#,##0\);_(* "-"??_);_(@_)</c:formatCode>
                <c:ptCount val="45"/>
                <c:pt idx="0">
                  <c:v>170.078</c:v>
                </c:pt>
                <c:pt idx="1">
                  <c:v>193.24700000000001</c:v>
                </c:pt>
                <c:pt idx="2">
                  <c:v>284.41000000000003</c:v>
                </c:pt>
                <c:pt idx="3">
                  <c:v>236.86600000000001</c:v>
                </c:pt>
                <c:pt idx="4">
                  <c:v>227.88900000000001</c:v>
                </c:pt>
                <c:pt idx="5">
                  <c:v>248.39099999999999</c:v>
                </c:pt>
                <c:pt idx="6">
                  <c:v>268.94900000000001</c:v>
                </c:pt>
                <c:pt idx="7">
                  <c:v>265.74400000000003</c:v>
                </c:pt>
                <c:pt idx="8">
                  <c:v>288.94499999999999</c:v>
                </c:pt>
                <c:pt idx="9">
                  <c:v>281.666</c:v>
                </c:pt>
                <c:pt idx="10">
                  <c:v>250.732</c:v>
                </c:pt>
                <c:pt idx="11">
                  <c:v>247.851</c:v>
                </c:pt>
                <c:pt idx="12">
                  <c:v>246.85</c:v>
                </c:pt>
                <c:pt idx="13">
                  <c:v>246.84800000000001</c:v>
                </c:pt>
                <c:pt idx="14">
                  <c:v>241.6</c:v>
                </c:pt>
                <c:pt idx="15">
                  <c:v>226.53299999999999</c:v>
                </c:pt>
                <c:pt idx="16">
                  <c:v>257.80799999999999</c:v>
                </c:pt>
                <c:pt idx="17">
                  <c:v>230.834</c:v>
                </c:pt>
                <c:pt idx="18">
                  <c:v>203.19800000000001</c:v>
                </c:pt>
                <c:pt idx="19">
                  <c:v>244.95599999999999</c:v>
                </c:pt>
                <c:pt idx="20">
                  <c:v>205.749</c:v>
                </c:pt>
                <c:pt idx="21">
                  <c:v>182.75</c:v>
                </c:pt>
                <c:pt idx="22">
                  <c:v>164.864</c:v>
                </c:pt>
                <c:pt idx="23">
                  <c:v>163.28800000000001</c:v>
                </c:pt>
                <c:pt idx="24">
                  <c:v>163.672</c:v>
                </c:pt>
                <c:pt idx="25">
                  <c:v>135.81800000000001</c:v>
                </c:pt>
                <c:pt idx="26">
                  <c:v>226.441</c:v>
                </c:pt>
                <c:pt idx="27">
                  <c:v>177.94800000000001</c:v>
                </c:pt>
                <c:pt idx="28">
                  <c:v>172.13499999999999</c:v>
                </c:pt>
                <c:pt idx="29">
                  <c:v>196.53200000000001</c:v>
                </c:pt>
                <c:pt idx="30">
                  <c:v>136.33000000000001</c:v>
                </c:pt>
                <c:pt idx="31">
                  <c:v>172.84100000000001</c:v>
                </c:pt>
                <c:pt idx="32">
                  <c:v>166.35499999999999</c:v>
                </c:pt>
                <c:pt idx="33">
                  <c:v>158.434</c:v>
                </c:pt>
                <c:pt idx="34">
                  <c:v>137.30099999999999</c:v>
                </c:pt>
                <c:pt idx="35">
                  <c:v>138.27799999999999</c:v>
                </c:pt>
                <c:pt idx="36">
                  <c:v>140.57</c:v>
                </c:pt>
                <c:pt idx="37">
                  <c:v>130.923</c:v>
                </c:pt>
                <c:pt idx="38">
                  <c:v>167.92400000000001</c:v>
                </c:pt>
                <c:pt idx="39">
                  <c:v>144.982</c:v>
                </c:pt>
                <c:pt idx="40">
                  <c:v>153.55600000000001</c:v>
                </c:pt>
                <c:pt idx="41">
                  <c:v>144.29</c:v>
                </c:pt>
                <c:pt idx="42">
                  <c:v>125.979</c:v>
                </c:pt>
                <c:pt idx="43">
                  <c:v>130.09399999999999</c:v>
                </c:pt>
                <c:pt idx="44">
                  <c:v>143.636</c:v>
                </c:pt>
              </c:numCache>
            </c:numRef>
          </c:val>
          <c:smooth val="0"/>
          <c:extLst>
            <c:ext xmlns:c16="http://schemas.microsoft.com/office/drawing/2014/chart" uri="{C3380CC4-5D6E-409C-BE32-E72D297353CC}">
              <c16:uniqueId val="{00000000-7FA4-4CD8-96D7-19B0A5AE8E0D}"/>
            </c:ext>
          </c:extLst>
        </c:ser>
        <c:ser>
          <c:idx val="1"/>
          <c:order val="1"/>
          <c:tx>
            <c:strRef>
              <c:f>Planting!$C$2</c:f>
              <c:strCache>
                <c:ptCount val="1"/>
                <c:pt idx="0">
                  <c:v> South </c:v>
                </c:pt>
              </c:strCache>
            </c:strRef>
          </c:tx>
          <c:spPr>
            <a:ln w="38100">
              <a:solidFill>
                <a:srgbClr val="FF00FF"/>
              </a:solidFill>
              <a:prstDash val="solid"/>
            </a:ln>
          </c:spPr>
          <c:marker>
            <c:symbol val="none"/>
          </c:marker>
          <c:cat>
            <c:numRef>
              <c:f>Planting!$A$3:$A$47</c:f>
              <c:numCache>
                <c:formatCode>General</c:formatCode>
                <c:ptCount val="45"/>
                <c:pt idx="0">
                  <c:v>1952</c:v>
                </c:pt>
                <c:pt idx="1">
                  <c:v>1953</c:v>
                </c:pt>
                <c:pt idx="2">
                  <c:v>1954</c:v>
                </c:pt>
                <c:pt idx="3">
                  <c:v>1955</c:v>
                </c:pt>
                <c:pt idx="4">
                  <c:v>1956</c:v>
                </c:pt>
                <c:pt idx="5">
                  <c:v>1957</c:v>
                </c:pt>
                <c:pt idx="6">
                  <c:v>1958</c:v>
                </c:pt>
                <c:pt idx="7">
                  <c:v>1959</c:v>
                </c:pt>
                <c:pt idx="8">
                  <c:v>1960</c:v>
                </c:pt>
                <c:pt idx="9">
                  <c:v>1961</c:v>
                </c:pt>
                <c:pt idx="10">
                  <c:v>1962</c:v>
                </c:pt>
                <c:pt idx="11">
                  <c:v>1963</c:v>
                </c:pt>
                <c:pt idx="12">
                  <c:v>1964</c:v>
                </c:pt>
                <c:pt idx="13">
                  <c:v>1965</c:v>
                </c:pt>
                <c:pt idx="14">
                  <c:v>1966</c:v>
                </c:pt>
                <c:pt idx="15">
                  <c:v>1967</c:v>
                </c:pt>
                <c:pt idx="16">
                  <c:v>1968</c:v>
                </c:pt>
                <c:pt idx="17">
                  <c:v>1969</c:v>
                </c:pt>
                <c:pt idx="18">
                  <c:v>1970</c:v>
                </c:pt>
                <c:pt idx="19">
                  <c:v>1971</c:v>
                </c:pt>
                <c:pt idx="20">
                  <c:v>1972</c:v>
                </c:pt>
                <c:pt idx="21">
                  <c:v>1973</c:v>
                </c:pt>
                <c:pt idx="22">
                  <c:v>1974</c:v>
                </c:pt>
                <c:pt idx="23">
                  <c:v>1975</c:v>
                </c:pt>
                <c:pt idx="24">
                  <c:v>1976</c:v>
                </c:pt>
                <c:pt idx="25">
                  <c:v>1977</c:v>
                </c:pt>
                <c:pt idx="26">
                  <c:v>1978</c:v>
                </c:pt>
                <c:pt idx="27">
                  <c:v>1979</c:v>
                </c:pt>
                <c:pt idx="28">
                  <c:v>1980</c:v>
                </c:pt>
                <c:pt idx="29">
                  <c:v>1981</c:v>
                </c:pt>
                <c:pt idx="30">
                  <c:v>1982</c:v>
                </c:pt>
                <c:pt idx="31">
                  <c:v>1983</c:v>
                </c:pt>
                <c:pt idx="32">
                  <c:v>1984</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numCache>
            </c:numRef>
          </c:cat>
          <c:val>
            <c:numRef>
              <c:f>Planting!$C$3:$C$47</c:f>
              <c:numCache>
                <c:formatCode>_(* #,##0_);_(* \(#,##0\);_(* "-"??_);_(@_)</c:formatCode>
                <c:ptCount val="45"/>
                <c:pt idx="0">
                  <c:v>252.846</c:v>
                </c:pt>
                <c:pt idx="1">
                  <c:v>423.15800000000002</c:v>
                </c:pt>
                <c:pt idx="2">
                  <c:v>413.16899999999998</c:v>
                </c:pt>
                <c:pt idx="3">
                  <c:v>487.12400000000002</c:v>
                </c:pt>
                <c:pt idx="4">
                  <c:v>580.745</c:v>
                </c:pt>
                <c:pt idx="5">
                  <c:v>791.52599999999995</c:v>
                </c:pt>
                <c:pt idx="6">
                  <c:v>1094.789</c:v>
                </c:pt>
                <c:pt idx="7">
                  <c:v>1657.9110000000001</c:v>
                </c:pt>
                <c:pt idx="8">
                  <c:v>1584.375</c:v>
                </c:pt>
                <c:pt idx="9">
                  <c:v>1224.2570000000001</c:v>
                </c:pt>
                <c:pt idx="10">
                  <c:v>834.23199999999997</c:v>
                </c:pt>
                <c:pt idx="11">
                  <c:v>817.97199999999998</c:v>
                </c:pt>
                <c:pt idx="12">
                  <c:v>776.10900000000004</c:v>
                </c:pt>
                <c:pt idx="13">
                  <c:v>726.33</c:v>
                </c:pt>
                <c:pt idx="14">
                  <c:v>716.27300000000002</c:v>
                </c:pt>
                <c:pt idx="15">
                  <c:v>784.87599999999998</c:v>
                </c:pt>
                <c:pt idx="16">
                  <c:v>814.52700000000004</c:v>
                </c:pt>
                <c:pt idx="17">
                  <c:v>825.00599999999997</c:v>
                </c:pt>
                <c:pt idx="18">
                  <c:v>941.35400000000004</c:v>
                </c:pt>
                <c:pt idx="19">
                  <c:v>1024.1500000000001</c:v>
                </c:pt>
                <c:pt idx="20">
                  <c:v>1014.2809999999999</c:v>
                </c:pt>
                <c:pt idx="21">
                  <c:v>1050.798</c:v>
                </c:pt>
                <c:pt idx="22">
                  <c:v>1036.5519999999999</c:v>
                </c:pt>
                <c:pt idx="23">
                  <c:v>1269.3689999999999</c:v>
                </c:pt>
                <c:pt idx="24">
                  <c:v>1190.3219999999999</c:v>
                </c:pt>
                <c:pt idx="25">
                  <c:v>1320.143</c:v>
                </c:pt>
                <c:pt idx="26">
                  <c:v>1255.3689999999999</c:v>
                </c:pt>
                <c:pt idx="27">
                  <c:v>1267.9949999999999</c:v>
                </c:pt>
                <c:pt idx="28">
                  <c:v>1490.25</c:v>
                </c:pt>
                <c:pt idx="29">
                  <c:v>1187.675</c:v>
                </c:pt>
                <c:pt idx="30">
                  <c:v>1705.509</c:v>
                </c:pt>
                <c:pt idx="31">
                  <c:v>1812.88</c:v>
                </c:pt>
                <c:pt idx="32">
                  <c:v>1856.8209999999999</c:v>
                </c:pt>
                <c:pt idx="33">
                  <c:v>2028.809</c:v>
                </c:pt>
                <c:pt idx="34">
                  <c:v>2114.4549999999999</c:v>
                </c:pt>
                <c:pt idx="35">
                  <c:v>2491.3119999999999</c:v>
                </c:pt>
                <c:pt idx="36">
                  <c:v>2715.2280000000001</c:v>
                </c:pt>
                <c:pt idx="37">
                  <c:v>2305.9389999999999</c:v>
                </c:pt>
                <c:pt idx="38">
                  <c:v>2027.6179999999999</c:v>
                </c:pt>
                <c:pt idx="39">
                  <c:v>1759.491</c:v>
                </c:pt>
                <c:pt idx="40">
                  <c:v>1790.5050000000001</c:v>
                </c:pt>
                <c:pt idx="41">
                  <c:v>1718.8610000000001</c:v>
                </c:pt>
                <c:pt idx="42">
                  <c:v>1804.049</c:v>
                </c:pt>
                <c:pt idx="43">
                  <c:v>1689.5409999999999</c:v>
                </c:pt>
                <c:pt idx="44">
                  <c:v>1839.462</c:v>
                </c:pt>
              </c:numCache>
            </c:numRef>
          </c:val>
          <c:smooth val="0"/>
          <c:extLst>
            <c:ext xmlns:c16="http://schemas.microsoft.com/office/drawing/2014/chart" uri="{C3380CC4-5D6E-409C-BE32-E72D297353CC}">
              <c16:uniqueId val="{00000001-7FA4-4CD8-96D7-19B0A5AE8E0D}"/>
            </c:ext>
          </c:extLst>
        </c:ser>
        <c:ser>
          <c:idx val="2"/>
          <c:order val="2"/>
          <c:tx>
            <c:strRef>
              <c:f>Planting!$D$2</c:f>
              <c:strCache>
                <c:ptCount val="1"/>
                <c:pt idx="0">
                  <c:v> West </c:v>
                </c:pt>
              </c:strCache>
            </c:strRef>
          </c:tx>
          <c:spPr>
            <a:ln w="38100">
              <a:solidFill>
                <a:srgbClr val="FFFF00"/>
              </a:solidFill>
              <a:prstDash val="solid"/>
            </a:ln>
          </c:spPr>
          <c:marker>
            <c:symbol val="none"/>
          </c:marker>
          <c:cat>
            <c:numRef>
              <c:f>Planting!$A$3:$A$47</c:f>
              <c:numCache>
                <c:formatCode>General</c:formatCode>
                <c:ptCount val="45"/>
                <c:pt idx="0">
                  <c:v>1952</c:v>
                </c:pt>
                <c:pt idx="1">
                  <c:v>1953</c:v>
                </c:pt>
                <c:pt idx="2">
                  <c:v>1954</c:v>
                </c:pt>
                <c:pt idx="3">
                  <c:v>1955</c:v>
                </c:pt>
                <c:pt idx="4">
                  <c:v>1956</c:v>
                </c:pt>
                <c:pt idx="5">
                  <c:v>1957</c:v>
                </c:pt>
                <c:pt idx="6">
                  <c:v>1958</c:v>
                </c:pt>
                <c:pt idx="7">
                  <c:v>1959</c:v>
                </c:pt>
                <c:pt idx="8">
                  <c:v>1960</c:v>
                </c:pt>
                <c:pt idx="9">
                  <c:v>1961</c:v>
                </c:pt>
                <c:pt idx="10">
                  <c:v>1962</c:v>
                </c:pt>
                <c:pt idx="11">
                  <c:v>1963</c:v>
                </c:pt>
                <c:pt idx="12">
                  <c:v>1964</c:v>
                </c:pt>
                <c:pt idx="13">
                  <c:v>1965</c:v>
                </c:pt>
                <c:pt idx="14">
                  <c:v>1966</c:v>
                </c:pt>
                <c:pt idx="15">
                  <c:v>1967</c:v>
                </c:pt>
                <c:pt idx="16">
                  <c:v>1968</c:v>
                </c:pt>
                <c:pt idx="17">
                  <c:v>1969</c:v>
                </c:pt>
                <c:pt idx="18">
                  <c:v>1970</c:v>
                </c:pt>
                <c:pt idx="19">
                  <c:v>1971</c:v>
                </c:pt>
                <c:pt idx="20">
                  <c:v>1972</c:v>
                </c:pt>
                <c:pt idx="21">
                  <c:v>1973</c:v>
                </c:pt>
                <c:pt idx="22">
                  <c:v>1974</c:v>
                </c:pt>
                <c:pt idx="23">
                  <c:v>1975</c:v>
                </c:pt>
                <c:pt idx="24">
                  <c:v>1976</c:v>
                </c:pt>
                <c:pt idx="25">
                  <c:v>1977</c:v>
                </c:pt>
                <c:pt idx="26">
                  <c:v>1978</c:v>
                </c:pt>
                <c:pt idx="27">
                  <c:v>1979</c:v>
                </c:pt>
                <c:pt idx="28">
                  <c:v>1980</c:v>
                </c:pt>
                <c:pt idx="29">
                  <c:v>1981</c:v>
                </c:pt>
                <c:pt idx="30">
                  <c:v>1982</c:v>
                </c:pt>
                <c:pt idx="31">
                  <c:v>1983</c:v>
                </c:pt>
                <c:pt idx="32">
                  <c:v>1984</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numCache>
            </c:numRef>
          </c:cat>
          <c:val>
            <c:numRef>
              <c:f>Planting!$D$3:$D$47</c:f>
              <c:numCache>
                <c:formatCode>_(* #,##0_);_(* \(#,##0\);_(* "-"??_);_(@_)</c:formatCode>
                <c:ptCount val="45"/>
                <c:pt idx="0">
                  <c:v>96.697999999999993</c:v>
                </c:pt>
                <c:pt idx="1">
                  <c:v>93.691999999999993</c:v>
                </c:pt>
                <c:pt idx="2">
                  <c:v>110.631</c:v>
                </c:pt>
                <c:pt idx="3">
                  <c:v>55.314</c:v>
                </c:pt>
                <c:pt idx="4">
                  <c:v>77.600999999999999</c:v>
                </c:pt>
                <c:pt idx="5">
                  <c:v>98.438999999999993</c:v>
                </c:pt>
                <c:pt idx="6">
                  <c:v>168.99600000000001</c:v>
                </c:pt>
                <c:pt idx="7">
                  <c:v>193.036</c:v>
                </c:pt>
                <c:pt idx="8">
                  <c:v>226.69900000000001</c:v>
                </c:pt>
                <c:pt idx="9">
                  <c:v>254.739</c:v>
                </c:pt>
                <c:pt idx="10">
                  <c:v>280.81900000000002</c:v>
                </c:pt>
                <c:pt idx="11">
                  <c:v>259.51100000000002</c:v>
                </c:pt>
                <c:pt idx="12">
                  <c:v>289.72699999999998</c:v>
                </c:pt>
                <c:pt idx="13">
                  <c:v>312.15199999999999</c:v>
                </c:pt>
                <c:pt idx="14">
                  <c:v>322.95299999999997</c:v>
                </c:pt>
                <c:pt idx="15">
                  <c:v>361.36399999999998</c:v>
                </c:pt>
                <c:pt idx="16">
                  <c:v>366.274</c:v>
                </c:pt>
                <c:pt idx="17">
                  <c:v>375.471</c:v>
                </c:pt>
                <c:pt idx="18">
                  <c:v>432.12</c:v>
                </c:pt>
                <c:pt idx="19">
                  <c:v>397.98700000000002</c:v>
                </c:pt>
                <c:pt idx="20">
                  <c:v>426.29500000000002</c:v>
                </c:pt>
                <c:pt idx="21">
                  <c:v>486.59300000000002</c:v>
                </c:pt>
                <c:pt idx="22">
                  <c:v>374.25099999999998</c:v>
                </c:pt>
                <c:pt idx="23">
                  <c:v>467.346</c:v>
                </c:pt>
                <c:pt idx="24">
                  <c:v>504.88299999999998</c:v>
                </c:pt>
                <c:pt idx="25">
                  <c:v>486.90199999999999</c:v>
                </c:pt>
                <c:pt idx="26">
                  <c:v>606.07899999999995</c:v>
                </c:pt>
                <c:pt idx="27">
                  <c:v>614.26499999999999</c:v>
                </c:pt>
                <c:pt idx="28">
                  <c:v>599.69500000000005</c:v>
                </c:pt>
                <c:pt idx="29">
                  <c:v>541.91499999999996</c:v>
                </c:pt>
                <c:pt idx="30">
                  <c:v>532.36800000000005</c:v>
                </c:pt>
                <c:pt idx="31">
                  <c:v>466.87700000000001</c:v>
                </c:pt>
                <c:pt idx="32">
                  <c:v>529.19899999999996</c:v>
                </c:pt>
                <c:pt idx="33">
                  <c:v>507.48399999999998</c:v>
                </c:pt>
                <c:pt idx="34">
                  <c:v>500.78800000000001</c:v>
                </c:pt>
                <c:pt idx="35">
                  <c:v>402.80799999999999</c:v>
                </c:pt>
                <c:pt idx="36">
                  <c:v>538.04300000000001</c:v>
                </c:pt>
                <c:pt idx="37">
                  <c:v>584.24800000000005</c:v>
                </c:pt>
                <c:pt idx="38">
                  <c:v>666.1</c:v>
                </c:pt>
                <c:pt idx="39">
                  <c:v>653.47500000000002</c:v>
                </c:pt>
                <c:pt idx="40">
                  <c:v>600.25</c:v>
                </c:pt>
                <c:pt idx="41">
                  <c:v>556.12</c:v>
                </c:pt>
                <c:pt idx="42">
                  <c:v>546.98400000000004</c:v>
                </c:pt>
                <c:pt idx="43">
                  <c:v>601.76599999999996</c:v>
                </c:pt>
                <c:pt idx="44">
                  <c:v>423.35700000000003</c:v>
                </c:pt>
              </c:numCache>
            </c:numRef>
          </c:val>
          <c:smooth val="0"/>
          <c:extLst>
            <c:ext xmlns:c16="http://schemas.microsoft.com/office/drawing/2014/chart" uri="{C3380CC4-5D6E-409C-BE32-E72D297353CC}">
              <c16:uniqueId val="{00000002-7FA4-4CD8-96D7-19B0A5AE8E0D}"/>
            </c:ext>
          </c:extLst>
        </c:ser>
        <c:dLbls>
          <c:showLegendKey val="0"/>
          <c:showVal val="0"/>
          <c:showCatName val="0"/>
          <c:showSerName val="0"/>
          <c:showPercent val="0"/>
          <c:showBubbleSize val="0"/>
        </c:dLbls>
        <c:smooth val="0"/>
        <c:axId val="1762651728"/>
        <c:axId val="1"/>
      </c:lineChart>
      <c:catAx>
        <c:axId val="1762651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5"/>
        <c:tickMarkSkip val="5"/>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Thousand acres</a:t>
                </a:r>
              </a:p>
            </c:rich>
          </c:tx>
          <c:layout>
            <c:manualLayout>
              <c:xMode val="edge"/>
              <c:yMode val="edge"/>
              <c:x val="4.1216135686727398E-2"/>
              <c:y val="0.3841028663059462"/>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62651728"/>
        <c:crosses val="autoZero"/>
        <c:crossBetween val="between"/>
      </c:valAx>
      <c:spPr>
        <a:solidFill>
          <a:srgbClr val="C0C0C0"/>
        </a:solidFill>
        <a:ln w="12700">
          <a:solidFill>
            <a:srgbClr val="808080"/>
          </a:solidFill>
          <a:prstDash val="solid"/>
        </a:ln>
      </c:spPr>
    </c:plotArea>
    <c:legend>
      <c:legendPos val="b"/>
      <c:layout>
        <c:manualLayout>
          <c:xMode val="edge"/>
          <c:yMode val="edge"/>
          <c:x val="0.32105200429661346"/>
          <c:y val="0.91821040229350437"/>
          <c:w val="0.53580976392745616"/>
          <c:h val="6.13655466879322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Times New Roman"/>
                <a:ea typeface="Times New Roman"/>
                <a:cs typeface="Times New Roman"/>
              </a:defRPr>
            </a:pPr>
            <a:r>
              <a:rPr lang="en-US"/>
              <a:t>Historic trends in timberland area for selected eastern forest types, 1953-1997</a:t>
            </a:r>
          </a:p>
        </c:rich>
      </c:tx>
      <c:layout>
        <c:manualLayout>
          <c:xMode val="edge"/>
          <c:yMode val="edge"/>
          <c:x val="0.12611418836928945"/>
          <c:y val="3.7975934410130252E-2"/>
        </c:manualLayout>
      </c:layout>
      <c:overlay val="0"/>
      <c:spPr>
        <a:noFill/>
        <a:ln w="25400">
          <a:noFill/>
        </a:ln>
      </c:spPr>
    </c:title>
    <c:autoTitleDeleted val="0"/>
    <c:plotArea>
      <c:layout>
        <c:manualLayout>
          <c:layoutTarget val="inner"/>
          <c:xMode val="edge"/>
          <c:yMode val="edge"/>
          <c:x val="0.14210049393722757"/>
          <c:y val="0.2481094381461843"/>
          <c:w val="0.54886315783254147"/>
          <c:h val="0.63040051120816221"/>
        </c:manualLayout>
      </c:layout>
      <c:lineChart>
        <c:grouping val="standard"/>
        <c:varyColors val="0"/>
        <c:ser>
          <c:idx val="0"/>
          <c:order val="0"/>
          <c:tx>
            <c:strRef>
              <c:f>Wildlife!$H$20</c:f>
              <c:strCache>
                <c:ptCount val="1"/>
                <c:pt idx="0">
                  <c:v> Aspen birch </c:v>
                </c:pt>
              </c:strCache>
            </c:strRef>
          </c:tx>
          <c:spPr>
            <a:ln w="38100">
              <a:solidFill>
                <a:srgbClr val="000080"/>
              </a:solidFill>
              <a:prstDash val="solid"/>
            </a:ln>
          </c:spPr>
          <c:marker>
            <c:symbol val="none"/>
          </c:marker>
          <c:cat>
            <c:numRef>
              <c:f>Wildlife!$G$21:$G$25</c:f>
              <c:numCache>
                <c:formatCode>General</c:formatCode>
                <c:ptCount val="5"/>
                <c:pt idx="0">
                  <c:v>1953</c:v>
                </c:pt>
                <c:pt idx="1">
                  <c:v>1963</c:v>
                </c:pt>
                <c:pt idx="2">
                  <c:v>1977</c:v>
                </c:pt>
                <c:pt idx="3">
                  <c:v>1987</c:v>
                </c:pt>
                <c:pt idx="4">
                  <c:v>1997</c:v>
                </c:pt>
              </c:numCache>
            </c:numRef>
          </c:cat>
          <c:val>
            <c:numRef>
              <c:f>Wildlife!$H$21:$H$25</c:f>
              <c:numCache>
                <c:formatCode>_(* #,##0_);_(* \(#,##0\);_(* "-"??_);_(@_)</c:formatCode>
                <c:ptCount val="5"/>
                <c:pt idx="0">
                  <c:v>24.636973746374757</c:v>
                </c:pt>
                <c:pt idx="1">
                  <c:v>22.428556280506026</c:v>
                </c:pt>
                <c:pt idx="2">
                  <c:v>19.14890481996472</c:v>
                </c:pt>
                <c:pt idx="3">
                  <c:v>17.345599605597481</c:v>
                </c:pt>
                <c:pt idx="4">
                  <c:v>16.817504</c:v>
                </c:pt>
              </c:numCache>
            </c:numRef>
          </c:val>
          <c:smooth val="0"/>
          <c:extLst>
            <c:ext xmlns:c16="http://schemas.microsoft.com/office/drawing/2014/chart" uri="{C3380CC4-5D6E-409C-BE32-E72D297353CC}">
              <c16:uniqueId val="{00000000-7B09-4194-9700-164AD4484AE6}"/>
            </c:ext>
          </c:extLst>
        </c:ser>
        <c:ser>
          <c:idx val="1"/>
          <c:order val="1"/>
          <c:tx>
            <c:strRef>
              <c:f>Wildlife!$I$20</c:f>
              <c:strCache>
                <c:ptCount val="1"/>
                <c:pt idx="0">
                  <c:v> Maple-beech-birch </c:v>
                </c:pt>
              </c:strCache>
            </c:strRef>
          </c:tx>
          <c:spPr>
            <a:ln w="38100">
              <a:solidFill>
                <a:srgbClr val="FF00FF"/>
              </a:solidFill>
              <a:prstDash val="solid"/>
            </a:ln>
          </c:spPr>
          <c:marker>
            <c:symbol val="none"/>
          </c:marker>
          <c:cat>
            <c:numRef>
              <c:f>Wildlife!$G$21:$G$25</c:f>
              <c:numCache>
                <c:formatCode>General</c:formatCode>
                <c:ptCount val="5"/>
                <c:pt idx="0">
                  <c:v>1953</c:v>
                </c:pt>
                <c:pt idx="1">
                  <c:v>1963</c:v>
                </c:pt>
                <c:pt idx="2">
                  <c:v>1977</c:v>
                </c:pt>
                <c:pt idx="3">
                  <c:v>1987</c:v>
                </c:pt>
                <c:pt idx="4">
                  <c:v>1997</c:v>
                </c:pt>
              </c:numCache>
            </c:numRef>
          </c:cat>
          <c:val>
            <c:numRef>
              <c:f>Wildlife!$I$21:$I$25</c:f>
              <c:numCache>
                <c:formatCode>_(* #,##0_);_(* \(#,##0\);_(* "-"??_);_(@_)</c:formatCode>
                <c:ptCount val="5"/>
                <c:pt idx="0">
                  <c:v>23.997676708435041</c:v>
                </c:pt>
                <c:pt idx="1">
                  <c:v>30.82980993950142</c:v>
                </c:pt>
                <c:pt idx="2">
                  <c:v>36.076006506489293</c:v>
                </c:pt>
                <c:pt idx="3">
                  <c:v>43.147509745402779</c:v>
                </c:pt>
                <c:pt idx="4">
                  <c:v>51.355573999999997</c:v>
                </c:pt>
              </c:numCache>
            </c:numRef>
          </c:val>
          <c:smooth val="0"/>
          <c:extLst>
            <c:ext xmlns:c16="http://schemas.microsoft.com/office/drawing/2014/chart" uri="{C3380CC4-5D6E-409C-BE32-E72D297353CC}">
              <c16:uniqueId val="{00000001-7B09-4194-9700-164AD4484AE6}"/>
            </c:ext>
          </c:extLst>
        </c:ser>
        <c:ser>
          <c:idx val="2"/>
          <c:order val="2"/>
          <c:tx>
            <c:strRef>
              <c:f>Wildlife!$J$20</c:f>
              <c:strCache>
                <c:ptCount val="1"/>
                <c:pt idx="0">
                  <c:v> Longleaf/Slash pine </c:v>
                </c:pt>
              </c:strCache>
            </c:strRef>
          </c:tx>
          <c:spPr>
            <a:ln w="38100">
              <a:solidFill>
                <a:srgbClr val="FFFF00"/>
              </a:solidFill>
              <a:prstDash val="solid"/>
            </a:ln>
          </c:spPr>
          <c:marker>
            <c:symbol val="none"/>
          </c:marker>
          <c:cat>
            <c:numRef>
              <c:f>Wildlife!$G$21:$G$25</c:f>
              <c:numCache>
                <c:formatCode>General</c:formatCode>
                <c:ptCount val="5"/>
                <c:pt idx="0">
                  <c:v>1953</c:v>
                </c:pt>
                <c:pt idx="1">
                  <c:v>1963</c:v>
                </c:pt>
                <c:pt idx="2">
                  <c:v>1977</c:v>
                </c:pt>
                <c:pt idx="3">
                  <c:v>1987</c:v>
                </c:pt>
                <c:pt idx="4">
                  <c:v>1997</c:v>
                </c:pt>
              </c:numCache>
            </c:numRef>
          </c:cat>
          <c:val>
            <c:numRef>
              <c:f>Wildlife!$J$21:$J$25</c:f>
              <c:numCache>
                <c:formatCode>_(* #,##0_);_(* \(#,##0\);_(* "-"??_);_(@_)</c:formatCode>
                <c:ptCount val="5"/>
                <c:pt idx="0">
                  <c:v>26.925588032051873</c:v>
                </c:pt>
                <c:pt idx="1">
                  <c:v>24.902208493148091</c:v>
                </c:pt>
                <c:pt idx="2">
                  <c:v>16.724504985149554</c:v>
                </c:pt>
                <c:pt idx="3">
                  <c:v>15.640371978401618</c:v>
                </c:pt>
                <c:pt idx="4">
                  <c:v>13.128906000000001</c:v>
                </c:pt>
              </c:numCache>
            </c:numRef>
          </c:val>
          <c:smooth val="0"/>
          <c:extLst>
            <c:ext xmlns:c16="http://schemas.microsoft.com/office/drawing/2014/chart" uri="{C3380CC4-5D6E-409C-BE32-E72D297353CC}">
              <c16:uniqueId val="{00000002-7B09-4194-9700-164AD4484AE6}"/>
            </c:ext>
          </c:extLst>
        </c:ser>
        <c:ser>
          <c:idx val="3"/>
          <c:order val="3"/>
          <c:tx>
            <c:strRef>
              <c:f>Wildlife!$K$20</c:f>
              <c:strCache>
                <c:ptCount val="1"/>
                <c:pt idx="0">
                  <c:v> Lowland hardwoods </c:v>
                </c:pt>
              </c:strCache>
            </c:strRef>
          </c:tx>
          <c:spPr>
            <a:ln w="38100">
              <a:solidFill>
                <a:srgbClr val="00FFFF"/>
              </a:solidFill>
              <a:prstDash val="solid"/>
            </a:ln>
          </c:spPr>
          <c:marker>
            <c:symbol val="none"/>
          </c:marker>
          <c:cat>
            <c:numRef>
              <c:f>Wildlife!$G$21:$G$25</c:f>
              <c:numCache>
                <c:formatCode>General</c:formatCode>
                <c:ptCount val="5"/>
                <c:pt idx="0">
                  <c:v>1953</c:v>
                </c:pt>
                <c:pt idx="1">
                  <c:v>1963</c:v>
                </c:pt>
                <c:pt idx="2">
                  <c:v>1977</c:v>
                </c:pt>
                <c:pt idx="3">
                  <c:v>1987</c:v>
                </c:pt>
                <c:pt idx="4">
                  <c:v>1997</c:v>
                </c:pt>
              </c:numCache>
            </c:numRef>
          </c:cat>
          <c:val>
            <c:numRef>
              <c:f>Wildlife!$K$21:$K$25</c:f>
              <c:numCache>
                <c:formatCode>_(* #,##0_);_(* \(#,##0\);_(* "-"??_);_(@_)</c:formatCode>
                <c:ptCount val="5"/>
                <c:pt idx="0">
                  <c:v>59.434273497039662</c:v>
                </c:pt>
                <c:pt idx="1">
                  <c:v>55.288922008881549</c:v>
                </c:pt>
                <c:pt idx="2">
                  <c:v>48.856499529419445</c:v>
                </c:pt>
                <c:pt idx="3">
                  <c:v>42.418782543503042</c:v>
                </c:pt>
                <c:pt idx="4">
                  <c:v>41.564180999999998</c:v>
                </c:pt>
              </c:numCache>
            </c:numRef>
          </c:val>
          <c:smooth val="0"/>
          <c:extLst>
            <c:ext xmlns:c16="http://schemas.microsoft.com/office/drawing/2014/chart" uri="{C3380CC4-5D6E-409C-BE32-E72D297353CC}">
              <c16:uniqueId val="{00000003-7B09-4194-9700-164AD4484AE6}"/>
            </c:ext>
          </c:extLst>
        </c:ser>
        <c:ser>
          <c:idx val="4"/>
          <c:order val="4"/>
          <c:tx>
            <c:strRef>
              <c:f>Wildlife!$L$20</c:f>
              <c:strCache>
                <c:ptCount val="1"/>
                <c:pt idx="0">
                  <c:v> Oak-hickory </c:v>
                </c:pt>
              </c:strCache>
            </c:strRef>
          </c:tx>
          <c:spPr>
            <a:ln w="38100">
              <a:solidFill>
                <a:srgbClr val="800080"/>
              </a:solidFill>
              <a:prstDash val="solid"/>
            </a:ln>
          </c:spPr>
          <c:marker>
            <c:symbol val="none"/>
          </c:marker>
          <c:cat>
            <c:numRef>
              <c:f>Wildlife!$G$21:$G$25</c:f>
              <c:numCache>
                <c:formatCode>General</c:formatCode>
                <c:ptCount val="5"/>
                <c:pt idx="0">
                  <c:v>1953</c:v>
                </c:pt>
                <c:pt idx="1">
                  <c:v>1963</c:v>
                </c:pt>
                <c:pt idx="2">
                  <c:v>1977</c:v>
                </c:pt>
                <c:pt idx="3">
                  <c:v>1987</c:v>
                </c:pt>
                <c:pt idx="4">
                  <c:v>1997</c:v>
                </c:pt>
              </c:numCache>
            </c:numRef>
          </c:cat>
          <c:val>
            <c:numRef>
              <c:f>Wildlife!$L$21:$L$25</c:f>
              <c:numCache>
                <c:formatCode>_(* #,##0_);_(* \(#,##0\);_(* "-"??_);_(@_)</c:formatCode>
                <c:ptCount val="5"/>
                <c:pt idx="0">
                  <c:v>101.32645090661251</c:v>
                </c:pt>
                <c:pt idx="1">
                  <c:v>110.50044970586634</c:v>
                </c:pt>
                <c:pt idx="2">
                  <c:v>108.56863680536819</c:v>
                </c:pt>
                <c:pt idx="3">
                  <c:v>117.18392720546119</c:v>
                </c:pt>
                <c:pt idx="4">
                  <c:v>123.992296</c:v>
                </c:pt>
              </c:numCache>
            </c:numRef>
          </c:val>
          <c:smooth val="0"/>
          <c:extLst>
            <c:ext xmlns:c16="http://schemas.microsoft.com/office/drawing/2014/chart" uri="{C3380CC4-5D6E-409C-BE32-E72D297353CC}">
              <c16:uniqueId val="{00000004-7B09-4194-9700-164AD4484AE6}"/>
            </c:ext>
          </c:extLst>
        </c:ser>
        <c:dLbls>
          <c:showLegendKey val="0"/>
          <c:showVal val="0"/>
          <c:showCatName val="0"/>
          <c:showSerName val="0"/>
          <c:showPercent val="0"/>
          <c:showBubbleSize val="0"/>
        </c:dLbls>
        <c:smooth val="0"/>
        <c:axId val="1860525120"/>
        <c:axId val="1"/>
      </c:lineChart>
      <c:catAx>
        <c:axId val="1860525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3.3748867310091545E-2"/>
              <c:y val="0.46583812876426445"/>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60525120"/>
        <c:crosses val="autoZero"/>
        <c:crossBetween val="between"/>
      </c:valAx>
      <c:spPr>
        <a:solidFill>
          <a:srgbClr val="C0C0C0"/>
        </a:solidFill>
        <a:ln w="12700">
          <a:solidFill>
            <a:srgbClr val="808080"/>
          </a:solidFill>
          <a:prstDash val="solid"/>
        </a:ln>
      </c:spPr>
    </c:plotArea>
    <c:legend>
      <c:legendPos val="r"/>
      <c:layout>
        <c:manualLayout>
          <c:xMode val="edge"/>
          <c:yMode val="edge"/>
          <c:x val="0.71405498203456841"/>
          <c:y val="0.43039392331480958"/>
          <c:w val="0.26821468230651702"/>
          <c:h val="0.2683632698315870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Times New Roman"/>
                <a:ea typeface="Times New Roman"/>
                <a:cs typeface="Times New Roman"/>
              </a:defRPr>
            </a:pPr>
            <a:r>
              <a:rPr lang="en-US"/>
              <a:t>Historic trends in timberland area for selected western forest types, 1953-1997</a:t>
            </a:r>
          </a:p>
        </c:rich>
      </c:tx>
      <c:layout>
        <c:manualLayout>
          <c:xMode val="edge"/>
          <c:yMode val="edge"/>
          <c:x val="0.12698801032465823"/>
          <c:y val="3.7880058222196152E-2"/>
        </c:manualLayout>
      </c:layout>
      <c:overlay val="0"/>
      <c:spPr>
        <a:noFill/>
        <a:ln w="25400">
          <a:noFill/>
        </a:ln>
      </c:spPr>
    </c:title>
    <c:autoTitleDeleted val="0"/>
    <c:plotArea>
      <c:layout>
        <c:manualLayout>
          <c:layoutTarget val="inner"/>
          <c:xMode val="edge"/>
          <c:yMode val="edge"/>
          <c:x val="0.13757034451837974"/>
          <c:y val="0.2474830470516815"/>
          <c:w val="0.54499021097665812"/>
          <c:h val="0.63133430370326915"/>
        </c:manualLayout>
      </c:layout>
      <c:lineChart>
        <c:grouping val="standard"/>
        <c:varyColors val="0"/>
        <c:ser>
          <c:idx val="0"/>
          <c:order val="0"/>
          <c:tx>
            <c:strRef>
              <c:f>Wildlife!$H$27</c:f>
              <c:strCache>
                <c:ptCount val="1"/>
                <c:pt idx="0">
                  <c:v> Douglas-fir </c:v>
                </c:pt>
              </c:strCache>
            </c:strRef>
          </c:tx>
          <c:spPr>
            <a:ln w="38100">
              <a:solidFill>
                <a:srgbClr val="000080"/>
              </a:solidFill>
              <a:prstDash val="solid"/>
            </a:ln>
          </c:spPr>
          <c:marker>
            <c:symbol val="none"/>
          </c:marker>
          <c:cat>
            <c:numRef>
              <c:f>Wildlife!$G$28:$G$32</c:f>
              <c:numCache>
                <c:formatCode>General</c:formatCode>
                <c:ptCount val="5"/>
                <c:pt idx="0">
                  <c:v>1953</c:v>
                </c:pt>
                <c:pt idx="1">
                  <c:v>1963</c:v>
                </c:pt>
                <c:pt idx="2">
                  <c:v>1977</c:v>
                </c:pt>
                <c:pt idx="3">
                  <c:v>1987</c:v>
                </c:pt>
                <c:pt idx="4">
                  <c:v>1997</c:v>
                </c:pt>
              </c:numCache>
            </c:numRef>
          </c:cat>
          <c:val>
            <c:numRef>
              <c:f>Wildlife!$H$28:$H$32</c:f>
              <c:numCache>
                <c:formatCode>_(* #,##0_);_(* \(#,##0\);_(* "-"??_);_(@_)</c:formatCode>
                <c:ptCount val="5"/>
                <c:pt idx="0">
                  <c:v>32.569745012647466</c:v>
                </c:pt>
                <c:pt idx="1">
                  <c:v>35.016888297656187</c:v>
                </c:pt>
                <c:pt idx="2">
                  <c:v>31.395089072820639</c:v>
                </c:pt>
                <c:pt idx="3">
                  <c:v>33.887370084142411</c:v>
                </c:pt>
                <c:pt idx="4">
                  <c:v>36.534216000000001</c:v>
                </c:pt>
              </c:numCache>
            </c:numRef>
          </c:val>
          <c:smooth val="0"/>
          <c:extLst>
            <c:ext xmlns:c16="http://schemas.microsoft.com/office/drawing/2014/chart" uri="{C3380CC4-5D6E-409C-BE32-E72D297353CC}">
              <c16:uniqueId val="{00000000-3ECF-44CD-8C0A-C1231DF0104B}"/>
            </c:ext>
          </c:extLst>
        </c:ser>
        <c:ser>
          <c:idx val="1"/>
          <c:order val="1"/>
          <c:tx>
            <c:strRef>
              <c:f>Wildlife!$I$27</c:f>
              <c:strCache>
                <c:ptCount val="1"/>
                <c:pt idx="0">
                  <c:v> Ponderosa pine </c:v>
                </c:pt>
              </c:strCache>
            </c:strRef>
          </c:tx>
          <c:spPr>
            <a:ln w="38100">
              <a:solidFill>
                <a:srgbClr val="FF00FF"/>
              </a:solidFill>
              <a:prstDash val="solid"/>
            </a:ln>
          </c:spPr>
          <c:marker>
            <c:symbol val="none"/>
          </c:marker>
          <c:cat>
            <c:numRef>
              <c:f>Wildlife!$G$28:$G$32</c:f>
              <c:numCache>
                <c:formatCode>General</c:formatCode>
                <c:ptCount val="5"/>
                <c:pt idx="0">
                  <c:v>1953</c:v>
                </c:pt>
                <c:pt idx="1">
                  <c:v>1963</c:v>
                </c:pt>
                <c:pt idx="2">
                  <c:v>1977</c:v>
                </c:pt>
                <c:pt idx="3">
                  <c:v>1987</c:v>
                </c:pt>
                <c:pt idx="4">
                  <c:v>1997</c:v>
                </c:pt>
              </c:numCache>
            </c:numRef>
          </c:cat>
          <c:val>
            <c:numRef>
              <c:f>Wildlife!$I$28:$I$32</c:f>
              <c:numCache>
                <c:formatCode>_(* #,##0_);_(* \(#,##0\);_(* "-"??_);_(@_)</c:formatCode>
                <c:ptCount val="5"/>
                <c:pt idx="0">
                  <c:v>35.081180734899981</c:v>
                </c:pt>
                <c:pt idx="1">
                  <c:v>34.035574600899075</c:v>
                </c:pt>
                <c:pt idx="2">
                  <c:v>27.253405024629586</c:v>
                </c:pt>
                <c:pt idx="3">
                  <c:v>25.790956980680377</c:v>
                </c:pt>
                <c:pt idx="4">
                  <c:v>29.304856000000001</c:v>
                </c:pt>
              </c:numCache>
            </c:numRef>
          </c:val>
          <c:smooth val="0"/>
          <c:extLst>
            <c:ext xmlns:c16="http://schemas.microsoft.com/office/drawing/2014/chart" uri="{C3380CC4-5D6E-409C-BE32-E72D297353CC}">
              <c16:uniqueId val="{00000001-3ECF-44CD-8C0A-C1231DF0104B}"/>
            </c:ext>
          </c:extLst>
        </c:ser>
        <c:ser>
          <c:idx val="2"/>
          <c:order val="2"/>
          <c:tx>
            <c:strRef>
              <c:f>Wildlife!$J$27</c:f>
              <c:strCache>
                <c:ptCount val="1"/>
                <c:pt idx="0">
                  <c:v> Fir-spruce </c:v>
                </c:pt>
              </c:strCache>
            </c:strRef>
          </c:tx>
          <c:spPr>
            <a:ln w="38100">
              <a:solidFill>
                <a:srgbClr val="FFFF00"/>
              </a:solidFill>
              <a:prstDash val="solid"/>
            </a:ln>
          </c:spPr>
          <c:marker>
            <c:symbol val="none"/>
          </c:marker>
          <c:cat>
            <c:numRef>
              <c:f>Wildlife!$G$28:$G$32</c:f>
              <c:numCache>
                <c:formatCode>General</c:formatCode>
                <c:ptCount val="5"/>
                <c:pt idx="0">
                  <c:v>1953</c:v>
                </c:pt>
                <c:pt idx="1">
                  <c:v>1963</c:v>
                </c:pt>
                <c:pt idx="2">
                  <c:v>1977</c:v>
                </c:pt>
                <c:pt idx="3">
                  <c:v>1987</c:v>
                </c:pt>
                <c:pt idx="4">
                  <c:v>1997</c:v>
                </c:pt>
              </c:numCache>
            </c:numRef>
          </c:cat>
          <c:val>
            <c:numRef>
              <c:f>Wildlife!$J$28:$J$32</c:f>
              <c:numCache>
                <c:formatCode>_(* #,##0_);_(* \(#,##0\);_(* "-"??_);_(@_)</c:formatCode>
                <c:ptCount val="5"/>
                <c:pt idx="0">
                  <c:v>11.97039807243314</c:v>
                </c:pt>
                <c:pt idx="1">
                  <c:v>14.802705041644632</c:v>
                </c:pt>
                <c:pt idx="2">
                  <c:v>21.457033077300974</c:v>
                </c:pt>
                <c:pt idx="3">
                  <c:v>27.782589107773529</c:v>
                </c:pt>
                <c:pt idx="4">
                  <c:v>24.557053999999997</c:v>
                </c:pt>
              </c:numCache>
            </c:numRef>
          </c:val>
          <c:smooth val="0"/>
          <c:extLst>
            <c:ext xmlns:c16="http://schemas.microsoft.com/office/drawing/2014/chart" uri="{C3380CC4-5D6E-409C-BE32-E72D297353CC}">
              <c16:uniqueId val="{00000002-3ECF-44CD-8C0A-C1231DF0104B}"/>
            </c:ext>
          </c:extLst>
        </c:ser>
        <c:ser>
          <c:idx val="3"/>
          <c:order val="3"/>
          <c:tx>
            <c:strRef>
              <c:f>Wildlife!$K$27</c:f>
              <c:strCache>
                <c:ptCount val="1"/>
                <c:pt idx="0">
                  <c:v> Hemlock-Sitka spruce </c:v>
                </c:pt>
              </c:strCache>
            </c:strRef>
          </c:tx>
          <c:spPr>
            <a:ln w="38100">
              <a:solidFill>
                <a:srgbClr val="00FFFF"/>
              </a:solidFill>
              <a:prstDash val="solid"/>
            </a:ln>
          </c:spPr>
          <c:marker>
            <c:symbol val="none"/>
          </c:marker>
          <c:cat>
            <c:numRef>
              <c:f>Wildlife!$G$28:$G$32</c:f>
              <c:numCache>
                <c:formatCode>General</c:formatCode>
                <c:ptCount val="5"/>
                <c:pt idx="0">
                  <c:v>1953</c:v>
                </c:pt>
                <c:pt idx="1">
                  <c:v>1963</c:v>
                </c:pt>
                <c:pt idx="2">
                  <c:v>1977</c:v>
                </c:pt>
                <c:pt idx="3">
                  <c:v>1987</c:v>
                </c:pt>
                <c:pt idx="4">
                  <c:v>1997</c:v>
                </c:pt>
              </c:numCache>
            </c:numRef>
          </c:cat>
          <c:val>
            <c:numRef>
              <c:f>Wildlife!$K$28:$K$32</c:f>
              <c:numCache>
                <c:formatCode>_(* #,##0_);_(* \(#,##0\);_(* "-"??_);_(@_)</c:formatCode>
                <c:ptCount val="5"/>
                <c:pt idx="0">
                  <c:v>24.418888877269289</c:v>
                </c:pt>
                <c:pt idx="1">
                  <c:v>23.234529135998514</c:v>
                </c:pt>
                <c:pt idx="2">
                  <c:v>18.180197106318985</c:v>
                </c:pt>
                <c:pt idx="3">
                  <c:v>11.173561554836844</c:v>
                </c:pt>
                <c:pt idx="4">
                  <c:v>11.411241</c:v>
                </c:pt>
              </c:numCache>
            </c:numRef>
          </c:val>
          <c:smooth val="0"/>
          <c:extLst>
            <c:ext xmlns:c16="http://schemas.microsoft.com/office/drawing/2014/chart" uri="{C3380CC4-5D6E-409C-BE32-E72D297353CC}">
              <c16:uniqueId val="{00000003-3ECF-44CD-8C0A-C1231DF0104B}"/>
            </c:ext>
          </c:extLst>
        </c:ser>
        <c:ser>
          <c:idx val="4"/>
          <c:order val="4"/>
          <c:tx>
            <c:strRef>
              <c:f>Wildlife!$L$27</c:f>
              <c:strCache>
                <c:ptCount val="1"/>
                <c:pt idx="0">
                  <c:v> Lodgepole pine </c:v>
                </c:pt>
              </c:strCache>
            </c:strRef>
          </c:tx>
          <c:spPr>
            <a:ln w="38100">
              <a:solidFill>
                <a:srgbClr val="800080"/>
              </a:solidFill>
              <a:prstDash val="solid"/>
            </a:ln>
          </c:spPr>
          <c:marker>
            <c:symbol val="none"/>
          </c:marker>
          <c:cat>
            <c:numRef>
              <c:f>Wildlife!$G$28:$G$32</c:f>
              <c:numCache>
                <c:formatCode>General</c:formatCode>
                <c:ptCount val="5"/>
                <c:pt idx="0">
                  <c:v>1953</c:v>
                </c:pt>
                <c:pt idx="1">
                  <c:v>1963</c:v>
                </c:pt>
                <c:pt idx="2">
                  <c:v>1977</c:v>
                </c:pt>
                <c:pt idx="3">
                  <c:v>1987</c:v>
                </c:pt>
                <c:pt idx="4">
                  <c:v>1997</c:v>
                </c:pt>
              </c:numCache>
            </c:numRef>
          </c:cat>
          <c:val>
            <c:numRef>
              <c:f>Wildlife!$L$28:$L$32</c:f>
              <c:numCache>
                <c:formatCode>_(* #,##0_);_(* \(#,##0\);_(* "-"??_);_(@_)</c:formatCode>
                <c:ptCount val="5"/>
                <c:pt idx="0">
                  <c:v>16.029575390750473</c:v>
                </c:pt>
                <c:pt idx="1">
                  <c:v>15.173795724614068</c:v>
                </c:pt>
                <c:pt idx="2">
                  <c:v>13.142422675668307</c:v>
                </c:pt>
                <c:pt idx="3">
                  <c:v>12.205490272900342</c:v>
                </c:pt>
                <c:pt idx="4">
                  <c:v>12.268748</c:v>
                </c:pt>
              </c:numCache>
            </c:numRef>
          </c:val>
          <c:smooth val="0"/>
          <c:extLst>
            <c:ext xmlns:c16="http://schemas.microsoft.com/office/drawing/2014/chart" uri="{C3380CC4-5D6E-409C-BE32-E72D297353CC}">
              <c16:uniqueId val="{00000004-3ECF-44CD-8C0A-C1231DF0104B}"/>
            </c:ext>
          </c:extLst>
        </c:ser>
        <c:ser>
          <c:idx val="5"/>
          <c:order val="5"/>
          <c:tx>
            <c:strRef>
              <c:f>Wildlife!$M$27</c:f>
              <c:strCache>
                <c:ptCount val="1"/>
                <c:pt idx="0">
                  <c:v> Western hardwoods </c:v>
                </c:pt>
              </c:strCache>
            </c:strRef>
          </c:tx>
          <c:spPr>
            <a:ln w="38100">
              <a:solidFill>
                <a:srgbClr val="800000"/>
              </a:solidFill>
              <a:prstDash val="solid"/>
            </a:ln>
          </c:spPr>
          <c:marker>
            <c:symbol val="none"/>
          </c:marker>
          <c:cat>
            <c:numRef>
              <c:f>Wildlife!$G$28:$G$32</c:f>
              <c:numCache>
                <c:formatCode>General</c:formatCode>
                <c:ptCount val="5"/>
                <c:pt idx="0">
                  <c:v>1953</c:v>
                </c:pt>
                <c:pt idx="1">
                  <c:v>1963</c:v>
                </c:pt>
                <c:pt idx="2">
                  <c:v>1977</c:v>
                </c:pt>
                <c:pt idx="3">
                  <c:v>1987</c:v>
                </c:pt>
                <c:pt idx="4">
                  <c:v>1997</c:v>
                </c:pt>
              </c:numCache>
            </c:numRef>
          </c:cat>
          <c:val>
            <c:numRef>
              <c:f>Wildlife!$M$28:$M$32</c:f>
              <c:numCache>
                <c:formatCode>_(* #,##0_);_(* \(#,##0\);_(* "-"??_);_(@_)</c:formatCode>
                <c:ptCount val="5"/>
                <c:pt idx="0">
                  <c:v>10.373052239079417</c:v>
                </c:pt>
                <c:pt idx="1">
                  <c:v>10.489419407482945</c:v>
                </c:pt>
                <c:pt idx="2">
                  <c:v>17.16815091402302</c:v>
                </c:pt>
                <c:pt idx="3">
                  <c:v>16.311920320221613</c:v>
                </c:pt>
                <c:pt idx="4">
                  <c:v>21.209721000000002</c:v>
                </c:pt>
              </c:numCache>
            </c:numRef>
          </c:val>
          <c:smooth val="0"/>
          <c:extLst>
            <c:ext xmlns:c16="http://schemas.microsoft.com/office/drawing/2014/chart" uri="{C3380CC4-5D6E-409C-BE32-E72D297353CC}">
              <c16:uniqueId val="{00000005-3ECF-44CD-8C0A-C1231DF0104B}"/>
            </c:ext>
          </c:extLst>
        </c:ser>
        <c:ser>
          <c:idx val="6"/>
          <c:order val="6"/>
          <c:tx>
            <c:strRef>
              <c:f>Wildlife!$N$27</c:f>
              <c:strCache>
                <c:ptCount val="1"/>
                <c:pt idx="0">
                  <c:v> Reserved forest </c:v>
                </c:pt>
              </c:strCache>
            </c:strRef>
          </c:tx>
          <c:spPr>
            <a:ln w="38100">
              <a:solidFill>
                <a:srgbClr val="008080"/>
              </a:solidFill>
              <a:prstDash val="solid"/>
            </a:ln>
          </c:spPr>
          <c:marker>
            <c:symbol val="none"/>
          </c:marker>
          <c:cat>
            <c:numRef>
              <c:f>Wildlife!$G$28:$G$32</c:f>
              <c:numCache>
                <c:formatCode>General</c:formatCode>
                <c:ptCount val="5"/>
                <c:pt idx="0">
                  <c:v>1953</c:v>
                </c:pt>
                <c:pt idx="1">
                  <c:v>1963</c:v>
                </c:pt>
                <c:pt idx="2">
                  <c:v>1977</c:v>
                </c:pt>
                <c:pt idx="3">
                  <c:v>1987</c:v>
                </c:pt>
                <c:pt idx="4">
                  <c:v>1997</c:v>
                </c:pt>
              </c:numCache>
            </c:numRef>
          </c:cat>
          <c:val>
            <c:numRef>
              <c:f>Wildlife!$N$28:$N$32</c:f>
              <c:numCache>
                <c:formatCode>_(* #,##0_);_(* \(#,##0\);_(* "-"??_);_(@_)</c:formatCode>
                <c:ptCount val="5"/>
                <c:pt idx="0">
                  <c:v>21</c:v>
                </c:pt>
                <c:pt idx="1">
                  <c:v>22</c:v>
                </c:pt>
                <c:pt idx="2">
                  <c:v>27</c:v>
                </c:pt>
                <c:pt idx="3">
                  <c:v>37</c:v>
                </c:pt>
                <c:pt idx="4">
                  <c:v>40</c:v>
                </c:pt>
              </c:numCache>
            </c:numRef>
          </c:val>
          <c:smooth val="0"/>
          <c:extLst>
            <c:ext xmlns:c16="http://schemas.microsoft.com/office/drawing/2014/chart" uri="{C3380CC4-5D6E-409C-BE32-E72D297353CC}">
              <c16:uniqueId val="{00000006-3ECF-44CD-8C0A-C1231DF0104B}"/>
            </c:ext>
          </c:extLst>
        </c:ser>
        <c:dLbls>
          <c:showLegendKey val="0"/>
          <c:showVal val="0"/>
          <c:showCatName val="0"/>
          <c:showSerName val="0"/>
          <c:showPercent val="0"/>
          <c:showBubbleSize val="0"/>
        </c:dLbls>
        <c:smooth val="0"/>
        <c:axId val="1860527520"/>
        <c:axId val="1"/>
      </c:lineChart>
      <c:catAx>
        <c:axId val="1860527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3.3510724946784809E-2"/>
              <c:y val="0.46718738474041926"/>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60527520"/>
        <c:crosses val="autoZero"/>
        <c:crossBetween val="between"/>
      </c:valAx>
      <c:spPr>
        <a:solidFill>
          <a:srgbClr val="C0C0C0"/>
        </a:solidFill>
        <a:ln w="12700">
          <a:solidFill>
            <a:srgbClr val="808080"/>
          </a:solidFill>
          <a:prstDash val="solid"/>
        </a:ln>
      </c:spPr>
    </c:plotArea>
    <c:legend>
      <c:legendPos val="r"/>
      <c:layout>
        <c:manualLayout>
          <c:xMode val="edge"/>
          <c:yMode val="edge"/>
          <c:x val="0.7054889462481011"/>
          <c:y val="0.37627524500714843"/>
          <c:w val="0.2769044114023797"/>
          <c:h val="0.3737499077923354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Times New Roman"/>
                <a:ea typeface="Times New Roman"/>
                <a:cs typeface="Times New Roman"/>
              </a:defRPr>
            </a:pPr>
            <a:r>
              <a:rPr lang="en-US"/>
              <a:t>Forest land in the U.S. by urban</a:t>
            </a:r>
          </a:p>
          <a:p>
            <a:pPr>
              <a:defRPr sz="925" b="1" i="0" u="none" strike="noStrike" baseline="0">
                <a:solidFill>
                  <a:srgbClr val="000000"/>
                </a:solidFill>
                <a:latin typeface="Times New Roman"/>
                <a:ea typeface="Times New Roman"/>
                <a:cs typeface="Times New Roman"/>
              </a:defRPr>
            </a:pPr>
            <a:r>
              <a:rPr lang="en-US"/>
              <a:t> population influence</a:t>
            </a:r>
          </a:p>
        </c:rich>
      </c:tx>
      <c:layout>
        <c:manualLayout>
          <c:xMode val="edge"/>
          <c:yMode val="edge"/>
          <c:x val="0.28572342941733536"/>
          <c:y val="3.5546246436570512E-2"/>
        </c:manualLayout>
      </c:layout>
      <c:overlay val="0"/>
      <c:spPr>
        <a:noFill/>
        <a:ln w="25400">
          <a:noFill/>
        </a:ln>
      </c:spPr>
    </c:title>
    <c:autoTitleDeleted val="0"/>
    <c:plotArea>
      <c:layout>
        <c:manualLayout>
          <c:layoutTarget val="inner"/>
          <c:xMode val="edge"/>
          <c:yMode val="edge"/>
          <c:x val="0.18163846584387747"/>
          <c:y val="0.21090772885698508"/>
          <c:w val="0.78369854925897686"/>
          <c:h val="0.50712644916173932"/>
        </c:manualLayout>
      </c:layout>
      <c:barChart>
        <c:barDir val="col"/>
        <c:grouping val="clustered"/>
        <c:varyColors val="0"/>
        <c:ser>
          <c:idx val="0"/>
          <c:order val="0"/>
          <c:tx>
            <c:strRef>
              <c:f>Urban_Rec!$G$6</c:f>
              <c:strCache>
                <c:ptCount val="1"/>
                <c:pt idx="0">
                  <c:v>Forest land in counties with urban centers over 20,000 persons</c:v>
                </c:pt>
              </c:strCache>
            </c:strRef>
          </c:tx>
          <c:spPr>
            <a:solidFill>
              <a:srgbClr val="9999FF"/>
            </a:solidFill>
            <a:ln w="12700">
              <a:solidFill>
                <a:srgbClr val="000000"/>
              </a:solidFill>
              <a:prstDash val="solid"/>
            </a:ln>
          </c:spPr>
          <c:invertIfNegative val="0"/>
          <c:cat>
            <c:strRef>
              <c:f>Urban_Rec!$H$5:$J$5</c:f>
              <c:strCache>
                <c:ptCount val="3"/>
                <c:pt idx="0">
                  <c:v> EAST </c:v>
                </c:pt>
                <c:pt idx="1">
                  <c:v> WEST </c:v>
                </c:pt>
                <c:pt idx="2">
                  <c:v>U.S.</c:v>
                </c:pt>
              </c:strCache>
            </c:strRef>
          </c:cat>
          <c:val>
            <c:numRef>
              <c:f>Urban_Rec!$H$6:$J$6</c:f>
              <c:numCache>
                <c:formatCode>_(* #,##0.0_);_(* \(#,##0.0\);_(* "-"??_);_(@_)</c:formatCode>
                <c:ptCount val="3"/>
                <c:pt idx="0">
                  <c:v>128.4</c:v>
                </c:pt>
                <c:pt idx="1">
                  <c:v>80.900000000000006</c:v>
                </c:pt>
                <c:pt idx="2">
                  <c:v>209.3</c:v>
                </c:pt>
              </c:numCache>
            </c:numRef>
          </c:val>
          <c:extLst>
            <c:ext xmlns:c16="http://schemas.microsoft.com/office/drawing/2014/chart" uri="{C3380CC4-5D6E-409C-BE32-E72D297353CC}">
              <c16:uniqueId val="{00000000-CC87-4C40-A8DF-2C26E2C0F5FD}"/>
            </c:ext>
          </c:extLst>
        </c:ser>
        <c:ser>
          <c:idx val="1"/>
          <c:order val="1"/>
          <c:tx>
            <c:strRef>
              <c:f>Urban_Rec!$G$7</c:f>
              <c:strCache>
                <c:ptCount val="1"/>
                <c:pt idx="0">
                  <c:v>Forest land in counties with urban centers of 2,500 to 20,000 persons</c:v>
                </c:pt>
              </c:strCache>
            </c:strRef>
          </c:tx>
          <c:spPr>
            <a:solidFill>
              <a:srgbClr val="993366"/>
            </a:solidFill>
            <a:ln w="12700">
              <a:solidFill>
                <a:srgbClr val="000000"/>
              </a:solidFill>
              <a:prstDash val="solid"/>
            </a:ln>
          </c:spPr>
          <c:invertIfNegative val="0"/>
          <c:cat>
            <c:strRef>
              <c:f>Urban_Rec!$H$5:$J$5</c:f>
              <c:strCache>
                <c:ptCount val="3"/>
                <c:pt idx="0">
                  <c:v> EAST </c:v>
                </c:pt>
                <c:pt idx="1">
                  <c:v> WEST </c:v>
                </c:pt>
                <c:pt idx="2">
                  <c:v>U.S.</c:v>
                </c:pt>
              </c:strCache>
            </c:strRef>
          </c:cat>
          <c:val>
            <c:numRef>
              <c:f>Urban_Rec!$H$7:$J$7</c:f>
              <c:numCache>
                <c:formatCode>_(* #,##0.0_);_(* \(#,##0.0\);_(* "-"??_);_(@_)</c:formatCode>
                <c:ptCount val="3"/>
                <c:pt idx="0">
                  <c:v>173.9</c:v>
                </c:pt>
                <c:pt idx="1">
                  <c:v>79.400000000000006</c:v>
                </c:pt>
                <c:pt idx="2">
                  <c:v>253.3</c:v>
                </c:pt>
              </c:numCache>
            </c:numRef>
          </c:val>
          <c:extLst>
            <c:ext xmlns:c16="http://schemas.microsoft.com/office/drawing/2014/chart" uri="{C3380CC4-5D6E-409C-BE32-E72D297353CC}">
              <c16:uniqueId val="{00000001-CC87-4C40-A8DF-2C26E2C0F5FD}"/>
            </c:ext>
          </c:extLst>
        </c:ser>
        <c:ser>
          <c:idx val="2"/>
          <c:order val="2"/>
          <c:tx>
            <c:strRef>
              <c:f>Urban_Rec!$G$8</c:f>
              <c:strCache>
                <c:ptCount val="1"/>
                <c:pt idx="0">
                  <c:v>Forest land in counties with no urban center greater than 2,500 persons</c:v>
                </c:pt>
              </c:strCache>
            </c:strRef>
          </c:tx>
          <c:spPr>
            <a:solidFill>
              <a:srgbClr val="FFFFCC"/>
            </a:solidFill>
            <a:ln w="12700">
              <a:solidFill>
                <a:srgbClr val="000000"/>
              </a:solidFill>
              <a:prstDash val="solid"/>
            </a:ln>
          </c:spPr>
          <c:invertIfNegative val="0"/>
          <c:cat>
            <c:strRef>
              <c:f>Urban_Rec!$H$5:$J$5</c:f>
              <c:strCache>
                <c:ptCount val="3"/>
                <c:pt idx="0">
                  <c:v> EAST </c:v>
                </c:pt>
                <c:pt idx="1">
                  <c:v> WEST </c:v>
                </c:pt>
                <c:pt idx="2">
                  <c:v>U.S.</c:v>
                </c:pt>
              </c:strCache>
            </c:strRef>
          </c:cat>
          <c:val>
            <c:numRef>
              <c:f>Urban_Rec!$H$8:$J$8</c:f>
              <c:numCache>
                <c:formatCode>_(* #,##0.0_);_(* \(#,##0.0\);_(* "-"??_);_(@_)</c:formatCode>
                <c:ptCount val="3"/>
                <c:pt idx="0">
                  <c:v>80.099999999999994</c:v>
                </c:pt>
                <c:pt idx="1">
                  <c:v>202.3</c:v>
                </c:pt>
                <c:pt idx="2">
                  <c:v>282.39999999999998</c:v>
                </c:pt>
              </c:numCache>
            </c:numRef>
          </c:val>
          <c:extLst>
            <c:ext xmlns:c16="http://schemas.microsoft.com/office/drawing/2014/chart" uri="{C3380CC4-5D6E-409C-BE32-E72D297353CC}">
              <c16:uniqueId val="{00000002-CC87-4C40-A8DF-2C26E2C0F5FD}"/>
            </c:ext>
          </c:extLst>
        </c:ser>
        <c:dLbls>
          <c:showLegendKey val="0"/>
          <c:showVal val="0"/>
          <c:showCatName val="0"/>
          <c:showSerName val="0"/>
          <c:showPercent val="0"/>
          <c:showBubbleSize val="0"/>
        </c:dLbls>
        <c:gapWidth val="150"/>
        <c:axId val="1862206192"/>
        <c:axId val="1"/>
      </c:barChart>
      <c:catAx>
        <c:axId val="1862206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3.8776751135209793E-2"/>
              <c:y val="0.37442046246520938"/>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62206192"/>
        <c:crosses val="autoZero"/>
        <c:crossBetween val="between"/>
      </c:valAx>
      <c:spPr>
        <a:solidFill>
          <a:srgbClr val="C0C0C0"/>
        </a:solidFill>
        <a:ln w="12700">
          <a:solidFill>
            <a:srgbClr val="808080"/>
          </a:solidFill>
          <a:prstDash val="solid"/>
        </a:ln>
      </c:spPr>
    </c:plotArea>
    <c:legend>
      <c:legendPos val="b"/>
      <c:layout>
        <c:manualLayout>
          <c:xMode val="edge"/>
          <c:yMode val="edge"/>
          <c:x val="9.3880555379981606E-2"/>
          <c:y val="0.82230316756599786"/>
          <c:w val="0.81023001056201505"/>
          <c:h val="0.1564034843209102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4"/>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Times New Roman"/>
                <a:ea typeface="Times New Roman"/>
                <a:cs typeface="Times New Roman"/>
              </a:defRPr>
            </a:pPr>
            <a:r>
              <a:rPr lang="en-US"/>
              <a:t>Growth in U.S. population and outdoor recreation activities, 1982-1995</a:t>
            </a:r>
          </a:p>
        </c:rich>
      </c:tx>
      <c:layout>
        <c:manualLayout>
          <c:xMode val="edge"/>
          <c:yMode val="edge"/>
          <c:x val="0.16143097981435631"/>
          <c:y val="3.6145684936045086E-2"/>
        </c:manualLayout>
      </c:layout>
      <c:overlay val="0"/>
      <c:spPr>
        <a:noFill/>
        <a:ln w="25400">
          <a:noFill/>
        </a:ln>
      </c:spPr>
    </c:title>
    <c:autoTitleDeleted val="0"/>
    <c:plotArea>
      <c:layout>
        <c:manualLayout>
          <c:layoutTarget val="inner"/>
          <c:xMode val="edge"/>
          <c:yMode val="edge"/>
          <c:x val="0.4800999269803583"/>
          <c:y val="0.18795756166743446"/>
          <c:w val="0.45703835843545032"/>
          <c:h val="0.6964068631011352"/>
        </c:manualLayout>
      </c:layout>
      <c:barChart>
        <c:barDir val="bar"/>
        <c:grouping val="stacked"/>
        <c:varyColors val="0"/>
        <c:ser>
          <c:idx val="0"/>
          <c:order val="0"/>
          <c:tx>
            <c:strRef>
              <c:f>Urban_Rec!$H$38</c:f>
              <c:strCache>
                <c:ptCount val="1"/>
                <c:pt idx="0">
                  <c:v>Percent</c:v>
                </c:pt>
              </c:strCache>
            </c:strRef>
          </c:tx>
          <c:spPr>
            <a:solidFill>
              <a:srgbClr val="9999FF"/>
            </a:solidFill>
            <a:ln w="12700">
              <a:solidFill>
                <a:srgbClr val="000000"/>
              </a:solidFill>
              <a:prstDash val="solid"/>
            </a:ln>
          </c:spPr>
          <c:invertIfNegative val="0"/>
          <c:cat>
            <c:strRef>
              <c:f>Urban_Rec!$G$39:$G$43</c:f>
              <c:strCache>
                <c:ptCount val="5"/>
                <c:pt idx="0">
                  <c:v>Populationaged 16 and over</c:v>
                </c:pt>
                <c:pt idx="1">
                  <c:v>Participation in outdoor sports and spectator activities</c:v>
                </c:pt>
                <c:pt idx="2">
                  <c:v>Participation in snow and ice-based activities</c:v>
                </c:pt>
                <c:pt idx="3">
                  <c:v>Particioation in water-based activities</c:v>
                </c:pt>
                <c:pt idx="4">
                  <c:v>Participation in land based activities</c:v>
                </c:pt>
              </c:strCache>
            </c:strRef>
          </c:cat>
          <c:val>
            <c:numRef>
              <c:f>Urban_Rec!$H$39:$H$43</c:f>
              <c:numCache>
                <c:formatCode>0%</c:formatCode>
                <c:ptCount val="5"/>
                <c:pt idx="0">
                  <c:v>0.12</c:v>
                </c:pt>
                <c:pt idx="1">
                  <c:v>0.27</c:v>
                </c:pt>
                <c:pt idx="2">
                  <c:v>0.24</c:v>
                </c:pt>
                <c:pt idx="3">
                  <c:v>0.18</c:v>
                </c:pt>
                <c:pt idx="4">
                  <c:v>0.12</c:v>
                </c:pt>
              </c:numCache>
            </c:numRef>
          </c:val>
          <c:extLst>
            <c:ext xmlns:c16="http://schemas.microsoft.com/office/drawing/2014/chart" uri="{C3380CC4-5D6E-409C-BE32-E72D297353CC}">
              <c16:uniqueId val="{00000000-A886-4405-83BF-E4232E65270D}"/>
            </c:ext>
          </c:extLst>
        </c:ser>
        <c:dLbls>
          <c:showLegendKey val="0"/>
          <c:showVal val="0"/>
          <c:showCatName val="0"/>
          <c:showSerName val="0"/>
          <c:showPercent val="0"/>
          <c:showBubbleSize val="0"/>
        </c:dLbls>
        <c:gapWidth val="150"/>
        <c:overlap val="100"/>
        <c:axId val="1862214352"/>
        <c:axId val="1"/>
      </c:barChart>
      <c:catAx>
        <c:axId val="18622143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622143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Times New Roman"/>
                <a:ea typeface="Times New Roman"/>
                <a:cs typeface="Times New Roman"/>
              </a:defRPr>
            </a:pPr>
            <a:r>
              <a:rPr lang="en-US"/>
              <a:t>Forest land by Region and land class, 1997</a:t>
            </a:r>
          </a:p>
        </c:rich>
      </c:tx>
      <c:layout>
        <c:manualLayout>
          <c:xMode val="edge"/>
          <c:yMode val="edge"/>
          <c:x val="0.14035517122797314"/>
          <c:y val="4.1801925616861607E-2"/>
        </c:manualLayout>
      </c:layout>
      <c:overlay val="0"/>
      <c:spPr>
        <a:noFill/>
        <a:ln w="25400">
          <a:noFill/>
        </a:ln>
      </c:spPr>
    </c:title>
    <c:autoTitleDeleted val="0"/>
    <c:plotArea>
      <c:layout>
        <c:manualLayout>
          <c:layoutTarget val="inner"/>
          <c:xMode val="edge"/>
          <c:yMode val="edge"/>
          <c:x val="0.18296299106503641"/>
          <c:y val="0.18971643164575655"/>
          <c:w val="0.73686464894685899"/>
          <c:h val="0.4855454437035463"/>
        </c:manualLayout>
      </c:layout>
      <c:barChart>
        <c:barDir val="bar"/>
        <c:grouping val="clustered"/>
        <c:varyColors val="0"/>
        <c:ser>
          <c:idx val="1"/>
          <c:order val="0"/>
          <c:tx>
            <c:strRef>
              <c:f>Area!$H$4</c:f>
              <c:strCache>
                <c:ptCount val="1"/>
                <c:pt idx="0">
                  <c:v>Reserved forest</c:v>
                </c:pt>
              </c:strCache>
            </c:strRef>
          </c:tx>
          <c:spPr>
            <a:solidFill>
              <a:srgbClr val="993366"/>
            </a:solidFill>
            <a:ln w="12700">
              <a:solidFill>
                <a:srgbClr val="000000"/>
              </a:solidFill>
              <a:prstDash val="solid"/>
            </a:ln>
          </c:spPr>
          <c:invertIfNegative val="0"/>
          <c:cat>
            <c:strRef>
              <c:f>Area!$I$2:$K$2</c:f>
              <c:strCache>
                <c:ptCount val="3"/>
                <c:pt idx="0">
                  <c:v> NORTH </c:v>
                </c:pt>
                <c:pt idx="1">
                  <c:v> SOUTH </c:v>
                </c:pt>
                <c:pt idx="2">
                  <c:v> WEST </c:v>
                </c:pt>
              </c:strCache>
            </c:strRef>
          </c:cat>
          <c:val>
            <c:numRef>
              <c:f>Area!$I$4:$K$4</c:f>
              <c:numCache>
                <c:formatCode>_(* #,##0_);_(* \(#,##0\);_(* "-"??_);_(@_)</c:formatCode>
                <c:ptCount val="3"/>
                <c:pt idx="0">
                  <c:v>7.8251800000000005</c:v>
                </c:pt>
                <c:pt idx="1">
                  <c:v>3.9001000000000001</c:v>
                </c:pt>
                <c:pt idx="2">
                  <c:v>40.156800000000004</c:v>
                </c:pt>
              </c:numCache>
            </c:numRef>
          </c:val>
          <c:extLst>
            <c:ext xmlns:c16="http://schemas.microsoft.com/office/drawing/2014/chart" uri="{C3380CC4-5D6E-409C-BE32-E72D297353CC}">
              <c16:uniqueId val="{00000000-C5B2-4150-95D4-453387B5CC62}"/>
            </c:ext>
          </c:extLst>
        </c:ser>
        <c:ser>
          <c:idx val="2"/>
          <c:order val="1"/>
          <c:tx>
            <c:strRef>
              <c:f>Area!$H$5</c:f>
              <c:strCache>
                <c:ptCount val="1"/>
                <c:pt idx="0">
                  <c:v>Other forest</c:v>
                </c:pt>
              </c:strCache>
            </c:strRef>
          </c:tx>
          <c:spPr>
            <a:solidFill>
              <a:srgbClr val="FFFFCC"/>
            </a:solidFill>
            <a:ln w="12700">
              <a:solidFill>
                <a:srgbClr val="000000"/>
              </a:solidFill>
              <a:prstDash val="solid"/>
            </a:ln>
          </c:spPr>
          <c:invertIfNegative val="0"/>
          <c:cat>
            <c:strRef>
              <c:f>Area!$I$2:$K$2</c:f>
              <c:strCache>
                <c:ptCount val="3"/>
                <c:pt idx="0">
                  <c:v> NORTH </c:v>
                </c:pt>
                <c:pt idx="1">
                  <c:v> SOUTH </c:v>
                </c:pt>
                <c:pt idx="2">
                  <c:v> WEST </c:v>
                </c:pt>
              </c:strCache>
            </c:strRef>
          </c:cat>
          <c:val>
            <c:numRef>
              <c:f>Area!$I$5:$K$5</c:f>
              <c:numCache>
                <c:formatCode>_(* #,##0_);_(* \(#,##0\);_(* "-"??_);_(@_)</c:formatCode>
                <c:ptCount val="3"/>
                <c:pt idx="0">
                  <c:v>3.0671229999999978</c:v>
                </c:pt>
                <c:pt idx="1">
                  <c:v>9.2011160000000221</c:v>
                </c:pt>
                <c:pt idx="2">
                  <c:v>179.14316300000002</c:v>
                </c:pt>
              </c:numCache>
            </c:numRef>
          </c:val>
          <c:extLst>
            <c:ext xmlns:c16="http://schemas.microsoft.com/office/drawing/2014/chart" uri="{C3380CC4-5D6E-409C-BE32-E72D297353CC}">
              <c16:uniqueId val="{00000001-C5B2-4150-95D4-453387B5CC62}"/>
            </c:ext>
          </c:extLst>
        </c:ser>
        <c:ser>
          <c:idx val="0"/>
          <c:order val="2"/>
          <c:tx>
            <c:strRef>
              <c:f>Area!$H$3</c:f>
              <c:strCache>
                <c:ptCount val="1"/>
                <c:pt idx="0">
                  <c:v>Timberland</c:v>
                </c:pt>
              </c:strCache>
            </c:strRef>
          </c:tx>
          <c:spPr>
            <a:solidFill>
              <a:srgbClr val="9999FF"/>
            </a:solidFill>
            <a:ln w="12700">
              <a:solidFill>
                <a:srgbClr val="000000"/>
              </a:solidFill>
              <a:prstDash val="solid"/>
            </a:ln>
          </c:spPr>
          <c:invertIfNegative val="0"/>
          <c:cat>
            <c:strRef>
              <c:f>Area!$I$2:$K$2</c:f>
              <c:strCache>
                <c:ptCount val="3"/>
                <c:pt idx="0">
                  <c:v> NORTH </c:v>
                </c:pt>
                <c:pt idx="1">
                  <c:v> SOUTH </c:v>
                </c:pt>
                <c:pt idx="2">
                  <c:v> WEST </c:v>
                </c:pt>
              </c:strCache>
            </c:strRef>
          </c:cat>
          <c:val>
            <c:numRef>
              <c:f>Area!$I$3:$K$3</c:f>
              <c:numCache>
                <c:formatCode>_(* #,##0_);_(* \(#,##0\);_(* "-"??_);_(@_)</c:formatCode>
                <c:ptCount val="3"/>
                <c:pt idx="0">
                  <c:v>159.43331699999999</c:v>
                </c:pt>
                <c:pt idx="1">
                  <c:v>200.999044</c:v>
                </c:pt>
                <c:pt idx="2">
                  <c:v>143.23209699999998</c:v>
                </c:pt>
              </c:numCache>
            </c:numRef>
          </c:val>
          <c:extLst>
            <c:ext xmlns:c16="http://schemas.microsoft.com/office/drawing/2014/chart" uri="{C3380CC4-5D6E-409C-BE32-E72D297353CC}">
              <c16:uniqueId val="{00000002-C5B2-4150-95D4-453387B5CC62}"/>
            </c:ext>
          </c:extLst>
        </c:ser>
        <c:dLbls>
          <c:showLegendKey val="0"/>
          <c:showVal val="0"/>
          <c:showCatName val="0"/>
          <c:showSerName val="0"/>
          <c:showPercent val="0"/>
          <c:showBubbleSize val="0"/>
        </c:dLbls>
        <c:gapWidth val="150"/>
        <c:axId val="1854839488"/>
        <c:axId val="1"/>
      </c:barChart>
      <c:catAx>
        <c:axId val="18548394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0.45615430649091265"/>
              <c:y val="0.77494339028181891"/>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54839488"/>
        <c:crosses val="autoZero"/>
        <c:crossBetween val="between"/>
      </c:valAx>
      <c:spPr>
        <a:noFill/>
        <a:ln w="25400">
          <a:noFill/>
        </a:ln>
      </c:spPr>
    </c:plotArea>
    <c:legend>
      <c:legendPos val="b"/>
      <c:layout>
        <c:manualLayout>
          <c:xMode val="edge"/>
          <c:yMode val="edge"/>
          <c:x val="0.22055812621538637"/>
          <c:y val="0.89391810165288654"/>
          <c:w val="0.66167437864615908"/>
          <c:h val="7.7172785754206039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imes New Roman"/>
                <a:ea typeface="Times New Roman"/>
                <a:cs typeface="Times New Roman"/>
              </a:defRPr>
            </a:pPr>
            <a:r>
              <a:rPr lang="en-US"/>
              <a:t>Trends in reserved forest land in the U.S., 1953-1997</a:t>
            </a:r>
          </a:p>
        </c:rich>
      </c:tx>
      <c:layout>
        <c:manualLayout>
          <c:xMode val="edge"/>
          <c:yMode val="edge"/>
          <c:x val="0.18182452441407773"/>
          <c:y val="5.7222460289102342E-2"/>
        </c:manualLayout>
      </c:layout>
      <c:overlay val="0"/>
      <c:spPr>
        <a:noFill/>
        <a:ln w="25400">
          <a:noFill/>
        </a:ln>
      </c:spPr>
    </c:title>
    <c:autoTitleDeleted val="0"/>
    <c:plotArea>
      <c:layout>
        <c:manualLayout>
          <c:layoutTarget val="inner"/>
          <c:xMode val="edge"/>
          <c:yMode val="edge"/>
          <c:x val="0.20054175486846812"/>
          <c:y val="0.20164105054255113"/>
          <c:w val="0.71392864733174655"/>
          <c:h val="0.51227726354053515"/>
        </c:manualLayout>
      </c:layout>
      <c:barChart>
        <c:barDir val="bar"/>
        <c:grouping val="clustered"/>
        <c:varyColors val="0"/>
        <c:ser>
          <c:idx val="4"/>
          <c:order val="0"/>
          <c:tx>
            <c:strRef>
              <c:f>Area!$H$31</c:f>
              <c:strCache>
                <c:ptCount val="1"/>
                <c:pt idx="0">
                  <c:v>1953</c:v>
                </c:pt>
              </c:strCache>
            </c:strRef>
          </c:tx>
          <c:spPr>
            <a:solidFill>
              <a:srgbClr val="660066"/>
            </a:solidFill>
            <a:ln w="12700">
              <a:solidFill>
                <a:srgbClr val="000000"/>
              </a:solidFill>
              <a:prstDash val="solid"/>
            </a:ln>
          </c:spPr>
          <c:invertIfNegative val="0"/>
          <c:cat>
            <c:strRef>
              <c:f>Area!$I$26:$K$26</c:f>
              <c:strCache>
                <c:ptCount val="3"/>
                <c:pt idx="0">
                  <c:v> NORTH </c:v>
                </c:pt>
                <c:pt idx="1">
                  <c:v> SOUTH </c:v>
                </c:pt>
                <c:pt idx="2">
                  <c:v> WEST </c:v>
                </c:pt>
              </c:strCache>
            </c:strRef>
          </c:cat>
          <c:val>
            <c:numRef>
              <c:f>Area!$I$31:$K$31</c:f>
              <c:numCache>
                <c:formatCode>_(* #,##0_);_(* \(#,##0\);_(* "-"??_);_(@_)</c:formatCode>
                <c:ptCount val="3"/>
                <c:pt idx="0">
                  <c:v>3.697999999999992</c:v>
                </c:pt>
                <c:pt idx="1">
                  <c:v>1.4</c:v>
                </c:pt>
                <c:pt idx="2">
                  <c:v>21</c:v>
                </c:pt>
              </c:numCache>
            </c:numRef>
          </c:val>
          <c:extLst>
            <c:ext xmlns:c16="http://schemas.microsoft.com/office/drawing/2014/chart" uri="{C3380CC4-5D6E-409C-BE32-E72D297353CC}">
              <c16:uniqueId val="{00000000-C7E4-47E2-B2FF-CF07692B6F7A}"/>
            </c:ext>
          </c:extLst>
        </c:ser>
        <c:ser>
          <c:idx val="3"/>
          <c:order val="1"/>
          <c:tx>
            <c:strRef>
              <c:f>Area!$H$30</c:f>
              <c:strCache>
                <c:ptCount val="1"/>
                <c:pt idx="0">
                  <c:v>1963</c:v>
                </c:pt>
              </c:strCache>
            </c:strRef>
          </c:tx>
          <c:spPr>
            <a:solidFill>
              <a:srgbClr val="CCFFFF"/>
            </a:solidFill>
            <a:ln w="12700">
              <a:solidFill>
                <a:srgbClr val="000000"/>
              </a:solidFill>
              <a:prstDash val="solid"/>
            </a:ln>
          </c:spPr>
          <c:invertIfNegative val="0"/>
          <c:cat>
            <c:strRef>
              <c:f>Area!$I$26:$K$26</c:f>
              <c:strCache>
                <c:ptCount val="3"/>
                <c:pt idx="0">
                  <c:v> NORTH </c:v>
                </c:pt>
                <c:pt idx="1">
                  <c:v> SOUTH </c:v>
                </c:pt>
                <c:pt idx="2">
                  <c:v> WEST </c:v>
                </c:pt>
              </c:strCache>
            </c:strRef>
          </c:cat>
          <c:val>
            <c:numRef>
              <c:f>Area!$I$30:$K$30</c:f>
              <c:numCache>
                <c:formatCode>_(* #,##0_);_(* \(#,##0\);_(* "-"??_);_(@_)</c:formatCode>
                <c:ptCount val="3"/>
                <c:pt idx="0">
                  <c:v>3.98800000000002</c:v>
                </c:pt>
                <c:pt idx="1">
                  <c:v>1.3299999999999876</c:v>
                </c:pt>
                <c:pt idx="2">
                  <c:v>22</c:v>
                </c:pt>
              </c:numCache>
            </c:numRef>
          </c:val>
          <c:extLst>
            <c:ext xmlns:c16="http://schemas.microsoft.com/office/drawing/2014/chart" uri="{C3380CC4-5D6E-409C-BE32-E72D297353CC}">
              <c16:uniqueId val="{00000001-C7E4-47E2-B2FF-CF07692B6F7A}"/>
            </c:ext>
          </c:extLst>
        </c:ser>
        <c:ser>
          <c:idx val="2"/>
          <c:order val="2"/>
          <c:tx>
            <c:strRef>
              <c:f>Area!$H$29</c:f>
              <c:strCache>
                <c:ptCount val="1"/>
                <c:pt idx="0">
                  <c:v>1977</c:v>
                </c:pt>
              </c:strCache>
            </c:strRef>
          </c:tx>
          <c:spPr>
            <a:solidFill>
              <a:srgbClr val="FFFFCC"/>
            </a:solidFill>
            <a:ln w="12700">
              <a:solidFill>
                <a:srgbClr val="000000"/>
              </a:solidFill>
              <a:prstDash val="solid"/>
            </a:ln>
          </c:spPr>
          <c:invertIfNegative val="0"/>
          <c:cat>
            <c:strRef>
              <c:f>Area!$I$26:$K$26</c:f>
              <c:strCache>
                <c:ptCount val="3"/>
                <c:pt idx="0">
                  <c:v> NORTH </c:v>
                </c:pt>
                <c:pt idx="1">
                  <c:v> SOUTH </c:v>
                </c:pt>
                <c:pt idx="2">
                  <c:v> WEST </c:v>
                </c:pt>
              </c:strCache>
            </c:strRef>
          </c:cat>
          <c:val>
            <c:numRef>
              <c:f>Area!$I$29:$K$29</c:f>
              <c:numCache>
                <c:formatCode>_(* #,##0_);_(* \(#,##0\);_(* "-"??_);_(@_)</c:formatCode>
                <c:ptCount val="3"/>
                <c:pt idx="0">
                  <c:v>5.9020000000000046</c:v>
                </c:pt>
                <c:pt idx="1">
                  <c:v>2.4130000000000109</c:v>
                </c:pt>
                <c:pt idx="2">
                  <c:v>27</c:v>
                </c:pt>
              </c:numCache>
            </c:numRef>
          </c:val>
          <c:extLst>
            <c:ext xmlns:c16="http://schemas.microsoft.com/office/drawing/2014/chart" uri="{C3380CC4-5D6E-409C-BE32-E72D297353CC}">
              <c16:uniqueId val="{00000002-C7E4-47E2-B2FF-CF07692B6F7A}"/>
            </c:ext>
          </c:extLst>
        </c:ser>
        <c:ser>
          <c:idx val="1"/>
          <c:order val="3"/>
          <c:tx>
            <c:strRef>
              <c:f>Area!$H$28</c:f>
              <c:strCache>
                <c:ptCount val="1"/>
                <c:pt idx="0">
                  <c:v>1987</c:v>
                </c:pt>
              </c:strCache>
            </c:strRef>
          </c:tx>
          <c:spPr>
            <a:solidFill>
              <a:srgbClr val="993366"/>
            </a:solidFill>
            <a:ln w="12700">
              <a:solidFill>
                <a:srgbClr val="000000"/>
              </a:solidFill>
              <a:prstDash val="solid"/>
            </a:ln>
          </c:spPr>
          <c:invertIfNegative val="0"/>
          <c:cat>
            <c:strRef>
              <c:f>Area!$I$26:$K$26</c:f>
              <c:strCache>
                <c:ptCount val="3"/>
                <c:pt idx="0">
                  <c:v> NORTH </c:v>
                </c:pt>
                <c:pt idx="1">
                  <c:v> SOUTH </c:v>
                </c:pt>
                <c:pt idx="2">
                  <c:v> WEST </c:v>
                </c:pt>
              </c:strCache>
            </c:strRef>
          </c:cat>
          <c:val>
            <c:numRef>
              <c:f>Area!$I$28:$K$28</c:f>
              <c:numCache>
                <c:formatCode>_(* #,##0_);_(* \(#,##0\);_(* "-"??_);_(@_)</c:formatCode>
                <c:ptCount val="3"/>
                <c:pt idx="0">
                  <c:v>8</c:v>
                </c:pt>
                <c:pt idx="1">
                  <c:v>3</c:v>
                </c:pt>
                <c:pt idx="2">
                  <c:v>37</c:v>
                </c:pt>
              </c:numCache>
            </c:numRef>
          </c:val>
          <c:extLst>
            <c:ext xmlns:c16="http://schemas.microsoft.com/office/drawing/2014/chart" uri="{C3380CC4-5D6E-409C-BE32-E72D297353CC}">
              <c16:uniqueId val="{00000003-C7E4-47E2-B2FF-CF07692B6F7A}"/>
            </c:ext>
          </c:extLst>
        </c:ser>
        <c:ser>
          <c:idx val="0"/>
          <c:order val="4"/>
          <c:tx>
            <c:strRef>
              <c:f>Area!$H$27</c:f>
              <c:strCache>
                <c:ptCount val="1"/>
                <c:pt idx="0">
                  <c:v>1997</c:v>
                </c:pt>
              </c:strCache>
            </c:strRef>
          </c:tx>
          <c:spPr>
            <a:solidFill>
              <a:srgbClr val="9999FF"/>
            </a:solidFill>
            <a:ln w="12700">
              <a:solidFill>
                <a:srgbClr val="000000"/>
              </a:solidFill>
              <a:prstDash val="solid"/>
            </a:ln>
          </c:spPr>
          <c:invertIfNegative val="0"/>
          <c:cat>
            <c:strRef>
              <c:f>Area!$I$26:$K$26</c:f>
              <c:strCache>
                <c:ptCount val="3"/>
                <c:pt idx="0">
                  <c:v> NORTH </c:v>
                </c:pt>
                <c:pt idx="1">
                  <c:v> SOUTH </c:v>
                </c:pt>
                <c:pt idx="2">
                  <c:v> WEST </c:v>
                </c:pt>
              </c:strCache>
            </c:strRef>
          </c:cat>
          <c:val>
            <c:numRef>
              <c:f>Area!$I$27:$K$27</c:f>
              <c:numCache>
                <c:formatCode>_(* #,##0_);_(* \(#,##0\);_(* "-"??_);_(@_)</c:formatCode>
                <c:ptCount val="3"/>
                <c:pt idx="0">
                  <c:v>8</c:v>
                </c:pt>
                <c:pt idx="1">
                  <c:v>3.9001000000000001</c:v>
                </c:pt>
                <c:pt idx="2">
                  <c:v>40.156800000000004</c:v>
                </c:pt>
              </c:numCache>
            </c:numRef>
          </c:val>
          <c:extLst>
            <c:ext xmlns:c16="http://schemas.microsoft.com/office/drawing/2014/chart" uri="{C3380CC4-5D6E-409C-BE32-E72D297353CC}">
              <c16:uniqueId val="{00000004-C7E4-47E2-B2FF-CF07692B6F7A}"/>
            </c:ext>
          </c:extLst>
        </c:ser>
        <c:dLbls>
          <c:showLegendKey val="0"/>
          <c:showVal val="0"/>
          <c:showCatName val="0"/>
          <c:showSerName val="0"/>
          <c:showPercent val="0"/>
          <c:showBubbleSize val="0"/>
        </c:dLbls>
        <c:gapWidth val="150"/>
        <c:axId val="1854841408"/>
        <c:axId val="1"/>
      </c:barChart>
      <c:catAx>
        <c:axId val="18548414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0.45456131103519443"/>
              <c:y val="0.79838956498604685"/>
            </c:manualLayout>
          </c:layout>
          <c:overlay val="0"/>
          <c:spPr>
            <a:noFill/>
            <a:ln w="25400">
              <a:noFill/>
            </a:ln>
          </c:spPr>
        </c:title>
        <c:numFmt formatCode="_(* #,##0_);_(* \(#,##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54841408"/>
        <c:crosses val="autoZero"/>
        <c:crossBetween val="between"/>
      </c:valAx>
      <c:spPr>
        <a:solidFill>
          <a:srgbClr val="C0C0C0"/>
        </a:solidFill>
        <a:ln w="12700">
          <a:solidFill>
            <a:srgbClr val="808080"/>
          </a:solidFill>
          <a:prstDash val="solid"/>
        </a:ln>
      </c:spPr>
    </c:plotArea>
    <c:legend>
      <c:legendPos val="r"/>
      <c:layout>
        <c:manualLayout>
          <c:xMode val="edge"/>
          <c:yMode val="edge"/>
          <c:x val="0.34760570843867805"/>
          <c:y val="0.5831241191365667"/>
          <c:w val="0.56151691363171075"/>
          <c:h val="6.5397097473259821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600" b="1" i="0" u="none" strike="noStrike" baseline="0">
                <a:solidFill>
                  <a:srgbClr val="000000"/>
                </a:solidFill>
                <a:latin typeface="Times New Roman"/>
                <a:ea typeface="Times New Roman"/>
                <a:cs typeface="Times New Roman"/>
              </a:defRPr>
            </a:pPr>
            <a:r>
              <a:rPr lang="en-US"/>
              <a:t>Forest ownership in the EAST</a:t>
            </a:r>
          </a:p>
        </c:rich>
      </c:tx>
      <c:layout>
        <c:manualLayout>
          <c:xMode val="edge"/>
          <c:yMode val="edge"/>
          <c:x val="0.14130885944456728"/>
          <c:y val="4.6876481781055801E-2"/>
        </c:manualLayout>
      </c:layout>
      <c:overlay val="0"/>
      <c:spPr>
        <a:noFill/>
        <a:ln w="25400">
          <a:noFill/>
        </a:ln>
      </c:spPr>
    </c:title>
    <c:autoTitleDeleted val="0"/>
    <c:plotArea>
      <c:layout>
        <c:manualLayout>
          <c:layoutTarget val="inner"/>
          <c:xMode val="edge"/>
          <c:yMode val="edge"/>
          <c:x val="0.28261771888913462"/>
          <c:y val="0.42188833602950215"/>
          <c:w val="0.44023144673115205"/>
          <c:h val="0.31641625202212664"/>
        </c:manualLayout>
      </c:layout>
      <c:pieChart>
        <c:varyColors val="1"/>
        <c:ser>
          <c:idx val="0"/>
          <c:order val="0"/>
          <c:tx>
            <c:strRef>
              <c:f>Area_owner!$O$3</c:f>
              <c:strCache>
                <c:ptCount val="1"/>
                <c:pt idx="0">
                  <c:v>Million acres</c:v>
                </c:pt>
              </c:strCache>
            </c:strRef>
          </c:tx>
          <c:spPr>
            <a:solidFill>
              <a:srgbClr val="9999FF"/>
            </a:solidFill>
            <a:ln w="12700">
              <a:solidFill>
                <a:srgbClr val="000000"/>
              </a:solidFill>
              <a:prstDash val="solid"/>
            </a:ln>
          </c:spPr>
          <c:dPt>
            <c:idx val="0"/>
            <c:bubble3D val="0"/>
            <c:spPr>
              <a:solidFill>
                <a:srgbClr val="FFCC00"/>
              </a:solidFill>
              <a:ln w="12700">
                <a:solidFill>
                  <a:srgbClr val="000000"/>
                </a:solidFill>
                <a:prstDash val="solid"/>
              </a:ln>
            </c:spPr>
            <c:extLst>
              <c:ext xmlns:c16="http://schemas.microsoft.com/office/drawing/2014/chart" uri="{C3380CC4-5D6E-409C-BE32-E72D297353CC}">
                <c16:uniqueId val="{00000000-20ED-49B8-9271-ADB030ADD152}"/>
              </c:ext>
            </c:extLst>
          </c:dPt>
          <c:dPt>
            <c:idx val="1"/>
            <c:bubble3D val="0"/>
            <c:spPr>
              <a:solidFill>
                <a:srgbClr val="008000"/>
              </a:solidFill>
              <a:ln w="12700">
                <a:solidFill>
                  <a:srgbClr val="000000"/>
                </a:solidFill>
                <a:prstDash val="solid"/>
              </a:ln>
            </c:spPr>
            <c:extLst>
              <c:ext xmlns:c16="http://schemas.microsoft.com/office/drawing/2014/chart" uri="{C3380CC4-5D6E-409C-BE32-E72D297353CC}">
                <c16:uniqueId val="{00000001-20ED-49B8-9271-ADB030ADD152}"/>
              </c:ext>
            </c:extLst>
          </c:dPt>
          <c:dLbls>
            <c:numFmt formatCode="0%" sourceLinked="0"/>
            <c:spPr>
              <a:noFill/>
              <a:ln w="25400">
                <a:noFill/>
              </a:ln>
            </c:spPr>
            <c:txPr>
              <a:bodyPr wrap="square" lIns="38100" tIns="19050" rIns="38100" bIns="19050" anchor="ctr">
                <a:spAutoFit/>
              </a:bodyPr>
              <a:lstStyle/>
              <a:p>
                <a:pPr>
                  <a:defRPr sz="325" b="0" i="0" u="none" strike="noStrike" baseline="0">
                    <a:solidFill>
                      <a:srgbClr val="000000"/>
                    </a:solidFill>
                    <a:latin typeface="Times New Roman"/>
                    <a:ea typeface="Times New Roman"/>
                    <a:cs typeface="Times New Roman"/>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Area_owner!$N$4:$N$5</c:f>
              <c:strCache>
                <c:ptCount val="2"/>
                <c:pt idx="0">
                  <c:v>Public</c:v>
                </c:pt>
                <c:pt idx="1">
                  <c:v>Private</c:v>
                </c:pt>
              </c:strCache>
            </c:strRef>
          </c:cat>
          <c:val>
            <c:numRef>
              <c:f>Area_owner!$O$4:$O$5</c:f>
              <c:numCache>
                <c:formatCode>_(* #,##0_);_(* \(#,##0\);_(* "-"??_);_(@_)</c:formatCode>
                <c:ptCount val="2"/>
                <c:pt idx="0">
                  <c:v>66.713453000000001</c:v>
                </c:pt>
                <c:pt idx="1">
                  <c:v>317.71232300000003</c:v>
                </c:pt>
              </c:numCache>
            </c:numRef>
          </c:val>
          <c:extLst>
            <c:ext xmlns:c16="http://schemas.microsoft.com/office/drawing/2014/chart" uri="{C3380CC4-5D6E-409C-BE32-E72D297353CC}">
              <c16:uniqueId val="{00000002-20ED-49B8-9271-ADB030ADD152}"/>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600" b="1" i="0" u="none" strike="noStrike" baseline="0">
                <a:solidFill>
                  <a:srgbClr val="000000"/>
                </a:solidFill>
                <a:latin typeface="Times New Roman"/>
                <a:ea typeface="Times New Roman"/>
                <a:cs typeface="Times New Roman"/>
              </a:defRPr>
            </a:pPr>
            <a:r>
              <a:rPr lang="en-US"/>
              <a:t>Forest ownership in the WEST</a:t>
            </a:r>
          </a:p>
        </c:rich>
      </c:tx>
      <c:layout>
        <c:manualLayout>
          <c:xMode val="edge"/>
          <c:yMode val="edge"/>
          <c:x val="0.1781680285971641"/>
          <c:y val="4.669412163493946E-2"/>
        </c:manualLayout>
      </c:layout>
      <c:overlay val="0"/>
      <c:spPr>
        <a:noFill/>
        <a:ln w="25400">
          <a:noFill/>
        </a:ln>
      </c:spPr>
    </c:title>
    <c:autoTitleDeleted val="0"/>
    <c:plotArea>
      <c:layout>
        <c:manualLayout>
          <c:layoutTarget val="inner"/>
          <c:xMode val="edge"/>
          <c:yMode val="edge"/>
          <c:x val="0.2931151438211409"/>
          <c:y val="0.43581180192610164"/>
          <c:w val="0.4195569705675154"/>
          <c:h val="0.28405590661254837"/>
        </c:manualLayout>
      </c:layout>
      <c:pieChart>
        <c:varyColors val="1"/>
        <c:ser>
          <c:idx val="0"/>
          <c:order val="0"/>
          <c:tx>
            <c:strRef>
              <c:f>Area_owner!$O$21</c:f>
              <c:strCache>
                <c:ptCount val="1"/>
                <c:pt idx="0">
                  <c:v>Million acres</c:v>
                </c:pt>
              </c:strCache>
            </c:strRef>
          </c:tx>
          <c:spPr>
            <a:solidFill>
              <a:srgbClr val="9999FF"/>
            </a:solidFill>
            <a:ln w="12700">
              <a:solidFill>
                <a:srgbClr val="000000"/>
              </a:solidFill>
              <a:prstDash val="solid"/>
            </a:ln>
          </c:spPr>
          <c:dPt>
            <c:idx val="0"/>
            <c:bubble3D val="0"/>
            <c:spPr>
              <a:solidFill>
                <a:srgbClr val="FFCC00"/>
              </a:solidFill>
              <a:ln w="12700">
                <a:solidFill>
                  <a:srgbClr val="000000"/>
                </a:solidFill>
                <a:prstDash val="solid"/>
              </a:ln>
            </c:spPr>
            <c:extLst>
              <c:ext xmlns:c16="http://schemas.microsoft.com/office/drawing/2014/chart" uri="{C3380CC4-5D6E-409C-BE32-E72D297353CC}">
                <c16:uniqueId val="{00000000-D138-4341-B53E-2F37F92F80C3}"/>
              </c:ext>
            </c:extLst>
          </c:dPt>
          <c:dPt>
            <c:idx val="1"/>
            <c:bubble3D val="0"/>
            <c:spPr>
              <a:solidFill>
                <a:srgbClr val="008000"/>
              </a:solidFill>
              <a:ln w="12700">
                <a:solidFill>
                  <a:srgbClr val="000000"/>
                </a:solidFill>
                <a:prstDash val="solid"/>
              </a:ln>
            </c:spPr>
            <c:extLst>
              <c:ext xmlns:c16="http://schemas.microsoft.com/office/drawing/2014/chart" uri="{C3380CC4-5D6E-409C-BE32-E72D297353CC}">
                <c16:uniqueId val="{00000001-D138-4341-B53E-2F37F92F80C3}"/>
              </c:ext>
            </c:extLst>
          </c:dPt>
          <c:dLbls>
            <c:numFmt formatCode="0%" sourceLinked="0"/>
            <c:spPr>
              <a:noFill/>
              <a:ln w="25400">
                <a:noFill/>
              </a:ln>
            </c:spPr>
            <c:txPr>
              <a:bodyPr wrap="square" lIns="38100" tIns="19050" rIns="38100" bIns="19050" anchor="ctr">
                <a:spAutoFit/>
              </a:bodyPr>
              <a:lstStyle/>
              <a:p>
                <a:pPr>
                  <a:defRPr sz="300" b="0" i="0" u="none" strike="noStrike" baseline="0">
                    <a:solidFill>
                      <a:srgbClr val="000000"/>
                    </a:solidFill>
                    <a:latin typeface="Times New Roman"/>
                    <a:ea typeface="Times New Roman"/>
                    <a:cs typeface="Times New Roman"/>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Area_owner!$N$22:$N$23</c:f>
              <c:strCache>
                <c:ptCount val="2"/>
                <c:pt idx="0">
                  <c:v>Public</c:v>
                </c:pt>
                <c:pt idx="1">
                  <c:v>Private</c:v>
                </c:pt>
              </c:strCache>
            </c:strRef>
          </c:cat>
          <c:val>
            <c:numRef>
              <c:f>Area_owner!$O$22:$O$23</c:f>
              <c:numCache>
                <c:formatCode>_(* #,##0_);_(* \(#,##0\);_(* "-"??_);_(@_)</c:formatCode>
                <c:ptCount val="2"/>
                <c:pt idx="0">
                  <c:v>249.79117600000001</c:v>
                </c:pt>
                <c:pt idx="1">
                  <c:v>112.77021000000001</c:v>
                </c:pt>
              </c:numCache>
            </c:numRef>
          </c:val>
          <c:extLst>
            <c:ext xmlns:c16="http://schemas.microsoft.com/office/drawing/2014/chart" uri="{C3380CC4-5D6E-409C-BE32-E72D297353CC}">
              <c16:uniqueId val="{00000002-D138-4341-B53E-2F37F92F80C3}"/>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360" verticalDpi="36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Times New Roman"/>
                <a:ea typeface="Times New Roman"/>
                <a:cs typeface="Times New Roman"/>
              </a:defRPr>
            </a:pPr>
            <a:r>
              <a:rPr lang="en-US"/>
              <a:t>Timberland in the U.S. by stand age and Region, 1997</a:t>
            </a:r>
          </a:p>
        </c:rich>
      </c:tx>
      <c:layout>
        <c:manualLayout>
          <c:xMode val="edge"/>
          <c:yMode val="edge"/>
          <c:x val="0.14221683833824775"/>
          <c:y val="4.4069147572393622E-2"/>
        </c:manualLayout>
      </c:layout>
      <c:overlay val="0"/>
      <c:spPr>
        <a:noFill/>
        <a:ln w="25400">
          <a:noFill/>
        </a:ln>
      </c:spPr>
    </c:title>
    <c:autoTitleDeleted val="0"/>
    <c:plotArea>
      <c:layout>
        <c:manualLayout>
          <c:layoutTarget val="inner"/>
          <c:xMode val="edge"/>
          <c:yMode val="edge"/>
          <c:x val="0.20090950177942934"/>
          <c:y val="0.31865383629269234"/>
          <c:w val="0.72011383222065106"/>
          <c:h val="0.41018206586612521"/>
        </c:manualLayout>
      </c:layout>
      <c:areaChart>
        <c:grouping val="stacked"/>
        <c:varyColors val="0"/>
        <c:ser>
          <c:idx val="0"/>
          <c:order val="0"/>
          <c:tx>
            <c:strRef>
              <c:f>Age_regen!$B$21</c:f>
              <c:strCache>
                <c:ptCount val="1"/>
                <c:pt idx="0">
                  <c:v> NORTH </c:v>
                </c:pt>
              </c:strCache>
            </c:strRef>
          </c:tx>
          <c:spPr>
            <a:solidFill>
              <a:srgbClr val="9999FF"/>
            </a:solidFill>
            <a:ln w="12700">
              <a:solidFill>
                <a:srgbClr val="000000"/>
              </a:solidFill>
              <a:prstDash val="solid"/>
            </a:ln>
          </c:spPr>
          <c:cat>
            <c:strRef>
              <c:f>Age_regen!$A$22:$A$29</c:f>
              <c:strCache>
                <c:ptCount val="8"/>
                <c:pt idx="0">
                  <c:v>10</c:v>
                </c:pt>
                <c:pt idx="1">
                  <c:v>30</c:v>
                </c:pt>
                <c:pt idx="2">
                  <c:v>50</c:v>
                </c:pt>
                <c:pt idx="3">
                  <c:v>70</c:v>
                </c:pt>
                <c:pt idx="4">
                  <c:v>90</c:v>
                </c:pt>
                <c:pt idx="5">
                  <c:v>125</c:v>
                </c:pt>
                <c:pt idx="6">
                  <c:v>175</c:v>
                </c:pt>
                <c:pt idx="7">
                  <c:v>200 and older</c:v>
                </c:pt>
              </c:strCache>
            </c:strRef>
          </c:cat>
          <c:val>
            <c:numRef>
              <c:f>Age_regen!$B$22:$B$29</c:f>
              <c:numCache>
                <c:formatCode>_(* #,##0.0_);_(* \(#,##0.0\);_(* "-"??_);_(@_)</c:formatCode>
                <c:ptCount val="8"/>
                <c:pt idx="0">
                  <c:v>14.388933999999999</c:v>
                </c:pt>
                <c:pt idx="1">
                  <c:v>23.537607999999999</c:v>
                </c:pt>
                <c:pt idx="2">
                  <c:v>35.492334</c:v>
                </c:pt>
                <c:pt idx="3">
                  <c:v>34.836862000000004</c:v>
                </c:pt>
                <c:pt idx="4">
                  <c:v>19.81165</c:v>
                </c:pt>
                <c:pt idx="5">
                  <c:v>9.2480469999999997</c:v>
                </c:pt>
                <c:pt idx="6">
                  <c:v>0.40283400000000003</c:v>
                </c:pt>
                <c:pt idx="7">
                  <c:v>4.471E-2</c:v>
                </c:pt>
              </c:numCache>
            </c:numRef>
          </c:val>
          <c:extLst>
            <c:ext xmlns:c16="http://schemas.microsoft.com/office/drawing/2014/chart" uri="{C3380CC4-5D6E-409C-BE32-E72D297353CC}">
              <c16:uniqueId val="{00000000-794C-4CFF-9271-5A1569233CAF}"/>
            </c:ext>
          </c:extLst>
        </c:ser>
        <c:ser>
          <c:idx val="1"/>
          <c:order val="1"/>
          <c:tx>
            <c:strRef>
              <c:f>Age_regen!$C$21</c:f>
              <c:strCache>
                <c:ptCount val="1"/>
                <c:pt idx="0">
                  <c:v> SOUTH </c:v>
                </c:pt>
              </c:strCache>
            </c:strRef>
          </c:tx>
          <c:spPr>
            <a:solidFill>
              <a:srgbClr val="993366"/>
            </a:solidFill>
            <a:ln w="12700">
              <a:solidFill>
                <a:srgbClr val="000000"/>
              </a:solidFill>
              <a:prstDash val="solid"/>
            </a:ln>
          </c:spPr>
          <c:cat>
            <c:strRef>
              <c:f>Age_regen!$A$22:$A$29</c:f>
              <c:strCache>
                <c:ptCount val="8"/>
                <c:pt idx="0">
                  <c:v>10</c:v>
                </c:pt>
                <c:pt idx="1">
                  <c:v>30</c:v>
                </c:pt>
                <c:pt idx="2">
                  <c:v>50</c:v>
                </c:pt>
                <c:pt idx="3">
                  <c:v>70</c:v>
                </c:pt>
                <c:pt idx="4">
                  <c:v>90</c:v>
                </c:pt>
                <c:pt idx="5">
                  <c:v>125</c:v>
                </c:pt>
                <c:pt idx="6">
                  <c:v>175</c:v>
                </c:pt>
                <c:pt idx="7">
                  <c:v>200 and older</c:v>
                </c:pt>
              </c:strCache>
            </c:strRef>
          </c:cat>
          <c:val>
            <c:numRef>
              <c:f>Age_regen!$C$22:$C$29</c:f>
              <c:numCache>
                <c:formatCode>_(* #,##0.0_);_(* \(#,##0.0\);_(* "-"??_);_(@_)</c:formatCode>
                <c:ptCount val="8"/>
                <c:pt idx="0">
                  <c:v>56.837600999999992</c:v>
                </c:pt>
                <c:pt idx="1">
                  <c:v>54.641596</c:v>
                </c:pt>
                <c:pt idx="2">
                  <c:v>48.777182000000003</c:v>
                </c:pt>
                <c:pt idx="3">
                  <c:v>25.053656999999998</c:v>
                </c:pt>
                <c:pt idx="4">
                  <c:v>8.5429820000000003</c:v>
                </c:pt>
                <c:pt idx="5">
                  <c:v>0.48894399999999993</c:v>
                </c:pt>
                <c:pt idx="6">
                  <c:v>2.244326</c:v>
                </c:pt>
                <c:pt idx="7">
                  <c:v>4.412755999999999</c:v>
                </c:pt>
              </c:numCache>
            </c:numRef>
          </c:val>
          <c:extLst>
            <c:ext xmlns:c16="http://schemas.microsoft.com/office/drawing/2014/chart" uri="{C3380CC4-5D6E-409C-BE32-E72D297353CC}">
              <c16:uniqueId val="{00000001-794C-4CFF-9271-5A1569233CAF}"/>
            </c:ext>
          </c:extLst>
        </c:ser>
        <c:ser>
          <c:idx val="2"/>
          <c:order val="2"/>
          <c:tx>
            <c:strRef>
              <c:f>Age_regen!$D$21</c:f>
              <c:strCache>
                <c:ptCount val="1"/>
                <c:pt idx="0">
                  <c:v> WEST </c:v>
                </c:pt>
              </c:strCache>
            </c:strRef>
          </c:tx>
          <c:spPr>
            <a:solidFill>
              <a:srgbClr val="FFFFCC"/>
            </a:solidFill>
            <a:ln w="12700">
              <a:solidFill>
                <a:srgbClr val="000000"/>
              </a:solidFill>
              <a:prstDash val="solid"/>
            </a:ln>
          </c:spPr>
          <c:cat>
            <c:strRef>
              <c:f>Age_regen!$A$22:$A$29</c:f>
              <c:strCache>
                <c:ptCount val="8"/>
                <c:pt idx="0">
                  <c:v>10</c:v>
                </c:pt>
                <c:pt idx="1">
                  <c:v>30</c:v>
                </c:pt>
                <c:pt idx="2">
                  <c:v>50</c:v>
                </c:pt>
                <c:pt idx="3">
                  <c:v>70</c:v>
                </c:pt>
                <c:pt idx="4">
                  <c:v>90</c:v>
                </c:pt>
                <c:pt idx="5">
                  <c:v>125</c:v>
                </c:pt>
                <c:pt idx="6">
                  <c:v>175</c:v>
                </c:pt>
                <c:pt idx="7">
                  <c:v>200 and older</c:v>
                </c:pt>
              </c:strCache>
            </c:strRef>
          </c:cat>
          <c:val>
            <c:numRef>
              <c:f>Age_regen!$D$22:$D$29</c:f>
              <c:numCache>
                <c:formatCode>_(* #,##0.0_);_(* \(#,##0.0\);_(* "-"??_);_(@_)</c:formatCode>
                <c:ptCount val="8"/>
                <c:pt idx="0">
                  <c:v>17.144482</c:v>
                </c:pt>
                <c:pt idx="1">
                  <c:v>11.496936</c:v>
                </c:pt>
                <c:pt idx="2">
                  <c:v>16.613417000000002</c:v>
                </c:pt>
                <c:pt idx="3">
                  <c:v>22.914978999999999</c:v>
                </c:pt>
                <c:pt idx="4">
                  <c:v>24.179614000000001</c:v>
                </c:pt>
                <c:pt idx="5">
                  <c:v>28.807333</c:v>
                </c:pt>
                <c:pt idx="6">
                  <c:v>12.283430000000001</c:v>
                </c:pt>
                <c:pt idx="7">
                  <c:v>9.6019050000000004</c:v>
                </c:pt>
              </c:numCache>
            </c:numRef>
          </c:val>
          <c:extLst>
            <c:ext xmlns:c16="http://schemas.microsoft.com/office/drawing/2014/chart" uri="{C3380CC4-5D6E-409C-BE32-E72D297353CC}">
              <c16:uniqueId val="{00000002-794C-4CFF-9271-5A1569233CAF}"/>
            </c:ext>
          </c:extLst>
        </c:ser>
        <c:dLbls>
          <c:showLegendKey val="0"/>
          <c:showVal val="0"/>
          <c:showCatName val="0"/>
          <c:showSerName val="0"/>
          <c:showPercent val="0"/>
          <c:showBubbleSize val="0"/>
        </c:dLbls>
        <c:axId val="1854860128"/>
        <c:axId val="1"/>
      </c:areaChart>
      <c:catAx>
        <c:axId val="1854860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Times New Roman"/>
                    <a:ea typeface="Times New Roman"/>
                    <a:cs typeface="Times New Roman"/>
                  </a:defRPr>
                </a:pPr>
                <a:r>
                  <a:rPr lang="en-US"/>
                  <a:t>Million acres</a:t>
                </a:r>
              </a:p>
            </c:rich>
          </c:tx>
          <c:layout>
            <c:manualLayout>
              <c:xMode val="edge"/>
              <c:yMode val="edge"/>
              <c:x val="4.2890792514709633E-2"/>
              <c:y val="0.39323239372289698"/>
            </c:manualLayout>
          </c:layout>
          <c:overlay val="0"/>
          <c:spPr>
            <a:noFill/>
            <a:ln w="25400">
              <a:noFill/>
            </a:ln>
          </c:spPr>
        </c:title>
        <c:numFmt formatCode="_(* #,##0.0_);_(* \(#,##0.0\);_(* &quot;-&quot;??_);_(@_)"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854860128"/>
        <c:crosses val="autoZero"/>
        <c:crossBetween val="midCat"/>
      </c:valAx>
      <c:spPr>
        <a:solidFill>
          <a:srgbClr val="C0C0C0"/>
        </a:solidFill>
        <a:ln w="12700">
          <a:solidFill>
            <a:srgbClr val="808080"/>
          </a:solidFill>
          <a:prstDash val="solid"/>
        </a:ln>
      </c:spPr>
    </c:plotArea>
    <c:legend>
      <c:legendPos val="b"/>
      <c:layout>
        <c:manualLayout>
          <c:xMode val="edge"/>
          <c:yMode val="edge"/>
          <c:x val="0.36118562117650216"/>
          <c:y val="0.88816282030516369"/>
          <c:w val="0.39730418329415235"/>
          <c:h val="8.135842628749591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verticalDpi="-4"/>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Times New Roman"/>
                <a:ea typeface="Times New Roman"/>
                <a:cs typeface="Times New Roman"/>
              </a:defRPr>
            </a:pPr>
            <a:r>
              <a:rPr lang="en-US"/>
              <a:t>Forest land in the eastern U.S. by stand origin</a:t>
            </a:r>
          </a:p>
        </c:rich>
      </c:tx>
      <c:layout>
        <c:manualLayout>
          <c:xMode val="edge"/>
          <c:yMode val="edge"/>
          <c:x val="0.19460105766991045"/>
          <c:y val="5.5815667410829509E-2"/>
        </c:manualLayout>
      </c:layout>
      <c:overlay val="0"/>
      <c:spPr>
        <a:noFill/>
        <a:ln w="25400">
          <a:noFill/>
        </a:ln>
      </c:spPr>
    </c:title>
    <c:autoTitleDeleted val="0"/>
    <c:plotArea>
      <c:layout>
        <c:manualLayout>
          <c:layoutTarget val="inner"/>
          <c:xMode val="edge"/>
          <c:yMode val="edge"/>
          <c:x val="0.36757977559871974"/>
          <c:y val="0.58141320219614068"/>
          <c:w val="0.2648736618284892"/>
          <c:h val="0.22791397526088716"/>
        </c:manualLayout>
      </c:layout>
      <c:pieChart>
        <c:varyColors val="1"/>
        <c:ser>
          <c:idx val="0"/>
          <c:order val="0"/>
          <c:tx>
            <c:strRef>
              <c:f>Age_regen!$B$13</c:f>
              <c:strCache>
                <c:ptCount val="1"/>
                <c:pt idx="0">
                  <c:v> EAST </c:v>
                </c:pt>
              </c:strCache>
            </c:strRef>
          </c:tx>
          <c:spPr>
            <a:solidFill>
              <a:srgbClr val="9999FF"/>
            </a:solidFill>
            <a:ln w="12700">
              <a:solidFill>
                <a:srgbClr val="000000"/>
              </a:solidFill>
              <a:prstDash val="solid"/>
            </a:ln>
          </c:spPr>
          <c:dPt>
            <c:idx val="0"/>
            <c:bubble3D val="0"/>
            <c:spPr>
              <a:solidFill>
                <a:srgbClr val="FF9900"/>
              </a:solidFill>
              <a:ln w="12700">
                <a:solidFill>
                  <a:srgbClr val="000000"/>
                </a:solidFill>
                <a:prstDash val="solid"/>
              </a:ln>
            </c:spPr>
            <c:extLst>
              <c:ext xmlns:c16="http://schemas.microsoft.com/office/drawing/2014/chart" uri="{C3380CC4-5D6E-409C-BE32-E72D297353CC}">
                <c16:uniqueId val="{00000000-B0F5-4C48-9B18-6ECFAD636B83}"/>
              </c:ext>
            </c:extLst>
          </c:dPt>
          <c:dPt>
            <c:idx val="1"/>
            <c:bubble3D val="0"/>
            <c:spPr>
              <a:solidFill>
                <a:srgbClr val="008000"/>
              </a:solidFill>
              <a:ln w="12700">
                <a:solidFill>
                  <a:srgbClr val="000000"/>
                </a:solidFill>
                <a:prstDash val="solid"/>
              </a:ln>
            </c:spPr>
            <c:extLst>
              <c:ext xmlns:c16="http://schemas.microsoft.com/office/drawing/2014/chart" uri="{C3380CC4-5D6E-409C-BE32-E72D297353CC}">
                <c16:uniqueId val="{00000001-B0F5-4C48-9B18-6ECFAD636B83}"/>
              </c:ext>
            </c:extLst>
          </c:dPt>
          <c:dLbls>
            <c:dLbl>
              <c:idx val="0"/>
              <c:layout>
                <c:manualLayout>
                  <c:xMode val="edge"/>
                  <c:yMode val="edge"/>
                  <c:x val="0.54596407846280437"/>
                  <c:y val="0.38605836625823742"/>
                </c:manualLayout>
              </c:layout>
              <c:numFmt formatCode="0%" sourceLinked="0"/>
              <c:spPr>
                <a:noFill/>
                <a:ln w="25400">
                  <a:noFill/>
                </a:ln>
              </c:spPr>
              <c:txPr>
                <a:bodyPr/>
                <a:lstStyle/>
                <a:p>
                  <a:pPr>
                    <a:defRPr sz="525" b="0" i="0" u="none" strike="noStrike" baseline="0">
                      <a:solidFill>
                        <a:srgbClr val="000000"/>
                      </a:solidFill>
                      <a:latin typeface="Times New Roman"/>
                      <a:ea typeface="Times New Roman"/>
                      <a:cs typeface="Times New Roman"/>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0F5-4C48-9B18-6ECFAD636B83}"/>
                </c:ext>
              </c:extLst>
            </c:dLbl>
            <c:dLbl>
              <c:idx val="1"/>
              <c:numFmt formatCode="0%" sourceLinked="0"/>
              <c:spPr>
                <a:noFill/>
                <a:ln w="25400">
                  <a:noFill/>
                </a:ln>
              </c:spPr>
              <c:txPr>
                <a:bodyPr/>
                <a:lstStyle/>
                <a:p>
                  <a:pPr>
                    <a:defRPr sz="525" b="0" i="0" u="none" strike="noStrike" baseline="0">
                      <a:solidFill>
                        <a:srgbClr val="000000"/>
                      </a:solidFill>
                      <a:latin typeface="Times New Roman"/>
                      <a:ea typeface="Times New Roman"/>
                      <a:cs typeface="Times New Roman"/>
                    </a:defRPr>
                  </a:pPr>
                  <a:endParaRPr lang="en-US"/>
                </a:p>
              </c:txPr>
              <c:showLegendKey val="0"/>
              <c:showVal val="0"/>
              <c:showCatName val="1"/>
              <c:showSerName val="0"/>
              <c:showPercent val="1"/>
              <c:showBubbleSize val="0"/>
              <c:extLst>
                <c:ext xmlns:c16="http://schemas.microsoft.com/office/drawing/2014/chart" uri="{C3380CC4-5D6E-409C-BE32-E72D297353CC}">
                  <c16:uniqueId val="{00000001-B0F5-4C48-9B18-6ECFAD636B83}"/>
                </c:ext>
              </c:extLst>
            </c:dLbl>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Times New Roman"/>
                    <a:ea typeface="Times New Roman"/>
                    <a:cs typeface="Times New Roman"/>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Age_regen!$A$14:$A$15</c:f>
              <c:strCache>
                <c:ptCount val="2"/>
                <c:pt idx="0">
                  <c:v>Planted</c:v>
                </c:pt>
                <c:pt idx="1">
                  <c:v>Natural</c:v>
                </c:pt>
              </c:strCache>
            </c:strRef>
          </c:cat>
          <c:val>
            <c:numRef>
              <c:f>Age_regen!$B$14:$B$15</c:f>
              <c:numCache>
                <c:formatCode>0.0</c:formatCode>
                <c:ptCount val="2"/>
                <c:pt idx="0">
                  <c:v>40</c:v>
                </c:pt>
                <c:pt idx="1">
                  <c:v>344</c:v>
                </c:pt>
              </c:numCache>
            </c:numRef>
          </c:val>
          <c:extLst>
            <c:ext xmlns:c16="http://schemas.microsoft.com/office/drawing/2014/chart" uri="{C3380CC4-5D6E-409C-BE32-E72D297353CC}">
              <c16:uniqueId val="{00000002-B0F5-4C48-9B18-6ECFAD636B83}"/>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167640</xdr:colOff>
      <xdr:row>1</xdr:row>
      <xdr:rowOff>68580</xdr:rowOff>
    </xdr:from>
    <xdr:to>
      <xdr:col>4</xdr:col>
      <xdr:colOff>91440</xdr:colOff>
      <xdr:row>36</xdr:row>
      <xdr:rowOff>22860</xdr:rowOff>
    </xdr:to>
    <xdr:sp macro="" textlink="">
      <xdr:nvSpPr>
        <xdr:cNvPr id="14337" name="Text Box 1">
          <a:extLst>
            <a:ext uri="{FF2B5EF4-FFF2-40B4-BE49-F238E27FC236}">
              <a16:creationId xmlns:a16="http://schemas.microsoft.com/office/drawing/2014/main" id="{BDD00FF2-B662-320C-CB4F-F3D28FFFEF65}"/>
            </a:ext>
          </a:extLst>
        </xdr:cNvPr>
        <xdr:cNvSpPr txBox="1">
          <a:spLocks noChangeArrowheads="1"/>
        </xdr:cNvSpPr>
      </xdr:nvSpPr>
      <xdr:spPr bwMode="auto">
        <a:xfrm>
          <a:off x="167640" y="236220"/>
          <a:ext cx="3063240" cy="58216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U.S. Department of Agriculture</a:t>
          </a:r>
        </a:p>
        <a:p>
          <a:pPr algn="ctr" rtl="0">
            <a:defRPr sz="1000"/>
          </a:pPr>
          <a:r>
            <a:rPr lang="en-US" sz="1000" b="1" i="0" u="none" strike="noStrike" baseline="0">
              <a:solidFill>
                <a:srgbClr val="000000"/>
              </a:solidFill>
              <a:latin typeface="Arial"/>
              <a:cs typeface="Arial"/>
            </a:rPr>
            <a:t>Forest Service</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r>
            <a:rPr lang="en-US" sz="2400" b="1" i="0" u="none" strike="noStrike" baseline="0">
              <a:solidFill>
                <a:srgbClr val="000000"/>
              </a:solidFill>
              <a:latin typeface="Arial"/>
              <a:cs typeface="Arial"/>
            </a:rPr>
            <a:t>U.S. Forest Facts</a:t>
          </a:r>
          <a:endParaRPr lang="en-US" sz="1000" b="1" i="0" u="none" strike="noStrike" baseline="0">
            <a:solidFill>
              <a:srgbClr val="000000"/>
            </a:solidFill>
            <a:latin typeface="Arial"/>
            <a:cs typeface="Arial"/>
          </a:endParaRPr>
        </a:p>
        <a:p>
          <a:pPr algn="ctr" rtl="0">
            <a:defRPr sz="1000"/>
          </a:pPr>
          <a:r>
            <a:rPr lang="en-US" sz="1400" b="1" i="0" u="none" strike="noStrike" baseline="0">
              <a:solidFill>
                <a:srgbClr val="000000"/>
              </a:solidFill>
              <a:latin typeface="Arial"/>
              <a:cs typeface="Arial"/>
            </a:rPr>
            <a:t>and Historic Trends</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1" u="none" strike="noStrike" baseline="0">
            <a:solidFill>
              <a:srgbClr val="000000"/>
            </a:solidFill>
            <a:latin typeface="Arial"/>
            <a:cs typeface="Arial"/>
          </a:endParaRPr>
        </a:p>
        <a:p>
          <a:pPr algn="ctr" rtl="0">
            <a:defRPr sz="1000"/>
          </a:pPr>
          <a:r>
            <a:rPr lang="en-US" sz="1000" b="0" i="1" u="none" strike="noStrike" baseline="0">
              <a:solidFill>
                <a:srgbClr val="000000"/>
              </a:solidFill>
              <a:latin typeface="Arial"/>
              <a:cs typeface="Arial"/>
            </a:rPr>
            <a:t>Pictures</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July 2000</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137160</xdr:colOff>
      <xdr:row>8</xdr:row>
      <xdr:rowOff>0</xdr:rowOff>
    </xdr:from>
    <xdr:to>
      <xdr:col>2</xdr:col>
      <xdr:colOff>762000</xdr:colOff>
      <xdr:row>21</xdr:row>
      <xdr:rowOff>91440</xdr:rowOff>
    </xdr:to>
    <xdr:graphicFrame macro="">
      <xdr:nvGraphicFramePr>
        <xdr:cNvPr id="10241" name="Chart 1">
          <a:extLst>
            <a:ext uri="{FF2B5EF4-FFF2-40B4-BE49-F238E27FC236}">
              <a16:creationId xmlns:a16="http://schemas.microsoft.com/office/drawing/2014/main" id="{3DA88950-0FBE-B9EA-6B35-1D3D9615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22</xdr:row>
      <xdr:rowOff>129540</xdr:rowOff>
    </xdr:from>
    <xdr:to>
      <xdr:col>2</xdr:col>
      <xdr:colOff>762000</xdr:colOff>
      <xdr:row>32</xdr:row>
      <xdr:rowOff>129540</xdr:rowOff>
    </xdr:to>
    <xdr:sp macro="" textlink="">
      <xdr:nvSpPr>
        <xdr:cNvPr id="10242" name="Text Box 2">
          <a:extLst>
            <a:ext uri="{FF2B5EF4-FFF2-40B4-BE49-F238E27FC236}">
              <a16:creationId xmlns:a16="http://schemas.microsoft.com/office/drawing/2014/main" id="{5689066A-2E46-CEC0-D209-8FC68BEC173E}"/>
            </a:ext>
          </a:extLst>
        </xdr:cNvPr>
        <xdr:cNvSpPr txBox="1">
          <a:spLocks noChangeArrowheads="1"/>
        </xdr:cNvSpPr>
      </xdr:nvSpPr>
      <xdr:spPr bwMode="auto">
        <a:xfrm>
          <a:off x="160020" y="3817620"/>
          <a:ext cx="3421380" cy="1676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As the emphasis on timber production shifts from public to private land, there is an increasing need to have information on the management objectives of the private forest land owners.  This information is critical to policies promoting sustainable forestry in the U.S.  Recent studies show that while only 5 percent of the private forest land owners in the U.S. have a written management plan. However, these plans cover 39 percent of the private forest area in the U.S.   Private forests provided 89% of the nation's timber harvest in 1996.  </a:t>
          </a:r>
        </a:p>
      </xdr:txBody>
    </xdr:sp>
    <xdr:clientData/>
  </xdr:twoCellAnchor>
  <xdr:twoCellAnchor>
    <xdr:from>
      <xdr:col>3</xdr:col>
      <xdr:colOff>45720</xdr:colOff>
      <xdr:row>19</xdr:row>
      <xdr:rowOff>91440</xdr:rowOff>
    </xdr:from>
    <xdr:to>
      <xdr:col>4</xdr:col>
      <xdr:colOff>434340</xdr:colOff>
      <xdr:row>20</xdr:row>
      <xdr:rowOff>144780</xdr:rowOff>
    </xdr:to>
    <xdr:sp macro="" textlink="">
      <xdr:nvSpPr>
        <xdr:cNvPr id="10243" name="Text Box 3">
          <a:extLst>
            <a:ext uri="{FF2B5EF4-FFF2-40B4-BE49-F238E27FC236}">
              <a16:creationId xmlns:a16="http://schemas.microsoft.com/office/drawing/2014/main" id="{F3690C62-21DF-12AD-11A8-EAD6E9453AD1}"/>
            </a:ext>
          </a:extLst>
        </xdr:cNvPr>
        <xdr:cNvSpPr txBox="1">
          <a:spLocks noChangeArrowheads="1"/>
        </xdr:cNvSpPr>
      </xdr:nvSpPr>
      <xdr:spPr bwMode="auto">
        <a:xfrm>
          <a:off x="3649980" y="3276600"/>
          <a:ext cx="1173480" cy="2209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1" u="none" strike="noStrike" baseline="0">
              <a:solidFill>
                <a:srgbClr val="000000"/>
              </a:solidFill>
              <a:latin typeface="Arial"/>
              <a:cs typeface="Arial"/>
            </a:rPr>
            <a:t>Source: Birch, 1995.</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419100</xdr:colOff>
      <xdr:row>1</xdr:row>
      <xdr:rowOff>0</xdr:rowOff>
    </xdr:from>
    <xdr:to>
      <xdr:col>11</xdr:col>
      <xdr:colOff>114300</xdr:colOff>
      <xdr:row>17</xdr:row>
      <xdr:rowOff>0</xdr:rowOff>
    </xdr:to>
    <xdr:graphicFrame macro="">
      <xdr:nvGraphicFramePr>
        <xdr:cNvPr id="8193" name="Chart 1">
          <a:extLst>
            <a:ext uri="{FF2B5EF4-FFF2-40B4-BE49-F238E27FC236}">
              <a16:creationId xmlns:a16="http://schemas.microsoft.com/office/drawing/2014/main" id="{7E739F10-D8E6-E9B5-3FF5-802FBD5E7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746760</xdr:colOff>
      <xdr:row>18</xdr:row>
      <xdr:rowOff>91440</xdr:rowOff>
    </xdr:from>
    <xdr:to>
      <xdr:col>10</xdr:col>
      <xdr:colOff>617220</xdr:colOff>
      <xdr:row>22</xdr:row>
      <xdr:rowOff>91440</xdr:rowOff>
    </xdr:to>
    <xdr:sp macro="" textlink="">
      <xdr:nvSpPr>
        <xdr:cNvPr id="8194" name="Text Box 2">
          <a:extLst>
            <a:ext uri="{FF2B5EF4-FFF2-40B4-BE49-F238E27FC236}">
              <a16:creationId xmlns:a16="http://schemas.microsoft.com/office/drawing/2014/main" id="{3FF801E7-418E-DFDA-ABAC-72DEBC450351}"/>
            </a:ext>
          </a:extLst>
        </xdr:cNvPr>
        <xdr:cNvSpPr txBox="1">
          <a:spLocks noChangeArrowheads="1"/>
        </xdr:cNvSpPr>
      </xdr:nvSpPr>
      <xdr:spPr bwMode="auto">
        <a:xfrm>
          <a:off x="3368040" y="2926080"/>
          <a:ext cx="3009900" cy="6705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Times New Roman"/>
              <a:cs typeface="Times New Roman"/>
            </a:rPr>
            <a:t>While most timber products harvested from U.S. forests have been increasing since 1976, the greatest gains have been in fiber for pulp and composite products.  Much of this increase has been in hardwoods as new technologies improve utilization of these species.</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0.9091</cdr:x>
      <cdr:y>0.0117</cdr:y>
    </cdr:from>
    <cdr:to>
      <cdr:x>0.93215</cdr:x>
      <cdr:y>0.07561</cdr:y>
    </cdr:to>
    <cdr:sp macro="" textlink="">
      <cdr:nvSpPr>
        <cdr:cNvPr id="17409" name="Text Box 1">
          <a:extLst xmlns:a="http://schemas.openxmlformats.org/drawingml/2006/main">
            <a:ext uri="{FF2B5EF4-FFF2-40B4-BE49-F238E27FC236}">
              <a16:creationId xmlns:a16="http://schemas.microsoft.com/office/drawing/2014/main" id="{AB48E091-AB27-2CAF-5476-368A60317CE9}"/>
            </a:ext>
          </a:extLst>
        </cdr:cNvPr>
        <cdr:cNvSpPr txBox="1">
          <a:spLocks xmlns:a="http://schemas.openxmlformats.org/drawingml/2006/main" noChangeArrowheads="1"/>
        </cdr:cNvSpPr>
      </cdr:nvSpPr>
      <cdr:spPr bwMode="auto">
        <a:xfrm xmlns:a="http://schemas.openxmlformats.org/drawingml/2006/main">
          <a:off x="3294885" y="26797"/>
          <a:ext cx="83611" cy="16022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13.xml><?xml version="1.0" encoding="utf-8"?>
<xdr:wsDr xmlns:xdr="http://schemas.openxmlformats.org/drawingml/2006/spreadsheetDrawing" xmlns:a="http://schemas.openxmlformats.org/drawingml/2006/main">
  <xdr:twoCellAnchor>
    <xdr:from>
      <xdr:col>13</xdr:col>
      <xdr:colOff>236220</xdr:colOff>
      <xdr:row>2</xdr:row>
      <xdr:rowOff>0</xdr:rowOff>
    </xdr:from>
    <xdr:to>
      <xdr:col>18</xdr:col>
      <xdr:colOff>518160</xdr:colOff>
      <xdr:row>17</xdr:row>
      <xdr:rowOff>45720</xdr:rowOff>
    </xdr:to>
    <xdr:graphicFrame macro="">
      <xdr:nvGraphicFramePr>
        <xdr:cNvPr id="20481" name="Chart 1">
          <a:extLst>
            <a:ext uri="{FF2B5EF4-FFF2-40B4-BE49-F238E27FC236}">
              <a16:creationId xmlns:a16="http://schemas.microsoft.com/office/drawing/2014/main" id="{F722D567-2AC2-D04D-09E0-68FA593DD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304800</xdr:colOff>
      <xdr:row>19</xdr:row>
      <xdr:rowOff>91440</xdr:rowOff>
    </xdr:from>
    <xdr:to>
      <xdr:col>18</xdr:col>
      <xdr:colOff>480060</xdr:colOff>
      <xdr:row>31</xdr:row>
      <xdr:rowOff>137160</xdr:rowOff>
    </xdr:to>
    <xdr:sp macro="" textlink="">
      <xdr:nvSpPr>
        <xdr:cNvPr id="20482" name="Text Box 2">
          <a:extLst>
            <a:ext uri="{FF2B5EF4-FFF2-40B4-BE49-F238E27FC236}">
              <a16:creationId xmlns:a16="http://schemas.microsoft.com/office/drawing/2014/main" id="{D6205F89-4293-2E0D-2A1B-3FB03CDA8740}"/>
            </a:ext>
          </a:extLst>
        </xdr:cNvPr>
        <xdr:cNvSpPr txBox="1">
          <a:spLocks noChangeArrowheads="1"/>
        </xdr:cNvSpPr>
      </xdr:nvSpPr>
      <xdr:spPr bwMode="auto">
        <a:xfrm>
          <a:off x="4754880" y="3276600"/>
          <a:ext cx="3147060" cy="2057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The average number of trees on timberland in the U.S. continues to increase in most diameter classes.   Declines in the 5-7 inch class is expected to stablize as tree planted on millions of acres of Conservation Reserve Program acres in the South reach this size.  The decline in the 29+ inch class on timberland is partially sue to set asides of timberland into legal reserves in the 1970's which 'removed' many of these tress from the timberland base.  Recent policy shifts in the west have also curtailed harvesting of stands with larger trees.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342900</xdr:colOff>
      <xdr:row>2</xdr:row>
      <xdr:rowOff>22860</xdr:rowOff>
    </xdr:from>
    <xdr:to>
      <xdr:col>11</xdr:col>
      <xdr:colOff>289560</xdr:colOff>
      <xdr:row>22</xdr:row>
      <xdr:rowOff>22860</xdr:rowOff>
    </xdr:to>
    <xdr:graphicFrame macro="">
      <xdr:nvGraphicFramePr>
        <xdr:cNvPr id="19457" name="Chart 1">
          <a:extLst>
            <a:ext uri="{FF2B5EF4-FFF2-40B4-BE49-F238E27FC236}">
              <a16:creationId xmlns:a16="http://schemas.microsoft.com/office/drawing/2014/main" id="{E2B9F2BF-1E8D-8E93-14C4-64671B919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25</xdr:row>
      <xdr:rowOff>144780</xdr:rowOff>
    </xdr:from>
    <xdr:to>
      <xdr:col>11</xdr:col>
      <xdr:colOff>320040</xdr:colOff>
      <xdr:row>34</xdr:row>
      <xdr:rowOff>137160</xdr:rowOff>
    </xdr:to>
    <xdr:sp macro="" textlink="">
      <xdr:nvSpPr>
        <xdr:cNvPr id="19458" name="Text Box 2">
          <a:extLst>
            <a:ext uri="{FF2B5EF4-FFF2-40B4-BE49-F238E27FC236}">
              <a16:creationId xmlns:a16="http://schemas.microsoft.com/office/drawing/2014/main" id="{DCA893E2-4DD0-E148-2A42-2716B4C1400D}"/>
            </a:ext>
          </a:extLst>
        </xdr:cNvPr>
        <xdr:cNvSpPr txBox="1">
          <a:spLocks noChangeArrowheads="1"/>
        </xdr:cNvSpPr>
      </xdr:nvSpPr>
      <xdr:spPr bwMode="auto">
        <a:xfrm>
          <a:off x="2956560" y="4335780"/>
          <a:ext cx="3459480" cy="1501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Forest planting in the U.S. currently averages about 2.4 million acres per year.  The most dominant planting is pine species in the South. Spikes in planting occurred in the South in the 1950's as result of……… and in the 1980's as a result of the Conservation Reserve Program which saw planting of nearly 3 million acres of nonforest land.  Western planting has subsided in recent years mirroring reduced harvesting in that region.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167640</xdr:colOff>
      <xdr:row>1</xdr:row>
      <xdr:rowOff>22860</xdr:rowOff>
    </xdr:from>
    <xdr:to>
      <xdr:col>4</xdr:col>
      <xdr:colOff>685800</xdr:colOff>
      <xdr:row>34</xdr:row>
      <xdr:rowOff>99060</xdr:rowOff>
    </xdr:to>
    <xdr:sp macro="" textlink="">
      <xdr:nvSpPr>
        <xdr:cNvPr id="16385" name="Text Box 1">
          <a:extLst>
            <a:ext uri="{FF2B5EF4-FFF2-40B4-BE49-F238E27FC236}">
              <a16:creationId xmlns:a16="http://schemas.microsoft.com/office/drawing/2014/main" id="{61FB6604-99C4-70EF-04E7-9E129CC794E8}"/>
            </a:ext>
          </a:extLst>
        </xdr:cNvPr>
        <xdr:cNvSpPr txBox="1">
          <a:spLocks noChangeArrowheads="1"/>
        </xdr:cNvSpPr>
      </xdr:nvSpPr>
      <xdr:spPr bwMode="auto">
        <a:xfrm>
          <a:off x="167640" y="190500"/>
          <a:ext cx="3657600" cy="56083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                                        </a:t>
          </a:r>
          <a:r>
            <a:rPr lang="en-US" sz="1000" b="1" i="0" u="none" strike="noStrike" baseline="0">
              <a:solidFill>
                <a:srgbClr val="000000"/>
              </a:solidFill>
              <a:latin typeface="Times New Roman"/>
              <a:cs typeface="Times New Roman"/>
            </a:rPr>
            <a:t>Wildlife</a:t>
          </a: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Favorable indicators of wildlife habitat include relatively stable forestland area and enrollment of land in the Conservation Reserve Program</a:t>
          </a:r>
        </a:p>
        <a:p>
          <a:pPr algn="l" rtl="0">
            <a:defRPr sz="1000"/>
          </a:pPr>
          <a:r>
            <a:rPr lang="en-US" sz="1000" b="0" i="0" u="none" strike="noStrike" baseline="0">
              <a:solidFill>
                <a:srgbClr val="000000"/>
              </a:solidFill>
              <a:latin typeface="Times New Roman"/>
              <a:cs typeface="Times New Roman"/>
            </a:rPr>
            <a:t>* Unfavorable indicators of wildlife habitat include some forest type conversions and conversion of wetlands in the South</a:t>
          </a:r>
        </a:p>
        <a:p>
          <a:pPr algn="l" rtl="0">
            <a:defRPr sz="1000"/>
          </a:pPr>
          <a:r>
            <a:rPr lang="en-US" sz="1000" b="0" i="0" u="none" strike="noStrike" baseline="0">
              <a:solidFill>
                <a:srgbClr val="000000"/>
              </a:solidFill>
              <a:latin typeface="Times New Roman"/>
              <a:cs typeface="Times New Roman"/>
            </a:rPr>
            <a:t>* Favorable indicators for wildlife population/harvest include increases in both population and harvests of many big game species, ducks and geese; populations of 75% of all breeding birds monitored have stable or increasing trends</a:t>
          </a:r>
        </a:p>
        <a:p>
          <a:pPr algn="l" rtl="0">
            <a:defRPr sz="1000"/>
          </a:pPr>
          <a:r>
            <a:rPr lang="en-US" sz="1000" b="0" i="0" u="none" strike="noStrike" baseline="0">
              <a:solidFill>
                <a:srgbClr val="000000"/>
              </a:solidFill>
              <a:latin typeface="Times New Roman"/>
              <a:cs typeface="Times New Roman"/>
            </a:rPr>
            <a:t>* Unfavorable indicators of wildlife population/harvest include declines in small game populations and harvests for species associated with grassland and early successional habitats</a:t>
          </a:r>
        </a:p>
        <a:p>
          <a:pPr algn="l" rtl="0">
            <a:defRPr sz="1000"/>
          </a:pPr>
          <a:r>
            <a:rPr lang="en-US" sz="1000" b="0" i="0" u="none" strike="noStrike" baseline="0">
              <a:solidFill>
                <a:srgbClr val="000000"/>
              </a:solidFill>
              <a:latin typeface="Times New Roman"/>
              <a:cs typeface="Times New Roman"/>
            </a:rPr>
            <a:t>* The rate at which species have been listed as threatened and endangered has increased with concentrations of species along coastal areas, the arid Southwest, and the northern Appalachians</a:t>
          </a: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a:t>
          </a:r>
          <a:r>
            <a:rPr lang="en-US" sz="1000" b="0" i="1" u="none" strike="noStrike" baseline="0">
              <a:solidFill>
                <a:srgbClr val="000000"/>
              </a:solidFill>
              <a:latin typeface="Times New Roman"/>
              <a:cs typeface="Times New Roman"/>
            </a:rPr>
            <a:t>Graphic</a:t>
          </a: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 Participation in big game hunting has increased since the 1950’s while the number of small game hunters has declined</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167640</xdr:colOff>
      <xdr:row>34</xdr:row>
      <xdr:rowOff>144780</xdr:rowOff>
    </xdr:from>
    <xdr:to>
      <xdr:col>5</xdr:col>
      <xdr:colOff>533400</xdr:colOff>
      <xdr:row>52</xdr:row>
      <xdr:rowOff>137160</xdr:rowOff>
    </xdr:to>
    <xdr:graphicFrame macro="">
      <xdr:nvGraphicFramePr>
        <xdr:cNvPr id="16387" name="Chart 3">
          <a:extLst>
            <a:ext uri="{FF2B5EF4-FFF2-40B4-BE49-F238E27FC236}">
              <a16:creationId xmlns:a16="http://schemas.microsoft.com/office/drawing/2014/main" id="{937612F5-3647-0D41-9847-2105C38E9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35</xdr:row>
      <xdr:rowOff>0</xdr:rowOff>
    </xdr:from>
    <xdr:to>
      <xdr:col>15</xdr:col>
      <xdr:colOff>373380</xdr:colOff>
      <xdr:row>53</xdr:row>
      <xdr:rowOff>0</xdr:rowOff>
    </xdr:to>
    <xdr:graphicFrame macro="">
      <xdr:nvGraphicFramePr>
        <xdr:cNvPr id="16388" name="Chart 4">
          <a:extLst>
            <a:ext uri="{FF2B5EF4-FFF2-40B4-BE49-F238E27FC236}">
              <a16:creationId xmlns:a16="http://schemas.microsoft.com/office/drawing/2014/main" id="{8B326EAC-C419-6386-FD7B-C9F8C28EC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137160</xdr:colOff>
      <xdr:row>15</xdr:row>
      <xdr:rowOff>137160</xdr:rowOff>
    </xdr:from>
    <xdr:to>
      <xdr:col>4</xdr:col>
      <xdr:colOff>762000</xdr:colOff>
      <xdr:row>35</xdr:row>
      <xdr:rowOff>0</xdr:rowOff>
    </xdr:to>
    <xdr:graphicFrame macro="">
      <xdr:nvGraphicFramePr>
        <xdr:cNvPr id="7169" name="Chart 1">
          <a:extLst>
            <a:ext uri="{FF2B5EF4-FFF2-40B4-BE49-F238E27FC236}">
              <a16:creationId xmlns:a16="http://schemas.microsoft.com/office/drawing/2014/main" id="{EC88E82A-4298-54AB-26E8-C079B0F9E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17</xdr:row>
      <xdr:rowOff>22860</xdr:rowOff>
    </xdr:from>
    <xdr:to>
      <xdr:col>9</xdr:col>
      <xdr:colOff>274320</xdr:colOff>
      <xdr:row>36</xdr:row>
      <xdr:rowOff>0</xdr:rowOff>
    </xdr:to>
    <xdr:graphicFrame macro="">
      <xdr:nvGraphicFramePr>
        <xdr:cNvPr id="7170" name="Chart 2">
          <a:extLst>
            <a:ext uri="{FF2B5EF4-FFF2-40B4-BE49-F238E27FC236}">
              <a16:creationId xmlns:a16="http://schemas.microsoft.com/office/drawing/2014/main" id="{16C63037-F245-D1F0-2012-753D5C0C9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37</xdr:row>
      <xdr:rowOff>45720</xdr:rowOff>
    </xdr:from>
    <xdr:to>
      <xdr:col>4</xdr:col>
      <xdr:colOff>746760</xdr:colOff>
      <xdr:row>46</xdr:row>
      <xdr:rowOff>129540</xdr:rowOff>
    </xdr:to>
    <xdr:sp macro="" textlink="">
      <xdr:nvSpPr>
        <xdr:cNvPr id="7171" name="Text Box 3">
          <a:extLst>
            <a:ext uri="{FF2B5EF4-FFF2-40B4-BE49-F238E27FC236}">
              <a16:creationId xmlns:a16="http://schemas.microsoft.com/office/drawing/2014/main" id="{C2C35804-D138-9C5A-8701-F181843FBB80}"/>
            </a:ext>
          </a:extLst>
        </xdr:cNvPr>
        <xdr:cNvSpPr txBox="1">
          <a:spLocks noChangeArrowheads="1"/>
        </xdr:cNvSpPr>
      </xdr:nvSpPr>
      <xdr:spPr bwMode="auto">
        <a:xfrm>
          <a:off x="228600" y="6248400"/>
          <a:ext cx="3627120" cy="15925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Times New Roman"/>
              <a:cs typeface="Times New Roman"/>
            </a:rPr>
            <a:t>                                         </a:t>
          </a:r>
          <a:r>
            <a:rPr lang="en-US" sz="800" b="1" i="0" u="none" strike="noStrike" baseline="0">
              <a:solidFill>
                <a:srgbClr val="000000"/>
              </a:solidFill>
              <a:latin typeface="Times New Roman"/>
              <a:cs typeface="Times New Roman"/>
            </a:rPr>
            <a:t> Outdoor Recreation in the U.S.</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 Some 94% of the U.S. population aged 16 or older participate in an outdoor recreation activity</a:t>
          </a:r>
        </a:p>
        <a:p>
          <a:pPr algn="l" rtl="0">
            <a:defRPr sz="1000"/>
          </a:pPr>
          <a:r>
            <a:rPr lang="en-US" sz="800" b="0" i="0" u="none" strike="noStrike" baseline="0">
              <a:solidFill>
                <a:srgbClr val="000000"/>
              </a:solidFill>
              <a:latin typeface="Times New Roman"/>
              <a:cs typeface="Times New Roman"/>
            </a:rPr>
            <a:t>* Between 1982-83 and 1994-95, the U.S. population aged 16 and older increased by 12%.  Participation in many recreation activities increased faster than population with many of the largest percentage changes being for land-resource based activities</a:t>
          </a:r>
        </a:p>
        <a:p>
          <a:pPr algn="l" rtl="0">
            <a:defRPr sz="1000"/>
          </a:pPr>
          <a:r>
            <a:rPr lang="en-US" sz="800" b="0" i="0" u="none" strike="noStrike" baseline="0">
              <a:solidFill>
                <a:srgbClr val="000000"/>
              </a:solidFill>
              <a:latin typeface="Times New Roman"/>
              <a:cs typeface="Times New Roman"/>
            </a:rPr>
            <a:t>* The one-third of participants in each outdoor recreation activity who are most active account for at least 58 percent of participation (caving) to as much as 94% (horseback riding)</a:t>
          </a:r>
        </a:p>
        <a:p>
          <a:pPr algn="l" rtl="0">
            <a:defRPr sz="1000"/>
          </a:pPr>
          <a:r>
            <a:rPr lang="en-US" sz="800" b="0" i="0" u="none" strike="noStrike" baseline="0">
              <a:solidFill>
                <a:srgbClr val="000000"/>
              </a:solidFill>
              <a:latin typeface="Times New Roman"/>
              <a:cs typeface="Times New Roman"/>
            </a:rPr>
            <a:t>* There has been increased demand for close-to-home recreation resources</a:t>
          </a:r>
        </a:p>
        <a:p>
          <a:pPr algn="l" rtl="0">
            <a:defRPr sz="1000"/>
          </a:pPr>
          <a:r>
            <a:rPr lang="en-US" sz="800" b="0" i="0" u="none" strike="noStrike" baseline="0">
              <a:solidFill>
                <a:srgbClr val="000000"/>
              </a:solidFill>
              <a:latin typeface="Times New Roman"/>
              <a:cs typeface="Times New Roman"/>
            </a:rPr>
            <a:t>* Wilderness areas provide opportunities for unique outdoor recreation experiences</a:t>
          </a:r>
        </a:p>
      </xdr:txBody>
    </xdr:sp>
    <xdr:clientData/>
  </xdr:twoCellAnchor>
  <xdr:twoCellAnchor>
    <xdr:from>
      <xdr:col>0</xdr:col>
      <xdr:colOff>228600</xdr:colOff>
      <xdr:row>5</xdr:row>
      <xdr:rowOff>45720</xdr:rowOff>
    </xdr:from>
    <xdr:to>
      <xdr:col>4</xdr:col>
      <xdr:colOff>708660</xdr:colOff>
      <xdr:row>13</xdr:row>
      <xdr:rowOff>137160</xdr:rowOff>
    </xdr:to>
    <xdr:sp macro="" textlink="">
      <xdr:nvSpPr>
        <xdr:cNvPr id="7172" name="Text Box 4">
          <a:extLst>
            <a:ext uri="{FF2B5EF4-FFF2-40B4-BE49-F238E27FC236}">
              <a16:creationId xmlns:a16="http://schemas.microsoft.com/office/drawing/2014/main" id="{0E1F56CD-2652-2622-9D79-2F219BC51423}"/>
            </a:ext>
          </a:extLst>
        </xdr:cNvPr>
        <xdr:cNvSpPr txBox="1">
          <a:spLocks noChangeArrowheads="1"/>
        </xdr:cNvSpPr>
      </xdr:nvSpPr>
      <xdr:spPr bwMode="auto">
        <a:xfrm>
          <a:off x="228600" y="883920"/>
          <a:ext cx="3589020" cy="14325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Times New Roman"/>
              <a:cs typeface="Times New Roman"/>
            </a:rPr>
            <a:t>                                           Urban influence on U.S. forests</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 Urban areas (cities, towns, or villages with at least 2,500 people) occupy 3.5% of the total land area in the United States</a:t>
          </a:r>
        </a:p>
        <a:p>
          <a:pPr algn="l" rtl="0">
            <a:defRPr sz="1000"/>
          </a:pPr>
          <a:r>
            <a:rPr lang="en-US" sz="800" b="0" i="0" u="none" strike="noStrike" baseline="0">
              <a:solidFill>
                <a:srgbClr val="000000"/>
              </a:solidFill>
              <a:latin typeface="Times New Roman"/>
              <a:cs typeface="Times New Roman"/>
            </a:rPr>
            <a:t>* Urban land area has doubled since 1969</a:t>
          </a:r>
        </a:p>
        <a:p>
          <a:pPr algn="l" rtl="0">
            <a:defRPr sz="1000"/>
          </a:pPr>
          <a:r>
            <a:rPr lang="en-US" sz="800" b="0" i="0" u="none" strike="noStrike" baseline="0">
              <a:solidFill>
                <a:srgbClr val="000000"/>
              </a:solidFill>
              <a:latin typeface="Times New Roman"/>
              <a:cs typeface="Times New Roman"/>
            </a:rPr>
            <a:t>* Urban areas have an average tree cover of 27.1%</a:t>
          </a:r>
        </a:p>
        <a:p>
          <a:pPr algn="l" rtl="0">
            <a:defRPr sz="1000"/>
          </a:pPr>
          <a:r>
            <a:rPr lang="en-US" sz="800" b="0" i="0" u="none" strike="noStrike" baseline="0">
              <a:solidFill>
                <a:srgbClr val="000000"/>
              </a:solidFill>
              <a:latin typeface="Times New Roman"/>
              <a:cs typeface="Times New Roman"/>
            </a:rPr>
            <a:t>* There are an estimated 3.8 billion trees in urban areas</a:t>
          </a:r>
        </a:p>
        <a:p>
          <a:pPr algn="l" rtl="0">
            <a:defRPr sz="1000"/>
          </a:pPr>
          <a:r>
            <a:rPr lang="en-US" sz="800" b="0" i="0" u="none" strike="noStrike" baseline="0">
              <a:solidFill>
                <a:srgbClr val="000000"/>
              </a:solidFill>
              <a:latin typeface="Times New Roman"/>
              <a:cs typeface="Times New Roman"/>
            </a:rPr>
            <a:t>* As landscapes become fragmented and more urbanized, more forests will be managed by urban residents and institutions</a:t>
          </a:r>
        </a:p>
        <a:p>
          <a:pPr algn="l" rtl="0">
            <a:defRPr sz="1000"/>
          </a:pPr>
          <a:r>
            <a:rPr lang="en-US" sz="800" b="0" i="0" u="none" strike="noStrike" baseline="0">
              <a:solidFill>
                <a:srgbClr val="000000"/>
              </a:solidFill>
              <a:latin typeface="Times New Roman"/>
              <a:cs typeface="Times New Roman"/>
            </a:rPr>
            <a:t>* Urban forests and forestry are significant, diverse, connected, and dynamic</a:t>
          </a:r>
        </a:p>
        <a:p>
          <a:pPr algn="l" rtl="0">
            <a:defRPr sz="1000"/>
          </a:pPr>
          <a:endParaRPr lang="en-US" sz="800" b="0" i="0" u="none" strike="noStrike" baseline="0">
            <a:solidFill>
              <a:srgbClr val="000000"/>
            </a:solidFill>
            <a:latin typeface="Times New Roman"/>
            <a:cs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114300</xdr:colOff>
      <xdr:row>0</xdr:row>
      <xdr:rowOff>144780</xdr:rowOff>
    </xdr:from>
    <xdr:to>
      <xdr:col>3</xdr:col>
      <xdr:colOff>746760</xdr:colOff>
      <xdr:row>48</xdr:row>
      <xdr:rowOff>99060</xdr:rowOff>
    </xdr:to>
    <xdr:sp macro="" textlink="">
      <xdr:nvSpPr>
        <xdr:cNvPr id="12289" name="Text Box 1">
          <a:extLst>
            <a:ext uri="{FF2B5EF4-FFF2-40B4-BE49-F238E27FC236}">
              <a16:creationId xmlns:a16="http://schemas.microsoft.com/office/drawing/2014/main" id="{C8D0A0A0-ABD5-38D8-A67A-9B189FDE2966}"/>
            </a:ext>
          </a:extLst>
        </xdr:cNvPr>
        <xdr:cNvSpPr txBox="1">
          <a:spLocks noChangeArrowheads="1"/>
        </xdr:cNvSpPr>
      </xdr:nvSpPr>
      <xdr:spPr bwMode="auto">
        <a:xfrm>
          <a:off x="114300" y="144780"/>
          <a:ext cx="2987040" cy="800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800" b="0" i="0" u="none" strike="noStrike" baseline="0">
              <a:solidFill>
                <a:srgbClr val="000000"/>
              </a:solidFill>
              <a:latin typeface="Times New Roman"/>
              <a:cs typeface="Times New Roman"/>
            </a:rPr>
            <a:t>                                         </a:t>
          </a:r>
          <a:r>
            <a:rPr lang="en-US" sz="800" b="1" i="0" u="none" strike="noStrike" baseline="0">
              <a:solidFill>
                <a:srgbClr val="000000"/>
              </a:solidFill>
              <a:latin typeface="Times New Roman"/>
              <a:cs typeface="Times New Roman"/>
            </a:rPr>
            <a:t>   References</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Birch, Thomas W., Lewis, D.G., and Kaiser, H. 1982. The private forest-land owners of the United States. Resour. Bull. WO-1. Washington, DC: U.S. Dept. of Agric., Forest Service. 64 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Brooks, Davis J. 1993. U.S. forest in a global context. Gen. Tech. Rep. RM-228. Fort Collins, CO: U.S. Dept. of Agric., Forest Service, Rocky Mountain Forest and Range Experiment Station. 24 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Brown, Thomas C. 1999. Past and future freshwater use in the United States:  A technical document supporting the 2000 USDA Forest Service RPA assessment. Gen. Tech. Rep. RMRS-GTR-39. Fort Collins, CO: U.S. Dept. of Agric., Foredst Service, Rocky Mountain Research Station. 47 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Cordell, H. Ken. Principal Investigator. 1999. Outdoor recreation in American life: A national assessment of demand and supply trends. Sagamore Publishing, Champaign, IL. 449 p. </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Dwyer, John F., et. al. 2000. Assessing our Nation’s urban forests: Connecting people with ecosystems in the 21st century.  Draft report to be published as a General Technical Report by the U.S. Dept. of Agric., Forest Service, Pacific Northwest Experiment Station, Portland, OR. </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Flather, Curtis H.; Brady, Stephen J.; Knowels, Michael S. 1999 Wildlife resource trends in the United States: A technical document supporting the 2000 USDA Forest service RPA Assessment. Gen. Tech. Rep. RMRS-GTR-33. Fort Collins, CO: U.S. Dept. of Agric., Forest Service, Rocky Mountain Research Station. 79 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U.S. Dept. of Agric., Forest Service. 1958. Timber resource for America's future.  Forest Resource Report No. 14.  Washington, DC:  U.S. Dept. of Agric.; Forest Service; 1958.  713p.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U.S. Dept. of Agric., Forest Service. 1965. Timber trends in the United States.  Forest Resource Report No. 17.  Washington, DC:  U.S. Dept. of Agric.; Forest Service; 1965.  235p.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U.S. Dept. of Agric., Forest Service. 1982. Analysis of the timber situation in the United States, 1952-2030. Forest Resources Report No. 23. Washington, DC: U.S. Dept. of Agric., Forest Service. 499 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U.S. Bureau of the Census. 1991. Statistical Abstract of the United States (11th edition). Washington, DC: U.S. Dept. of Commerce.</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Waddell, Karen L.; Oswald, Daniel D.; Powell, Douglas S. 1989. Forest statistics of the United States, 1987. Resour. Bull. PNW-RB-168. Portland, OR: U.S. Dept. of Agric., Pacific Northwest Research Station. 106 p.</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Smith, W. Brad; Vissage, John; Sheffield, Raymond; Darr, David. 2001. Forest Statistics of the United States, 1997. Resour. Bull. in prep. St. Paul, MN: U.S. Dept. of Agric., North Central Forest Experiment Station. </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1" i="0" u="none" strike="noStrike" baseline="0">
              <a:solidFill>
                <a:srgbClr val="000000"/>
              </a:solidFill>
              <a:latin typeface="Times New Roman"/>
              <a:cs typeface="Times New Roman"/>
            </a:rPr>
            <a:t>Brochure prepared by:</a:t>
          </a: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W. Brad Smith, USDA Forest Service, Washington, DC</a:t>
          </a:r>
        </a:p>
        <a:p>
          <a:pPr algn="l" rtl="0">
            <a:defRPr sz="1000"/>
          </a:pPr>
          <a:r>
            <a:rPr lang="en-US" sz="800" b="0" i="0" u="none" strike="noStrike" baseline="0">
              <a:solidFill>
                <a:srgbClr val="000000"/>
              </a:solidFill>
              <a:latin typeface="Times New Roman"/>
              <a:cs typeface="Times New Roman"/>
            </a:rPr>
            <a:t>David Darr, USDA Forest Service, Washington, DC</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182880</xdr:colOff>
      <xdr:row>1</xdr:row>
      <xdr:rowOff>68580</xdr:rowOff>
    </xdr:from>
    <xdr:to>
      <xdr:col>4</xdr:col>
      <xdr:colOff>762000</xdr:colOff>
      <xdr:row>36</xdr:row>
      <xdr:rowOff>137160</xdr:rowOff>
    </xdr:to>
    <xdr:sp macro="" textlink="">
      <xdr:nvSpPr>
        <xdr:cNvPr id="13313" name="Text Box 1">
          <a:extLst>
            <a:ext uri="{FF2B5EF4-FFF2-40B4-BE49-F238E27FC236}">
              <a16:creationId xmlns:a16="http://schemas.microsoft.com/office/drawing/2014/main" id="{2185F623-70ED-82A9-E993-26C079794718}"/>
            </a:ext>
          </a:extLst>
        </xdr:cNvPr>
        <xdr:cNvSpPr txBox="1">
          <a:spLocks noChangeArrowheads="1"/>
        </xdr:cNvSpPr>
      </xdr:nvSpPr>
      <xdr:spPr bwMode="auto">
        <a:xfrm>
          <a:off x="182880" y="236220"/>
          <a:ext cx="3718560" cy="59359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Times New Roman"/>
              <a:cs typeface="Times New Roman"/>
            </a:rPr>
            <a:t>                                                                   Terms</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1" i="0" u="none" strike="noStrike" baseline="0">
              <a:solidFill>
                <a:srgbClr val="000000"/>
              </a:solidFill>
              <a:latin typeface="Times New Roman"/>
              <a:cs typeface="Times New Roman"/>
            </a:rPr>
            <a:t>Forest land</a:t>
          </a:r>
          <a:r>
            <a:rPr lang="en-US" sz="800" b="0" i="0" u="none" strike="noStrike" baseline="0">
              <a:solidFill>
                <a:srgbClr val="000000"/>
              </a:solidFill>
              <a:latin typeface="Times New Roman"/>
              <a:cs typeface="Times New Roman"/>
            </a:rPr>
            <a:t>--Land at least 10 percent stocked by forest trees of any size, including land that formerly had such tree cover and that will be naturally or artificially regenerated.  The minimum area for classification of forest land is 1 acre. </a:t>
          </a:r>
        </a:p>
        <a:p>
          <a:pPr algn="l" rtl="0">
            <a:defRPr sz="1000"/>
          </a:pPr>
          <a:r>
            <a:rPr lang="en-US" sz="800" b="1" i="0" u="none" strike="noStrike" baseline="0">
              <a:solidFill>
                <a:srgbClr val="000000"/>
              </a:solidFill>
              <a:latin typeface="Times New Roman"/>
              <a:cs typeface="Times New Roman"/>
            </a:rPr>
            <a:t>Growing stock volume</a:t>
          </a:r>
          <a:r>
            <a:rPr lang="en-US" sz="800" b="0" i="0" u="none" strike="noStrike" baseline="0">
              <a:solidFill>
                <a:srgbClr val="000000"/>
              </a:solidFill>
              <a:latin typeface="Times New Roman"/>
              <a:cs typeface="Times New Roman"/>
            </a:rPr>
            <a:t>- Live trees of commercial species meeting specified standards of quality and vigor.  Cull trees are excluded.  Inlcudes only trees 5 inches in diameter or larger at 4.5 feet above ground. </a:t>
          </a:r>
        </a:p>
        <a:p>
          <a:pPr algn="l" rtl="0">
            <a:defRPr sz="1000"/>
          </a:pPr>
          <a:r>
            <a:rPr lang="en-US" sz="800" b="1" i="0" u="none" strike="noStrike" baseline="0">
              <a:solidFill>
                <a:srgbClr val="000000"/>
              </a:solidFill>
              <a:latin typeface="Times New Roman"/>
              <a:cs typeface="Times New Roman"/>
            </a:rPr>
            <a:t>Growth (Net Annual )</a:t>
          </a:r>
          <a:r>
            <a:rPr lang="en-US" sz="800" b="0" i="0" u="none" strike="noStrike" baseline="0">
              <a:solidFill>
                <a:srgbClr val="000000"/>
              </a:solidFill>
              <a:latin typeface="Times New Roman"/>
              <a:cs typeface="Times New Roman"/>
            </a:rPr>
            <a:t>--The net increase in the volume of growing stock trees during a specified year.  Components include the increment in net volume of trees at the beginning of the specific year surviving to its end, plus the net volume of trees reaching the minimum size class during the year, minus the volume of trees that died during the year, and minus the net volume of trees that became cull trees during the year. </a:t>
          </a:r>
        </a:p>
        <a:p>
          <a:pPr algn="l" rtl="0">
            <a:defRPr sz="1000"/>
          </a:pPr>
          <a:r>
            <a:rPr lang="en-US" sz="800" b="1" i="0" u="none" strike="noStrike" baseline="0">
              <a:solidFill>
                <a:srgbClr val="000000"/>
              </a:solidFill>
              <a:latin typeface="Times New Roman"/>
              <a:cs typeface="Times New Roman"/>
            </a:rPr>
            <a:t>Hardwood</a:t>
          </a:r>
          <a:r>
            <a:rPr lang="en-US" sz="800" b="0" i="0" u="none" strike="noStrike" baseline="0">
              <a:solidFill>
                <a:srgbClr val="000000"/>
              </a:solidFill>
              <a:latin typeface="Times New Roman"/>
              <a:cs typeface="Times New Roman"/>
            </a:rPr>
            <a:t>--A dicotyledonous tree, usually broad-leaved and deciduous. </a:t>
          </a:r>
        </a:p>
        <a:p>
          <a:pPr algn="l" rtl="0">
            <a:defRPr sz="1000"/>
          </a:pPr>
          <a:r>
            <a:rPr lang="en-US" sz="800" b="1" i="0" u="none" strike="noStrike" baseline="0">
              <a:solidFill>
                <a:srgbClr val="000000"/>
              </a:solidFill>
              <a:latin typeface="Times New Roman"/>
              <a:cs typeface="Times New Roman"/>
            </a:rPr>
            <a:t>Logging residues</a:t>
          </a:r>
          <a:r>
            <a:rPr lang="en-US" sz="800" b="0" i="0" u="none" strike="noStrike" baseline="0">
              <a:solidFill>
                <a:srgbClr val="000000"/>
              </a:solidFill>
              <a:latin typeface="Times New Roman"/>
              <a:cs typeface="Times New Roman"/>
            </a:rPr>
            <a:t>--The unused portions of growing-stock trees cut or killed by logging and left in the woods. </a:t>
          </a:r>
        </a:p>
        <a:p>
          <a:pPr algn="l" rtl="0">
            <a:defRPr sz="1000"/>
          </a:pPr>
          <a:r>
            <a:rPr lang="en-US" sz="800" b="1" i="0" u="none" strike="noStrike" baseline="0">
              <a:solidFill>
                <a:srgbClr val="000000"/>
              </a:solidFill>
              <a:latin typeface="Times New Roman"/>
              <a:cs typeface="Times New Roman"/>
            </a:rPr>
            <a:t>Mortality</a:t>
          </a:r>
          <a:r>
            <a:rPr lang="en-US" sz="800" b="0" i="0" u="none" strike="noStrike" baseline="0">
              <a:solidFill>
                <a:srgbClr val="000000"/>
              </a:solidFill>
              <a:latin typeface="Times New Roman"/>
              <a:cs typeface="Times New Roman"/>
            </a:rPr>
            <a:t> --The volume of sound wood in growing stock trees that died from natural causes during a specified year.</a:t>
          </a:r>
        </a:p>
        <a:p>
          <a:pPr algn="l" rtl="0">
            <a:defRPr sz="1000"/>
          </a:pPr>
          <a:r>
            <a:rPr lang="en-US" sz="800" b="1" i="0" u="none" strike="noStrike" baseline="0">
              <a:solidFill>
                <a:srgbClr val="000000"/>
              </a:solidFill>
              <a:latin typeface="Times New Roman"/>
              <a:cs typeface="Times New Roman"/>
            </a:rPr>
            <a:t>National Forest</a:t>
          </a:r>
          <a:r>
            <a:rPr lang="en-US" sz="800" b="0" i="0" u="none" strike="noStrike" baseline="0">
              <a:solidFill>
                <a:srgbClr val="000000"/>
              </a:solidFill>
              <a:latin typeface="Times New Roman"/>
              <a:cs typeface="Times New Roman"/>
            </a:rPr>
            <a:t>--An ownership class of Federal lands, designated by Executive Order or statute as National Forests or purchase units, and other lands under the administration of the Forest Service.</a:t>
          </a:r>
        </a:p>
        <a:p>
          <a:pPr algn="l" rtl="0">
            <a:defRPr sz="1000"/>
          </a:pPr>
          <a:r>
            <a:rPr lang="en-US" sz="800" b="1" i="0" u="none" strike="noStrike" baseline="0">
              <a:solidFill>
                <a:srgbClr val="000000"/>
              </a:solidFill>
              <a:latin typeface="Times New Roman"/>
              <a:cs typeface="Times New Roman"/>
            </a:rPr>
            <a:t>Other Federal</a:t>
          </a:r>
          <a:r>
            <a:rPr lang="en-US" sz="800" b="0" i="0" u="none" strike="noStrike" baseline="0">
              <a:solidFill>
                <a:srgbClr val="000000"/>
              </a:solidFill>
              <a:latin typeface="Times New Roman"/>
              <a:cs typeface="Times New Roman"/>
            </a:rPr>
            <a:t>--An ownership class of Federal lands other than those administered by the Forest Service. Primarily lands owned by the Bureau of Land Management, National Park Service, U.S. Fish and Wildlife Service, and the Dept.s of Energy and Defense. </a:t>
          </a:r>
        </a:p>
        <a:p>
          <a:pPr algn="l" rtl="0">
            <a:defRPr sz="1000"/>
          </a:pPr>
          <a:r>
            <a:rPr lang="en-US" sz="800" b="1" i="0" u="none" strike="noStrike" baseline="0">
              <a:solidFill>
                <a:srgbClr val="000000"/>
              </a:solidFill>
              <a:latin typeface="Times New Roman"/>
              <a:cs typeface="Times New Roman"/>
            </a:rPr>
            <a:t>Other forest land</a:t>
          </a:r>
          <a:r>
            <a:rPr lang="en-US" sz="800" b="0" i="0" u="none" strike="noStrike" baseline="0">
              <a:solidFill>
                <a:srgbClr val="000000"/>
              </a:solidFill>
              <a:latin typeface="Times New Roman"/>
              <a:cs typeface="Times New Roman"/>
            </a:rPr>
            <a:t>--Forest land other than timberland and productive reserved forest land.  It includes available and reserved forest land, which is incapable of producing annually 20 cubic feet per acre of industrial wood under natural conditions because of adverse site conditions such as sterile soils, dry climate, poor drainage, high elevation, steepness, or rockiness. </a:t>
          </a:r>
        </a:p>
        <a:p>
          <a:pPr algn="l" rtl="0">
            <a:defRPr sz="1000"/>
          </a:pPr>
          <a:r>
            <a:rPr lang="en-US" sz="800" b="1" i="0" u="none" strike="noStrike" baseline="0">
              <a:solidFill>
                <a:srgbClr val="000000"/>
              </a:solidFill>
              <a:latin typeface="Times New Roman"/>
              <a:cs typeface="Times New Roman"/>
            </a:rPr>
            <a:t>Other removals</a:t>
          </a:r>
          <a:r>
            <a:rPr lang="en-US" sz="800" b="0" i="0" u="none" strike="noStrike" baseline="0">
              <a:solidFill>
                <a:srgbClr val="000000"/>
              </a:solidFill>
              <a:latin typeface="Times New Roman"/>
              <a:cs typeface="Times New Roman"/>
            </a:rPr>
            <a:t>--Unutilized wood volume from cut or otherwise killed growing stock, from cultural operations such as precommercial thinnings, or from timberland clearing. </a:t>
          </a:r>
        </a:p>
        <a:p>
          <a:pPr algn="l" rtl="0">
            <a:defRPr sz="1000"/>
          </a:pPr>
          <a:r>
            <a:rPr lang="en-US" sz="800" b="1" i="0" u="none" strike="noStrike" baseline="0">
              <a:solidFill>
                <a:srgbClr val="000000"/>
              </a:solidFill>
              <a:latin typeface="Times New Roman"/>
              <a:cs typeface="Times New Roman"/>
            </a:rPr>
            <a:t>Removals</a:t>
          </a:r>
          <a:r>
            <a:rPr lang="en-US" sz="800" b="0" i="0" u="none" strike="noStrike" baseline="0">
              <a:solidFill>
                <a:srgbClr val="000000"/>
              </a:solidFill>
              <a:latin typeface="Times New Roman"/>
              <a:cs typeface="Times New Roman"/>
            </a:rPr>
            <a:t> --The net volume of growing stock trees removed from the inventory during a specified year by harvesting, cultural operations such as timber stand improvement, or land clearing.</a:t>
          </a:r>
        </a:p>
        <a:p>
          <a:pPr algn="l" rtl="0">
            <a:defRPr sz="1000"/>
          </a:pPr>
          <a:r>
            <a:rPr lang="en-US" sz="800" b="1" i="0" u="none" strike="noStrike" baseline="0">
              <a:solidFill>
                <a:srgbClr val="000000"/>
              </a:solidFill>
              <a:latin typeface="Times New Roman"/>
              <a:cs typeface="Times New Roman"/>
            </a:rPr>
            <a:t>Reserved forest land</a:t>
          </a:r>
          <a:r>
            <a:rPr lang="en-US" sz="800" b="0" i="0" u="none" strike="noStrike" baseline="0">
              <a:solidFill>
                <a:srgbClr val="000000"/>
              </a:solidFill>
              <a:latin typeface="Times New Roman"/>
              <a:cs typeface="Times New Roman"/>
            </a:rPr>
            <a:t>--Forest land withdrawn from timber utilization through statute, administrative regulation, or designation.  </a:t>
          </a:r>
        </a:p>
        <a:p>
          <a:pPr algn="l" rtl="0">
            <a:defRPr sz="1000"/>
          </a:pPr>
          <a:r>
            <a:rPr lang="en-US" sz="800" b="1" i="0" u="none" strike="noStrike" baseline="0">
              <a:solidFill>
                <a:srgbClr val="000000"/>
              </a:solidFill>
              <a:latin typeface="Times New Roman"/>
              <a:cs typeface="Times New Roman"/>
            </a:rPr>
            <a:t>Roundwood products</a:t>
          </a:r>
          <a:r>
            <a:rPr lang="en-US" sz="800" b="0" i="0" u="none" strike="noStrike" baseline="0">
              <a:solidFill>
                <a:srgbClr val="000000"/>
              </a:solidFill>
              <a:latin typeface="Times New Roman"/>
              <a:cs typeface="Times New Roman"/>
            </a:rPr>
            <a:t>-- Logs, bolts, and other round timber generated from harvesting trees for industrial or consumer use. </a:t>
          </a:r>
        </a:p>
        <a:p>
          <a:pPr algn="l" rtl="0">
            <a:defRPr sz="1000"/>
          </a:pPr>
          <a:r>
            <a:rPr lang="en-US" sz="800" b="1" i="0" u="none" strike="noStrike" baseline="0">
              <a:solidFill>
                <a:srgbClr val="000000"/>
              </a:solidFill>
              <a:latin typeface="Times New Roman"/>
              <a:cs typeface="Times New Roman"/>
            </a:rPr>
            <a:t>Softwood</a:t>
          </a:r>
          <a:r>
            <a:rPr lang="en-US" sz="800" b="0" i="0" u="none" strike="noStrike" baseline="0">
              <a:solidFill>
                <a:srgbClr val="000000"/>
              </a:solidFill>
              <a:latin typeface="Times New Roman"/>
              <a:cs typeface="Times New Roman"/>
            </a:rPr>
            <a:t>--  A coniferous tree, usually evergreen, having needles or scale-like leaves. </a:t>
          </a:r>
        </a:p>
        <a:p>
          <a:pPr algn="l" rtl="0">
            <a:defRPr sz="1000"/>
          </a:pPr>
          <a:r>
            <a:rPr lang="en-US" sz="800" b="1" i="0" u="none" strike="noStrike" baseline="0">
              <a:solidFill>
                <a:srgbClr val="000000"/>
              </a:solidFill>
              <a:latin typeface="Times New Roman"/>
              <a:cs typeface="Times New Roman"/>
            </a:rPr>
            <a:t>Timberland</a:t>
          </a:r>
          <a:r>
            <a:rPr lang="en-US" sz="800" b="0" i="0" u="none" strike="noStrike" baseline="0">
              <a:solidFill>
                <a:srgbClr val="000000"/>
              </a:solidFill>
              <a:latin typeface="Times New Roman"/>
              <a:cs typeface="Times New Roman"/>
            </a:rPr>
            <a:t>--Forest land that is capable of producing crops of industrial wood and not withdrawn from timber utilization by statute or administrative regulation.  (Note: Areas qualifying as timberland are capable of producing in excess of 20 cubic feet per acre per year of industrial wood in natural stands.) </a:t>
          </a:r>
        </a:p>
        <a:p>
          <a:pPr algn="l" rtl="0">
            <a:defRPr sz="1000"/>
          </a:pPr>
          <a:endParaRPr lang="en-US" sz="800" b="0" i="0" u="none" strike="noStrike" baseline="0">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0</xdr:row>
      <xdr:rowOff>45720</xdr:rowOff>
    </xdr:from>
    <xdr:to>
      <xdr:col>5</xdr:col>
      <xdr:colOff>22860</xdr:colOff>
      <xdr:row>9</xdr:row>
      <xdr:rowOff>30480</xdr:rowOff>
    </xdr:to>
    <xdr:sp macro="" textlink="">
      <xdr:nvSpPr>
        <xdr:cNvPr id="11265" name="Text Box 1">
          <a:extLst>
            <a:ext uri="{FF2B5EF4-FFF2-40B4-BE49-F238E27FC236}">
              <a16:creationId xmlns:a16="http://schemas.microsoft.com/office/drawing/2014/main" id="{08DFE2CA-1B36-2BCA-996A-759EF4540BDC}"/>
            </a:ext>
          </a:extLst>
        </xdr:cNvPr>
        <xdr:cNvSpPr txBox="1">
          <a:spLocks noChangeArrowheads="1"/>
        </xdr:cNvSpPr>
      </xdr:nvSpPr>
      <xdr:spPr bwMode="auto">
        <a:xfrm>
          <a:off x="182880" y="45720"/>
          <a:ext cx="3764280" cy="14935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Introduction</a:t>
          </a: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The 2000 RPA Assessment is the fourth prepared in response to the mandate in the Forest and Rangeland Renewable Resources Planning Act of 1974, P.L. 93-378, 88 Stat. 475, as amended (RPA).  The 2000 RPA Assessment consists of a summary report and supporting documents (available at:  http://www.fs.fed.us/pl/rpa/list.htm).  Renewable resources in this assessment include outdoor recreation, wilderness, timber, water, range, and minerals.  In addition and for the first time, there is an assessment of the urban forest resource. This brochure reports the highlights of the findings of the 2000 RPA Assessment.  Regional data are reported as North, South, and West.</a:t>
          </a:r>
        </a:p>
      </xdr:txBody>
    </xdr:sp>
    <xdr:clientData/>
  </xdr:twoCellAnchor>
  <mc:AlternateContent xmlns:mc="http://schemas.openxmlformats.org/markup-compatibility/2006">
    <mc:Choice xmlns:a14="http://schemas.microsoft.com/office/drawing/2010/main" Requires="a14">
      <xdr:twoCellAnchor editAs="oneCell">
        <xdr:from>
          <xdr:col>0</xdr:col>
          <xdr:colOff>579120</xdr:colOff>
          <xdr:row>10</xdr:row>
          <xdr:rowOff>30480</xdr:rowOff>
        </xdr:from>
        <xdr:to>
          <xdr:col>4</xdr:col>
          <xdr:colOff>441960</xdr:colOff>
          <xdr:row>25</xdr:row>
          <xdr:rowOff>144780</xdr:rowOff>
        </xdr:to>
        <xdr:sp macro="" textlink="">
          <xdr:nvSpPr>
            <xdr:cNvPr id="11266" name="Object 2" hidden="1">
              <a:extLst>
                <a:ext uri="{63B3BB69-23CF-44E3-9099-C40C66FF867C}">
                  <a14:compatExt spid="_x0000_s11266"/>
                </a:ext>
                <a:ext uri="{FF2B5EF4-FFF2-40B4-BE49-F238E27FC236}">
                  <a16:creationId xmlns:a16="http://schemas.microsoft.com/office/drawing/2014/main" id="{FFEBC6AF-F0E2-E174-8B48-CA12104771B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0</xdr:col>
      <xdr:colOff>304800</xdr:colOff>
      <xdr:row>27</xdr:row>
      <xdr:rowOff>30480</xdr:rowOff>
    </xdr:from>
    <xdr:to>
      <xdr:col>5</xdr:col>
      <xdr:colOff>22860</xdr:colOff>
      <xdr:row>45</xdr:row>
      <xdr:rowOff>22860</xdr:rowOff>
    </xdr:to>
    <xdr:graphicFrame macro="">
      <xdr:nvGraphicFramePr>
        <xdr:cNvPr id="11267" name="Chart 3">
          <a:extLst>
            <a:ext uri="{FF2B5EF4-FFF2-40B4-BE49-F238E27FC236}">
              <a16:creationId xmlns:a16="http://schemas.microsoft.com/office/drawing/2014/main" id="{C5F17A87-E40E-E0CA-1AAB-47900971A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37</xdr:row>
      <xdr:rowOff>22860</xdr:rowOff>
    </xdr:from>
    <xdr:to>
      <xdr:col>12</xdr:col>
      <xdr:colOff>167640</xdr:colOff>
      <xdr:row>45</xdr:row>
      <xdr:rowOff>0</xdr:rowOff>
    </xdr:to>
    <xdr:sp macro="" textlink="">
      <xdr:nvSpPr>
        <xdr:cNvPr id="11268" name="Text Box 4">
          <a:extLst>
            <a:ext uri="{FF2B5EF4-FFF2-40B4-BE49-F238E27FC236}">
              <a16:creationId xmlns:a16="http://schemas.microsoft.com/office/drawing/2014/main" id="{00FB7C48-ADCE-70E1-0C97-B9E830D5F88A}"/>
            </a:ext>
          </a:extLst>
        </xdr:cNvPr>
        <xdr:cNvSpPr txBox="1">
          <a:spLocks noChangeArrowheads="1"/>
        </xdr:cNvSpPr>
      </xdr:nvSpPr>
      <xdr:spPr bwMode="auto">
        <a:xfrm>
          <a:off x="4732020" y="6225540"/>
          <a:ext cx="3101340" cy="1318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Brochure notes:</a:t>
          </a:r>
        </a:p>
        <a:p>
          <a:pPr algn="l" rtl="0">
            <a:defRPr sz="1000"/>
          </a:pPr>
          <a:r>
            <a:rPr lang="en-US" sz="1000" b="1" i="0" u="none" strike="noStrike" baseline="0">
              <a:solidFill>
                <a:srgbClr val="000000"/>
              </a:solidFill>
              <a:latin typeface="Arial"/>
              <a:cs typeface="Arial"/>
            </a:rPr>
            <a:t>Graphics only from this page- no tables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68580</xdr:rowOff>
    </xdr:from>
    <xdr:to>
      <xdr:col>4</xdr:col>
      <xdr:colOff>38100</xdr:colOff>
      <xdr:row>15</xdr:row>
      <xdr:rowOff>144780</xdr:rowOff>
    </xdr:to>
    <xdr:sp macro="" textlink="">
      <xdr:nvSpPr>
        <xdr:cNvPr id="15361" name="Text Box 1">
          <a:extLst>
            <a:ext uri="{FF2B5EF4-FFF2-40B4-BE49-F238E27FC236}">
              <a16:creationId xmlns:a16="http://schemas.microsoft.com/office/drawing/2014/main" id="{5D5532E3-3F67-3519-28CD-D7B8A1FA7CE7}"/>
            </a:ext>
          </a:extLst>
        </xdr:cNvPr>
        <xdr:cNvSpPr txBox="1">
          <a:spLocks noChangeArrowheads="1"/>
        </xdr:cNvSpPr>
      </xdr:nvSpPr>
      <xdr:spPr bwMode="auto">
        <a:xfrm>
          <a:off x="114300" y="68580"/>
          <a:ext cx="3063240" cy="2590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Times New Roman"/>
              <a:cs typeface="Times New Roman"/>
            </a:rPr>
            <a:t>                                </a:t>
          </a:r>
          <a:r>
            <a:rPr lang="en-US" sz="800" b="1" i="0" u="none" strike="noStrike" baseline="0">
              <a:solidFill>
                <a:srgbClr val="000000"/>
              </a:solidFill>
              <a:latin typeface="Times New Roman"/>
              <a:cs typeface="Times New Roman"/>
            </a:rPr>
            <a:t>The Forest Inventory</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Various attributes of the forest resource are inventoried by the USDA Forest Service Forest Inventory and Analysis (FIA) Program and reported in the RPA Assessment and various supporting documents.  FIA has been conducting field inventories for more than 70 years using state-of-the art technology to provide timely, scientifically reliable estimates of the status, condition, and trends of the nation’s forests to provide information critical to the development and implementation of policies and practices that support sustainable forestry in the United States.  Seven national reports based on FIA data have been produced since 1953.</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Extensive field measurement from FIA inventories include:</a:t>
          </a:r>
        </a:p>
        <a:p>
          <a:pPr algn="l" rtl="0">
            <a:defRPr sz="1000"/>
          </a:pPr>
          <a:r>
            <a:rPr lang="en-US" sz="800" b="0" i="0" u="none" strike="noStrike" baseline="0">
              <a:solidFill>
                <a:srgbClr val="000000"/>
              </a:solidFill>
              <a:latin typeface="Times New Roman"/>
              <a:cs typeface="Times New Roman"/>
            </a:rPr>
            <a:t>  * Over 4.5 million remote sensing plots interpreted for land use</a:t>
          </a:r>
        </a:p>
        <a:p>
          <a:pPr algn="l" rtl="0">
            <a:defRPr sz="1000"/>
          </a:pPr>
          <a:r>
            <a:rPr lang="en-US" sz="800" b="0" i="0" u="none" strike="noStrike" baseline="0">
              <a:solidFill>
                <a:srgbClr val="000000"/>
              </a:solidFill>
              <a:latin typeface="Times New Roman"/>
              <a:cs typeface="Times New Roman"/>
            </a:rPr>
            <a:t>  * Over 125,000 permanent field plots systematically located across</a:t>
          </a:r>
        </a:p>
        <a:p>
          <a:pPr algn="l" rtl="0">
            <a:defRPr sz="1000"/>
          </a:pPr>
          <a:r>
            <a:rPr lang="en-US" sz="800" b="0" i="0" u="none" strike="noStrike" baseline="0">
              <a:solidFill>
                <a:srgbClr val="000000"/>
              </a:solidFill>
              <a:latin typeface="Times New Roman"/>
              <a:cs typeface="Times New Roman"/>
            </a:rPr>
            <a:t>      all   forest lands in the U.S.</a:t>
          </a:r>
        </a:p>
        <a:p>
          <a:pPr algn="l" rtl="0">
            <a:defRPr sz="1000"/>
          </a:pPr>
          <a:r>
            <a:rPr lang="en-US" sz="800" b="0" i="0" u="none" strike="noStrike" baseline="0">
              <a:solidFill>
                <a:srgbClr val="000000"/>
              </a:solidFill>
              <a:latin typeface="Times New Roman"/>
              <a:cs typeface="Times New Roman"/>
            </a:rPr>
            <a:t>  * Over 100 characterisitcs measured at each plot location</a:t>
          </a:r>
        </a:p>
        <a:p>
          <a:pPr algn="l" rtl="0">
            <a:defRPr sz="1000"/>
          </a:pPr>
          <a:r>
            <a:rPr lang="en-US" sz="800" b="0" i="0" u="none" strike="noStrike" baseline="0">
              <a:solidFill>
                <a:srgbClr val="000000"/>
              </a:solidFill>
              <a:latin typeface="Times New Roman"/>
              <a:cs typeface="Times New Roman"/>
            </a:rPr>
            <a:t>  * Over 1.5 million trees measured to evaluate volume, condition, </a:t>
          </a:r>
        </a:p>
        <a:p>
          <a:pPr algn="l" rtl="0">
            <a:defRPr sz="1000"/>
          </a:pPr>
          <a:r>
            <a:rPr lang="en-US" sz="800" b="0" i="0" u="none" strike="noStrike" baseline="0">
              <a:solidFill>
                <a:srgbClr val="000000"/>
              </a:solidFill>
              <a:latin typeface="Times New Roman"/>
              <a:cs typeface="Times New Roman"/>
            </a:rPr>
            <a:t>      and vigor</a:t>
          </a:r>
        </a:p>
        <a:p>
          <a:pPr algn="l" rtl="0">
            <a:defRPr sz="1000"/>
          </a:pPr>
          <a:r>
            <a:rPr lang="en-US" sz="800" b="0" i="0" u="none" strike="noStrike" baseline="0">
              <a:solidFill>
                <a:srgbClr val="000000"/>
              </a:solidFill>
              <a:latin typeface="Times New Roman"/>
              <a:cs typeface="Times New Roman"/>
            </a:rPr>
            <a:t>Additional information about FIA may be found at http://fia.fs.fed.us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137160</xdr:colOff>
      <xdr:row>16</xdr:row>
      <xdr:rowOff>45720</xdr:rowOff>
    </xdr:from>
    <xdr:to>
      <xdr:col>2</xdr:col>
      <xdr:colOff>213360</xdr:colOff>
      <xdr:row>29</xdr:row>
      <xdr:rowOff>0</xdr:rowOff>
    </xdr:to>
    <xdr:graphicFrame macro="">
      <xdr:nvGraphicFramePr>
        <xdr:cNvPr id="15362" name="Chart 2">
          <a:extLst>
            <a:ext uri="{FF2B5EF4-FFF2-40B4-BE49-F238E27FC236}">
              <a16:creationId xmlns:a16="http://schemas.microsoft.com/office/drawing/2014/main" id="{D3E3A49A-6187-F5E3-5688-06F4ACE62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29</xdr:row>
      <xdr:rowOff>144780</xdr:rowOff>
    </xdr:from>
    <xdr:to>
      <xdr:col>4</xdr:col>
      <xdr:colOff>144780</xdr:colOff>
      <xdr:row>42</xdr:row>
      <xdr:rowOff>121920</xdr:rowOff>
    </xdr:to>
    <xdr:sp macro="" textlink="">
      <xdr:nvSpPr>
        <xdr:cNvPr id="15363" name="Text Box 3">
          <a:extLst>
            <a:ext uri="{FF2B5EF4-FFF2-40B4-BE49-F238E27FC236}">
              <a16:creationId xmlns:a16="http://schemas.microsoft.com/office/drawing/2014/main" id="{9F1F7546-A737-29FC-8857-270D156C0769}"/>
            </a:ext>
          </a:extLst>
        </xdr:cNvPr>
        <xdr:cNvSpPr txBox="1">
          <a:spLocks noChangeArrowheads="1"/>
        </xdr:cNvSpPr>
      </xdr:nvSpPr>
      <xdr:spPr bwMode="auto">
        <a:xfrm>
          <a:off x="99060" y="5006340"/>
          <a:ext cx="3185160" cy="21564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800" b="0" i="0" u="none" strike="noStrike" baseline="0">
              <a:solidFill>
                <a:srgbClr val="000000"/>
              </a:solidFill>
              <a:latin typeface="Times New Roman"/>
              <a:cs typeface="Times New Roman"/>
            </a:rPr>
            <a:t>It is estimated that in 1630 the area of forestland in the U.S. was 1,045 million acres or about 46 percent of the total land area.  By 1907, the area of forestland had declined to an estimated 759 million acres or 34 percent of the total land area.  Forest area has been relatively stable since 1907. In 1997, 747 million acres, or 33 percent of the total land area of the United States, was in forest land.  Today's forest land area amounts to about 70% of the area that was forested in 1630.  About 297 million acres of forest land were converted to other uses since 1630--mainly to agricultural uses.  More than 75% of the net conversion to other uses occurred in the 19th century. </a:t>
          </a:r>
        </a:p>
        <a:p>
          <a:pPr algn="l" rtl="0">
            <a:defRPr sz="1000"/>
          </a:pP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Stability, however, does not mean that there has been no change in forest land area.  There have been shifts from agriculture to forests and vice versa.  Some forestland has been converted to more intensive uses such as urban.  Even on areas where forest land has remained stable, there have been changes as forests respond to human manipulation, aging, and other natural processes.  The effects of these changes are reflected in the information presented in this brochure.</a:t>
          </a: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2</xdr:col>
      <xdr:colOff>297180</xdr:colOff>
      <xdr:row>16</xdr:row>
      <xdr:rowOff>91440</xdr:rowOff>
    </xdr:from>
    <xdr:to>
      <xdr:col>4</xdr:col>
      <xdr:colOff>251460</xdr:colOff>
      <xdr:row>28</xdr:row>
      <xdr:rowOff>144780</xdr:rowOff>
    </xdr:to>
    <xdr:graphicFrame macro="">
      <xdr:nvGraphicFramePr>
        <xdr:cNvPr id="15365" name="Chart 5">
          <a:extLst>
            <a:ext uri="{FF2B5EF4-FFF2-40B4-BE49-F238E27FC236}">
              <a16:creationId xmlns:a16="http://schemas.microsoft.com/office/drawing/2014/main" id="{959D41DD-D790-BF7B-A9C3-06911A1FE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xdr:colOff>
      <xdr:row>5</xdr:row>
      <xdr:rowOff>60960</xdr:rowOff>
    </xdr:from>
    <xdr:to>
      <xdr:col>13</xdr:col>
      <xdr:colOff>30480</xdr:colOff>
      <xdr:row>23</xdr:row>
      <xdr:rowOff>99060</xdr:rowOff>
    </xdr:to>
    <xdr:graphicFrame macro="">
      <xdr:nvGraphicFramePr>
        <xdr:cNvPr id="1035" name="Chart 11">
          <a:extLst>
            <a:ext uri="{FF2B5EF4-FFF2-40B4-BE49-F238E27FC236}">
              <a16:creationId xmlns:a16="http://schemas.microsoft.com/office/drawing/2014/main" id="{E6BBCC56-A3F7-0AF3-9A53-7DD100BFE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31</xdr:row>
      <xdr:rowOff>22860</xdr:rowOff>
    </xdr:from>
    <xdr:to>
      <xdr:col>12</xdr:col>
      <xdr:colOff>449580</xdr:colOff>
      <xdr:row>49</xdr:row>
      <xdr:rowOff>30480</xdr:rowOff>
    </xdr:to>
    <xdr:graphicFrame macro="">
      <xdr:nvGraphicFramePr>
        <xdr:cNvPr id="1036" name="Chart 12">
          <a:extLst>
            <a:ext uri="{FF2B5EF4-FFF2-40B4-BE49-F238E27FC236}">
              <a16:creationId xmlns:a16="http://schemas.microsoft.com/office/drawing/2014/main" id="{D26B82DF-8B5B-0A46-F28B-C9B057DC6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35</xdr:row>
      <xdr:rowOff>22860</xdr:rowOff>
    </xdr:from>
    <xdr:to>
      <xdr:col>6</xdr:col>
      <xdr:colOff>449580</xdr:colOff>
      <xdr:row>44</xdr:row>
      <xdr:rowOff>60960</xdr:rowOff>
    </xdr:to>
    <xdr:sp macro="" textlink="">
      <xdr:nvSpPr>
        <xdr:cNvPr id="1037" name="Text Box 13">
          <a:extLst>
            <a:ext uri="{FF2B5EF4-FFF2-40B4-BE49-F238E27FC236}">
              <a16:creationId xmlns:a16="http://schemas.microsoft.com/office/drawing/2014/main" id="{AC634424-91E0-969E-E562-1EC986C1B89F}"/>
            </a:ext>
          </a:extLst>
        </xdr:cNvPr>
        <xdr:cNvSpPr txBox="1">
          <a:spLocks noChangeArrowheads="1"/>
        </xdr:cNvSpPr>
      </xdr:nvSpPr>
      <xdr:spPr bwMode="auto">
        <a:xfrm>
          <a:off x="45720" y="4556760"/>
          <a:ext cx="2910840" cy="1501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900" b="0" i="0" u="none" strike="noStrike" baseline="0">
              <a:solidFill>
                <a:srgbClr val="000000"/>
              </a:solidFill>
              <a:latin typeface="Times New Roman"/>
              <a:cs typeface="Times New Roman"/>
            </a:rPr>
            <a:t>Reserved forest land has doubled since 1953 and now stands at 7% of all forest land in the U.S.  This reserved forest area includes State and federal parks and wilderness areas but does not include conservation easements, areas protected by non-governmental organizations, and most urban and community parks and reserves. Signifcant additions to federal forest reserves occured after the passage of the Wilderness Act in 1964.</a:t>
          </a:r>
        </a:p>
      </xdr:txBody>
    </xdr:sp>
    <xdr:clientData/>
  </xdr:twoCellAnchor>
  <xdr:twoCellAnchor>
    <xdr:from>
      <xdr:col>13</xdr:col>
      <xdr:colOff>251460</xdr:colOff>
      <xdr:row>5</xdr:row>
      <xdr:rowOff>99060</xdr:rowOff>
    </xdr:from>
    <xdr:to>
      <xdr:col>17</xdr:col>
      <xdr:colOff>152400</xdr:colOff>
      <xdr:row>12</xdr:row>
      <xdr:rowOff>22860</xdr:rowOff>
    </xdr:to>
    <xdr:sp macro="" textlink="">
      <xdr:nvSpPr>
        <xdr:cNvPr id="1038" name="Text Box 14">
          <a:extLst>
            <a:ext uri="{FF2B5EF4-FFF2-40B4-BE49-F238E27FC236}">
              <a16:creationId xmlns:a16="http://schemas.microsoft.com/office/drawing/2014/main" id="{62455C93-5583-8664-CEAF-32C4CB562FB1}"/>
            </a:ext>
          </a:extLst>
        </xdr:cNvPr>
        <xdr:cNvSpPr txBox="1">
          <a:spLocks noChangeArrowheads="1"/>
        </xdr:cNvSpPr>
      </xdr:nvSpPr>
      <xdr:spPr bwMode="auto">
        <a:xfrm>
          <a:off x="6370320" y="746760"/>
          <a:ext cx="2278380" cy="8305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Times New Roman"/>
              <a:cs typeface="Times New Roman"/>
            </a:rPr>
            <a:t>Brochure notes:</a:t>
          </a:r>
        </a:p>
        <a:p>
          <a:pPr algn="l" rtl="0">
            <a:defRPr sz="1000"/>
          </a:pPr>
          <a:r>
            <a:rPr lang="en-US" sz="1000" b="1" i="0" u="none" strike="noStrike" baseline="0">
              <a:solidFill>
                <a:srgbClr val="000000"/>
              </a:solidFill>
              <a:latin typeface="Times New Roman"/>
              <a:cs typeface="Times New Roman"/>
            </a:rPr>
            <a:t>Include main table, graphics and text box only</a:t>
          </a:r>
        </a:p>
      </xdr:txBody>
    </xdr:sp>
    <xdr:clientData/>
  </xdr:twoCellAnchor>
  <xdr:twoCellAnchor>
    <xdr:from>
      <xdr:col>13</xdr:col>
      <xdr:colOff>289560</xdr:colOff>
      <xdr:row>14</xdr:row>
      <xdr:rowOff>22860</xdr:rowOff>
    </xdr:from>
    <xdr:to>
      <xdr:col>17</xdr:col>
      <xdr:colOff>182880</xdr:colOff>
      <xdr:row>26</xdr:row>
      <xdr:rowOff>99060</xdr:rowOff>
    </xdr:to>
    <xdr:sp macro="" textlink="">
      <xdr:nvSpPr>
        <xdr:cNvPr id="1039" name="Text Box 15">
          <a:extLst>
            <a:ext uri="{FF2B5EF4-FFF2-40B4-BE49-F238E27FC236}">
              <a16:creationId xmlns:a16="http://schemas.microsoft.com/office/drawing/2014/main" id="{827F047F-6BA0-FE1D-AF92-1388092A1AB2}"/>
            </a:ext>
          </a:extLst>
        </xdr:cNvPr>
        <xdr:cNvSpPr txBox="1">
          <a:spLocks noChangeArrowheads="1"/>
        </xdr:cNvSpPr>
      </xdr:nvSpPr>
      <xdr:spPr bwMode="auto">
        <a:xfrm>
          <a:off x="6408420" y="1836420"/>
          <a:ext cx="2270760" cy="16306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900" b="0" i="0" u="none" strike="noStrike" baseline="0">
              <a:solidFill>
                <a:srgbClr val="000000"/>
              </a:solidFill>
              <a:latin typeface="Times New Roman"/>
              <a:cs typeface="Times New Roman"/>
            </a:rPr>
            <a:t>Timberland is fairly even distributed between the three major regions of the U.S. Other forest land such as slow growing forests of spruce in interior Alaska and pinyon-juniper in the interior West dominate many western landscapes and comprise more than one-fourth of all U.S. forest land.  Reserved forest is most common in the west comprising 11% of all forests in that region, while only 3% of eastern forests are in legally set aside reserves such as parks and wilderness.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29</xdr:row>
      <xdr:rowOff>22860</xdr:rowOff>
    </xdr:from>
    <xdr:to>
      <xdr:col>2</xdr:col>
      <xdr:colOff>304800</xdr:colOff>
      <xdr:row>40</xdr:row>
      <xdr:rowOff>129540</xdr:rowOff>
    </xdr:to>
    <xdr:graphicFrame macro="">
      <xdr:nvGraphicFramePr>
        <xdr:cNvPr id="4099" name="Chart 3">
          <a:extLst>
            <a:ext uri="{FF2B5EF4-FFF2-40B4-BE49-F238E27FC236}">
              <a16:creationId xmlns:a16="http://schemas.microsoft.com/office/drawing/2014/main" id="{C9785894-4922-F0EF-4FA7-AF4B64E55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29</xdr:row>
      <xdr:rowOff>22860</xdr:rowOff>
    </xdr:from>
    <xdr:to>
      <xdr:col>5</xdr:col>
      <xdr:colOff>449580</xdr:colOff>
      <xdr:row>40</xdr:row>
      <xdr:rowOff>137160</xdr:rowOff>
    </xdr:to>
    <xdr:graphicFrame macro="">
      <xdr:nvGraphicFramePr>
        <xdr:cNvPr id="4100" name="Chart 4">
          <a:extLst>
            <a:ext uri="{FF2B5EF4-FFF2-40B4-BE49-F238E27FC236}">
              <a16:creationId xmlns:a16="http://schemas.microsoft.com/office/drawing/2014/main" id="{551B65C7-6FB7-A95C-9B3B-B5F3F619C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42</xdr:row>
      <xdr:rowOff>22860</xdr:rowOff>
    </xdr:from>
    <xdr:to>
      <xdr:col>5</xdr:col>
      <xdr:colOff>381000</xdr:colOff>
      <xdr:row>46</xdr:row>
      <xdr:rowOff>38100</xdr:rowOff>
    </xdr:to>
    <xdr:sp macro="" textlink="">
      <xdr:nvSpPr>
        <xdr:cNvPr id="4101" name="Text Box 5">
          <a:extLst>
            <a:ext uri="{FF2B5EF4-FFF2-40B4-BE49-F238E27FC236}">
              <a16:creationId xmlns:a16="http://schemas.microsoft.com/office/drawing/2014/main" id="{36330A54-EC97-47FF-9D4B-443E58C26E7A}"/>
            </a:ext>
          </a:extLst>
        </xdr:cNvPr>
        <xdr:cNvSpPr txBox="1">
          <a:spLocks noChangeArrowheads="1"/>
        </xdr:cNvSpPr>
      </xdr:nvSpPr>
      <xdr:spPr bwMode="auto">
        <a:xfrm>
          <a:off x="45720" y="6019800"/>
          <a:ext cx="2682240" cy="685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900" b="0" i="0" u="none" strike="noStrike" baseline="0">
              <a:solidFill>
                <a:srgbClr val="000000"/>
              </a:solidFill>
              <a:latin typeface="Times New Roman"/>
              <a:cs typeface="Times New Roman"/>
            </a:rPr>
            <a:t>The ownership of forest land in the U.S. varies dramatically from east to west.  While private forest land predominates in the East, public ownership is predominant in the West.</a:t>
          </a:r>
        </a:p>
      </xdr:txBody>
    </xdr:sp>
    <xdr:clientData/>
  </xdr:twoCellAnchor>
  <xdr:twoCellAnchor>
    <xdr:from>
      <xdr:col>7</xdr:col>
      <xdr:colOff>114300</xdr:colOff>
      <xdr:row>37</xdr:row>
      <xdr:rowOff>0</xdr:rowOff>
    </xdr:from>
    <xdr:to>
      <xdr:col>13</xdr:col>
      <xdr:colOff>30480</xdr:colOff>
      <xdr:row>42</xdr:row>
      <xdr:rowOff>45720</xdr:rowOff>
    </xdr:to>
    <xdr:sp macro="" textlink="">
      <xdr:nvSpPr>
        <xdr:cNvPr id="4102" name="Text Box 6">
          <a:extLst>
            <a:ext uri="{FF2B5EF4-FFF2-40B4-BE49-F238E27FC236}">
              <a16:creationId xmlns:a16="http://schemas.microsoft.com/office/drawing/2014/main" id="{910EF73A-6897-FD5B-F479-5093C907FE9F}"/>
            </a:ext>
          </a:extLst>
        </xdr:cNvPr>
        <xdr:cNvSpPr txBox="1">
          <a:spLocks noChangeArrowheads="1"/>
        </xdr:cNvSpPr>
      </xdr:nvSpPr>
      <xdr:spPr bwMode="auto">
        <a:xfrm>
          <a:off x="3406140" y="5158740"/>
          <a:ext cx="2247900" cy="8839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Times New Roman"/>
              <a:cs typeface="Times New Roman"/>
            </a:rPr>
            <a:t>Brochure notes:</a:t>
          </a:r>
        </a:p>
        <a:p>
          <a:pPr algn="l" rtl="0">
            <a:defRPr sz="1000"/>
          </a:pPr>
          <a:r>
            <a:rPr lang="en-US" sz="1000" b="1" i="0" u="none" strike="noStrike" baseline="0">
              <a:solidFill>
                <a:srgbClr val="000000"/>
              </a:solidFill>
              <a:latin typeface="Times New Roman"/>
              <a:cs typeface="Times New Roman"/>
            </a:rPr>
            <a:t>Include main table, pie charts and text box only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563880</xdr:colOff>
      <xdr:row>26</xdr:row>
      <xdr:rowOff>0</xdr:rowOff>
    </xdr:from>
    <xdr:to>
      <xdr:col>11</xdr:col>
      <xdr:colOff>373380</xdr:colOff>
      <xdr:row>39</xdr:row>
      <xdr:rowOff>68580</xdr:rowOff>
    </xdr:to>
    <xdr:graphicFrame macro="">
      <xdr:nvGraphicFramePr>
        <xdr:cNvPr id="5121" name="Chart 1">
          <a:extLst>
            <a:ext uri="{FF2B5EF4-FFF2-40B4-BE49-F238E27FC236}">
              <a16:creationId xmlns:a16="http://schemas.microsoft.com/office/drawing/2014/main" id="{C546E65D-2181-3796-46FF-EE3609D77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586740</xdr:colOff>
      <xdr:row>15</xdr:row>
      <xdr:rowOff>68580</xdr:rowOff>
    </xdr:from>
    <xdr:to>
      <xdr:col>8</xdr:col>
      <xdr:colOff>213360</xdr:colOff>
      <xdr:row>25</xdr:row>
      <xdr:rowOff>30480</xdr:rowOff>
    </xdr:to>
    <xdr:graphicFrame macro="">
      <xdr:nvGraphicFramePr>
        <xdr:cNvPr id="5127" name="Chart 7">
          <a:extLst>
            <a:ext uri="{FF2B5EF4-FFF2-40B4-BE49-F238E27FC236}">
              <a16:creationId xmlns:a16="http://schemas.microsoft.com/office/drawing/2014/main" id="{F178A569-467E-1B90-01F7-4BE65419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15</xdr:row>
      <xdr:rowOff>68580</xdr:rowOff>
    </xdr:from>
    <xdr:to>
      <xdr:col>10</xdr:col>
      <xdr:colOff>548640</xdr:colOff>
      <xdr:row>25</xdr:row>
      <xdr:rowOff>30480</xdr:rowOff>
    </xdr:to>
    <xdr:graphicFrame macro="">
      <xdr:nvGraphicFramePr>
        <xdr:cNvPr id="5128" name="Chart 8">
          <a:extLst>
            <a:ext uri="{FF2B5EF4-FFF2-40B4-BE49-F238E27FC236}">
              <a16:creationId xmlns:a16="http://schemas.microsoft.com/office/drawing/2014/main" id="{8944F6FE-9445-50F1-78A0-D9EC7D8DD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274320</xdr:colOff>
      <xdr:row>3</xdr:row>
      <xdr:rowOff>30480</xdr:rowOff>
    </xdr:from>
    <xdr:to>
      <xdr:col>14</xdr:col>
      <xdr:colOff>495300</xdr:colOff>
      <xdr:row>7</xdr:row>
      <xdr:rowOff>129540</xdr:rowOff>
    </xdr:to>
    <xdr:sp macro="" textlink="">
      <xdr:nvSpPr>
        <xdr:cNvPr id="5129" name="Text Box 9">
          <a:extLst>
            <a:ext uri="{FF2B5EF4-FFF2-40B4-BE49-F238E27FC236}">
              <a16:creationId xmlns:a16="http://schemas.microsoft.com/office/drawing/2014/main" id="{D2B74219-0B1F-B138-D918-96B939D7A3DE}"/>
            </a:ext>
          </a:extLst>
        </xdr:cNvPr>
        <xdr:cNvSpPr txBox="1">
          <a:spLocks noChangeArrowheads="1"/>
        </xdr:cNvSpPr>
      </xdr:nvSpPr>
      <xdr:spPr bwMode="auto">
        <a:xfrm>
          <a:off x="6263640" y="533400"/>
          <a:ext cx="2004060" cy="7696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US" sz="900" b="0" i="0" u="none" strike="noStrike" baseline="0">
              <a:solidFill>
                <a:srgbClr val="000000"/>
              </a:solidFill>
              <a:latin typeface="Times New Roman"/>
              <a:cs typeface="Times New Roman"/>
            </a:rPr>
            <a:t>Recent data indicate that harvesting in the U.S. is approximately 62% selective felling and 38% clearfelling.</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Source: FIA State Reports</a:t>
          </a:r>
        </a:p>
      </xdr:txBody>
    </xdr:sp>
    <xdr:clientData/>
  </xdr:twoCellAnchor>
  <xdr:twoCellAnchor>
    <xdr:from>
      <xdr:col>11</xdr:col>
      <xdr:colOff>441960</xdr:colOff>
      <xdr:row>26</xdr:row>
      <xdr:rowOff>22860</xdr:rowOff>
    </xdr:from>
    <xdr:to>
      <xdr:col>15</xdr:col>
      <xdr:colOff>342900</xdr:colOff>
      <xdr:row>30</xdr:row>
      <xdr:rowOff>137160</xdr:rowOff>
    </xdr:to>
    <xdr:sp macro="" textlink="">
      <xdr:nvSpPr>
        <xdr:cNvPr id="5130" name="Text Box 10">
          <a:extLst>
            <a:ext uri="{FF2B5EF4-FFF2-40B4-BE49-F238E27FC236}">
              <a16:creationId xmlns:a16="http://schemas.microsoft.com/office/drawing/2014/main" id="{6D45B57C-544F-17F4-46A1-8F372F9FDD21}"/>
            </a:ext>
          </a:extLst>
        </xdr:cNvPr>
        <xdr:cNvSpPr txBox="1">
          <a:spLocks noChangeArrowheads="1"/>
        </xdr:cNvSpPr>
      </xdr:nvSpPr>
      <xdr:spPr bwMode="auto">
        <a:xfrm>
          <a:off x="6431280" y="4381500"/>
          <a:ext cx="2278380" cy="784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900" b="0" i="0" u="none" strike="noStrike" baseline="0">
              <a:solidFill>
                <a:srgbClr val="000000"/>
              </a:solidFill>
              <a:latin typeface="Times New Roman"/>
              <a:cs typeface="Times New Roman"/>
            </a:rPr>
            <a:t>After intensive logging in the late 19th century and again in the mid 20th century, 55% of the nation's timberland is less than 50 years old.  Six percent is more than 175 years old.</a:t>
          </a:r>
        </a:p>
      </xdr:txBody>
    </xdr:sp>
    <xdr:clientData/>
  </xdr:twoCellAnchor>
  <xdr:twoCellAnchor>
    <xdr:from>
      <xdr:col>11</xdr:col>
      <xdr:colOff>426720</xdr:colOff>
      <xdr:row>33</xdr:row>
      <xdr:rowOff>30480</xdr:rowOff>
    </xdr:from>
    <xdr:to>
      <xdr:col>15</xdr:col>
      <xdr:colOff>373380</xdr:colOff>
      <xdr:row>35</xdr:row>
      <xdr:rowOff>45720</xdr:rowOff>
    </xdr:to>
    <xdr:sp macro="" textlink="">
      <xdr:nvSpPr>
        <xdr:cNvPr id="5131" name="Text Box 11">
          <a:extLst>
            <a:ext uri="{FF2B5EF4-FFF2-40B4-BE49-F238E27FC236}">
              <a16:creationId xmlns:a16="http://schemas.microsoft.com/office/drawing/2014/main" id="{1F732336-71D9-9279-E4A6-0F3363B05D1E}"/>
            </a:ext>
          </a:extLst>
        </xdr:cNvPr>
        <xdr:cNvSpPr txBox="1">
          <a:spLocks noChangeArrowheads="1"/>
        </xdr:cNvSpPr>
      </xdr:nvSpPr>
      <xdr:spPr bwMode="auto">
        <a:xfrm>
          <a:off x="6416040" y="5562600"/>
          <a:ext cx="2324100" cy="3505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1" u="none" strike="noStrike" baseline="0">
              <a:solidFill>
                <a:srgbClr val="000000"/>
              </a:solidFill>
              <a:latin typeface="Times New Roman"/>
              <a:cs typeface="Times New Roman"/>
            </a:rPr>
            <a:t>Graphic does not include 22 million acres of uneven-aged timberland in the North.</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480060</xdr:colOff>
      <xdr:row>36</xdr:row>
      <xdr:rowOff>129540</xdr:rowOff>
    </xdr:from>
    <xdr:to>
      <xdr:col>15</xdr:col>
      <xdr:colOff>358140</xdr:colOff>
      <xdr:row>39</xdr:row>
      <xdr:rowOff>91440</xdr:rowOff>
    </xdr:to>
    <xdr:sp macro="" textlink="">
      <xdr:nvSpPr>
        <xdr:cNvPr id="5132" name="Text Box 12">
          <a:extLst>
            <a:ext uri="{FF2B5EF4-FFF2-40B4-BE49-F238E27FC236}">
              <a16:creationId xmlns:a16="http://schemas.microsoft.com/office/drawing/2014/main" id="{3C8D634C-6782-79D9-8D2F-70B8FBAB5A3A}"/>
            </a:ext>
          </a:extLst>
        </xdr:cNvPr>
        <xdr:cNvSpPr txBox="1">
          <a:spLocks noChangeArrowheads="1"/>
        </xdr:cNvSpPr>
      </xdr:nvSpPr>
      <xdr:spPr bwMode="auto">
        <a:xfrm>
          <a:off x="6469380" y="6164580"/>
          <a:ext cx="2255520" cy="4648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Times New Roman"/>
              <a:cs typeface="Times New Roman"/>
            </a:rPr>
            <a:t>Brochure notes:</a:t>
          </a:r>
        </a:p>
        <a:p>
          <a:pPr algn="l" rtl="0">
            <a:defRPr sz="1000"/>
          </a:pPr>
          <a:r>
            <a:rPr lang="en-US" sz="1000" b="1" i="0" u="none" strike="noStrike" baseline="0">
              <a:solidFill>
                <a:srgbClr val="000000"/>
              </a:solidFill>
              <a:latin typeface="Times New Roman"/>
              <a:cs typeface="Times New Roman"/>
            </a:rPr>
            <a:t>Include charts and text only</a:t>
          </a:r>
        </a:p>
      </xdr:txBody>
    </xdr:sp>
    <xdr:clientData/>
  </xdr:twoCellAnchor>
  <xdr:twoCellAnchor>
    <xdr:from>
      <xdr:col>11</xdr:col>
      <xdr:colOff>350520</xdr:colOff>
      <xdr:row>15</xdr:row>
      <xdr:rowOff>45720</xdr:rowOff>
    </xdr:from>
    <xdr:to>
      <xdr:col>14</xdr:col>
      <xdr:colOff>571500</xdr:colOff>
      <xdr:row>19</xdr:row>
      <xdr:rowOff>137160</xdr:rowOff>
    </xdr:to>
    <xdr:sp macro="" textlink="">
      <xdr:nvSpPr>
        <xdr:cNvPr id="5133" name="Text Box 13">
          <a:extLst>
            <a:ext uri="{FF2B5EF4-FFF2-40B4-BE49-F238E27FC236}">
              <a16:creationId xmlns:a16="http://schemas.microsoft.com/office/drawing/2014/main" id="{794D95C7-D8BF-AC27-C310-479BE7B3D09A}"/>
            </a:ext>
          </a:extLst>
        </xdr:cNvPr>
        <xdr:cNvSpPr txBox="1">
          <a:spLocks noChangeArrowheads="1"/>
        </xdr:cNvSpPr>
      </xdr:nvSpPr>
      <xdr:spPr bwMode="auto">
        <a:xfrm>
          <a:off x="6339840" y="2560320"/>
          <a:ext cx="2004060" cy="762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900" b="0" i="0" u="none" strike="noStrike" baseline="0">
              <a:solidFill>
                <a:srgbClr val="000000"/>
              </a:solidFill>
              <a:latin typeface="Times New Roman"/>
              <a:cs typeface="Times New Roman"/>
            </a:rPr>
            <a:t>U.S. forests are predominantly natural stands of native species.  Planted forest land is most common in the east and heavily comprised of planted stands of native pine in the South.</a:t>
          </a:r>
        </a:p>
      </xdr:txBody>
    </xdr:sp>
    <xdr:clientData/>
  </xdr:twoCellAnchor>
  <xdr:twoCellAnchor>
    <xdr:from>
      <xdr:col>5</xdr:col>
      <xdr:colOff>563880</xdr:colOff>
      <xdr:row>0</xdr:row>
      <xdr:rowOff>129540</xdr:rowOff>
    </xdr:from>
    <xdr:to>
      <xdr:col>10</xdr:col>
      <xdr:colOff>167640</xdr:colOff>
      <xdr:row>14</xdr:row>
      <xdr:rowOff>137160</xdr:rowOff>
    </xdr:to>
    <xdr:graphicFrame macro="">
      <xdr:nvGraphicFramePr>
        <xdr:cNvPr id="5134" name="Chart 14">
          <a:extLst>
            <a:ext uri="{FF2B5EF4-FFF2-40B4-BE49-F238E27FC236}">
              <a16:creationId xmlns:a16="http://schemas.microsoft.com/office/drawing/2014/main" id="{C378D067-7454-410F-7E49-1421C5121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45720</xdr:colOff>
      <xdr:row>1</xdr:row>
      <xdr:rowOff>22860</xdr:rowOff>
    </xdr:from>
    <xdr:to>
      <xdr:col>11</xdr:col>
      <xdr:colOff>762000</xdr:colOff>
      <xdr:row>28</xdr:row>
      <xdr:rowOff>0</xdr:rowOff>
    </xdr:to>
    <xdr:graphicFrame macro="">
      <xdr:nvGraphicFramePr>
        <xdr:cNvPr id="6145" name="Chart 1">
          <a:extLst>
            <a:ext uri="{FF2B5EF4-FFF2-40B4-BE49-F238E27FC236}">
              <a16:creationId xmlns:a16="http://schemas.microsoft.com/office/drawing/2014/main" id="{3188136D-E946-298E-B4EA-B18F163BE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29</xdr:row>
      <xdr:rowOff>121920</xdr:rowOff>
    </xdr:from>
    <xdr:to>
      <xdr:col>12</xdr:col>
      <xdr:colOff>22860</xdr:colOff>
      <xdr:row>56</xdr:row>
      <xdr:rowOff>129540</xdr:rowOff>
    </xdr:to>
    <xdr:graphicFrame macro="">
      <xdr:nvGraphicFramePr>
        <xdr:cNvPr id="6146" name="Chart 2">
          <a:extLst>
            <a:ext uri="{FF2B5EF4-FFF2-40B4-BE49-F238E27FC236}">
              <a16:creationId xmlns:a16="http://schemas.microsoft.com/office/drawing/2014/main" id="{BC2ED358-587C-1F3E-DF01-A6777D142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30</xdr:row>
      <xdr:rowOff>121920</xdr:rowOff>
    </xdr:from>
    <xdr:to>
      <xdr:col>5</xdr:col>
      <xdr:colOff>106680</xdr:colOff>
      <xdr:row>41</xdr:row>
      <xdr:rowOff>160020</xdr:rowOff>
    </xdr:to>
    <xdr:sp macro="" textlink="">
      <xdr:nvSpPr>
        <xdr:cNvPr id="6147" name="Text Box 3">
          <a:extLst>
            <a:ext uri="{FF2B5EF4-FFF2-40B4-BE49-F238E27FC236}">
              <a16:creationId xmlns:a16="http://schemas.microsoft.com/office/drawing/2014/main" id="{088ACCE5-AA6F-CEE9-B121-640527434868}"/>
            </a:ext>
          </a:extLst>
        </xdr:cNvPr>
        <xdr:cNvSpPr txBox="1">
          <a:spLocks noChangeArrowheads="1"/>
        </xdr:cNvSpPr>
      </xdr:nvSpPr>
      <xdr:spPr bwMode="auto">
        <a:xfrm>
          <a:off x="114300" y="5151120"/>
          <a:ext cx="3162300" cy="1882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Times New Roman"/>
              <a:cs typeface="Times New Roman"/>
            </a:rPr>
            <a:t>The forests of the U.S. are very diverse in their composition and distribution from the Oak-hickory and maple-beech-birch forests that dominate the North to the expansive pine forests of the South to the majestic Douglas-fir and Ponderosa pine forests of the West.  While forest reserves are common in most western types comprising 11% of there total forest area, only 3% of eastern forests are in reserves such as parks and wilderness.  Slow growing forests of spruce in interior Alaska and pinyon-juniper in the interior West dominate many western landscapes and comprise more than one-fourth of all U.S. forest land.</a:t>
          </a:r>
        </a:p>
      </xdr:txBody>
    </xdr:sp>
    <xdr:clientData/>
  </xdr:twoCellAnchor>
  <xdr:twoCellAnchor>
    <xdr:from>
      <xdr:col>0</xdr:col>
      <xdr:colOff>762000</xdr:colOff>
      <xdr:row>44</xdr:row>
      <xdr:rowOff>45720</xdr:rowOff>
    </xdr:from>
    <xdr:to>
      <xdr:col>3</xdr:col>
      <xdr:colOff>716280</xdr:colOff>
      <xdr:row>47</xdr:row>
      <xdr:rowOff>0</xdr:rowOff>
    </xdr:to>
    <xdr:sp macro="" textlink="">
      <xdr:nvSpPr>
        <xdr:cNvPr id="6148" name="Text Box 4">
          <a:extLst>
            <a:ext uri="{FF2B5EF4-FFF2-40B4-BE49-F238E27FC236}">
              <a16:creationId xmlns:a16="http://schemas.microsoft.com/office/drawing/2014/main" id="{C497CFDF-3415-CC5C-5406-56B96CAF0E78}"/>
            </a:ext>
          </a:extLst>
        </xdr:cNvPr>
        <xdr:cNvSpPr txBox="1">
          <a:spLocks noChangeArrowheads="1"/>
        </xdr:cNvSpPr>
      </xdr:nvSpPr>
      <xdr:spPr bwMode="auto">
        <a:xfrm>
          <a:off x="762000" y="7421880"/>
          <a:ext cx="1828800" cy="457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Times New Roman"/>
              <a:cs typeface="Times New Roman"/>
            </a:rPr>
            <a:t>Brochure notes:</a:t>
          </a:r>
        </a:p>
        <a:p>
          <a:pPr algn="l" rtl="0">
            <a:defRPr sz="1000"/>
          </a:pPr>
          <a:r>
            <a:rPr lang="en-US" sz="1000" b="1" i="0" u="none" strike="noStrike" baseline="0">
              <a:solidFill>
                <a:srgbClr val="000000"/>
              </a:solidFill>
              <a:latin typeface="Times New Roman"/>
              <a:cs typeface="Times New Roman"/>
            </a:rPr>
            <a:t>Include charts and text only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137160</xdr:colOff>
      <xdr:row>17</xdr:row>
      <xdr:rowOff>38100</xdr:rowOff>
    </xdr:from>
    <xdr:to>
      <xdr:col>14</xdr:col>
      <xdr:colOff>114300</xdr:colOff>
      <xdr:row>32</xdr:row>
      <xdr:rowOff>60960</xdr:rowOff>
    </xdr:to>
    <xdr:graphicFrame macro="">
      <xdr:nvGraphicFramePr>
        <xdr:cNvPr id="3073" name="Chart 1">
          <a:extLst>
            <a:ext uri="{FF2B5EF4-FFF2-40B4-BE49-F238E27FC236}">
              <a16:creationId xmlns:a16="http://schemas.microsoft.com/office/drawing/2014/main" id="{443F3E69-2D4C-8D01-80BE-1569127FF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41</xdr:row>
      <xdr:rowOff>22860</xdr:rowOff>
    </xdr:from>
    <xdr:to>
      <xdr:col>9</xdr:col>
      <xdr:colOff>411480</xdr:colOff>
      <xdr:row>57</xdr:row>
      <xdr:rowOff>38100</xdr:rowOff>
    </xdr:to>
    <xdr:graphicFrame macro="">
      <xdr:nvGraphicFramePr>
        <xdr:cNvPr id="3074" name="Chart 2">
          <a:extLst>
            <a:ext uri="{FF2B5EF4-FFF2-40B4-BE49-F238E27FC236}">
              <a16:creationId xmlns:a16="http://schemas.microsoft.com/office/drawing/2014/main" id="{2BAE47C4-493F-2F9C-D585-6C6A56100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160020</xdr:colOff>
      <xdr:row>41</xdr:row>
      <xdr:rowOff>22860</xdr:rowOff>
    </xdr:from>
    <xdr:to>
      <xdr:col>13</xdr:col>
      <xdr:colOff>0</xdr:colOff>
      <xdr:row>57</xdr:row>
      <xdr:rowOff>38100</xdr:rowOff>
    </xdr:to>
    <xdr:graphicFrame macro="">
      <xdr:nvGraphicFramePr>
        <xdr:cNvPr id="3075" name="Chart 3">
          <a:extLst>
            <a:ext uri="{FF2B5EF4-FFF2-40B4-BE49-F238E27FC236}">
              <a16:creationId xmlns:a16="http://schemas.microsoft.com/office/drawing/2014/main" id="{9F877117-FD2E-37CA-44F8-426C8A3AE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91440</xdr:colOff>
      <xdr:row>41</xdr:row>
      <xdr:rowOff>22860</xdr:rowOff>
    </xdr:from>
    <xdr:to>
      <xdr:col>16</xdr:col>
      <xdr:colOff>22860</xdr:colOff>
      <xdr:row>57</xdr:row>
      <xdr:rowOff>60960</xdr:rowOff>
    </xdr:to>
    <xdr:graphicFrame macro="">
      <xdr:nvGraphicFramePr>
        <xdr:cNvPr id="3076" name="Chart 4">
          <a:extLst>
            <a:ext uri="{FF2B5EF4-FFF2-40B4-BE49-F238E27FC236}">
              <a16:creationId xmlns:a16="http://schemas.microsoft.com/office/drawing/2014/main" id="{E5420E7F-CF7F-A546-0A85-8A585626C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137160</xdr:colOff>
      <xdr:row>42</xdr:row>
      <xdr:rowOff>0</xdr:rowOff>
    </xdr:from>
    <xdr:to>
      <xdr:col>19</xdr:col>
      <xdr:colOff>76200</xdr:colOff>
      <xdr:row>57</xdr:row>
      <xdr:rowOff>60960</xdr:rowOff>
    </xdr:to>
    <xdr:graphicFrame macro="">
      <xdr:nvGraphicFramePr>
        <xdr:cNvPr id="3077" name="Chart 5">
          <a:extLst>
            <a:ext uri="{FF2B5EF4-FFF2-40B4-BE49-F238E27FC236}">
              <a16:creationId xmlns:a16="http://schemas.microsoft.com/office/drawing/2014/main" id="{1657645B-D271-AC8F-01FF-1B1A68E1B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60960</xdr:colOff>
      <xdr:row>66</xdr:row>
      <xdr:rowOff>0</xdr:rowOff>
    </xdr:from>
    <xdr:to>
      <xdr:col>10</xdr:col>
      <xdr:colOff>0</xdr:colOff>
      <xdr:row>79</xdr:row>
      <xdr:rowOff>99060</xdr:rowOff>
    </xdr:to>
    <xdr:graphicFrame macro="">
      <xdr:nvGraphicFramePr>
        <xdr:cNvPr id="3078" name="Chart 6">
          <a:extLst>
            <a:ext uri="{FF2B5EF4-FFF2-40B4-BE49-F238E27FC236}">
              <a16:creationId xmlns:a16="http://schemas.microsoft.com/office/drawing/2014/main" id="{EDBBF6E2-530B-1F81-5FE2-1B213514E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114300</xdr:colOff>
      <xdr:row>66</xdr:row>
      <xdr:rowOff>0</xdr:rowOff>
    </xdr:from>
    <xdr:to>
      <xdr:col>12</xdr:col>
      <xdr:colOff>434340</xdr:colOff>
      <xdr:row>79</xdr:row>
      <xdr:rowOff>114300</xdr:rowOff>
    </xdr:to>
    <xdr:graphicFrame macro="">
      <xdr:nvGraphicFramePr>
        <xdr:cNvPr id="3079" name="Chart 7">
          <a:extLst>
            <a:ext uri="{FF2B5EF4-FFF2-40B4-BE49-F238E27FC236}">
              <a16:creationId xmlns:a16="http://schemas.microsoft.com/office/drawing/2014/main" id="{1799A315-047C-C8A7-C0FE-A828D3210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91440</xdr:colOff>
      <xdr:row>66</xdr:row>
      <xdr:rowOff>0</xdr:rowOff>
    </xdr:from>
    <xdr:to>
      <xdr:col>15</xdr:col>
      <xdr:colOff>411480</xdr:colOff>
      <xdr:row>80</xdr:row>
      <xdr:rowOff>0</xdr:rowOff>
    </xdr:to>
    <xdr:graphicFrame macro="">
      <xdr:nvGraphicFramePr>
        <xdr:cNvPr id="3080" name="Chart 8">
          <a:extLst>
            <a:ext uri="{FF2B5EF4-FFF2-40B4-BE49-F238E27FC236}">
              <a16:creationId xmlns:a16="http://schemas.microsoft.com/office/drawing/2014/main" id="{E0BFB60F-4530-53D3-DFF3-2E5B9E466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68580</xdr:colOff>
      <xdr:row>66</xdr:row>
      <xdr:rowOff>0</xdr:rowOff>
    </xdr:from>
    <xdr:to>
      <xdr:col>19</xdr:col>
      <xdr:colOff>22860</xdr:colOff>
      <xdr:row>80</xdr:row>
      <xdr:rowOff>22860</xdr:rowOff>
    </xdr:to>
    <xdr:graphicFrame macro="">
      <xdr:nvGraphicFramePr>
        <xdr:cNvPr id="3081" name="Chart 9">
          <a:extLst>
            <a:ext uri="{FF2B5EF4-FFF2-40B4-BE49-F238E27FC236}">
              <a16:creationId xmlns:a16="http://schemas.microsoft.com/office/drawing/2014/main" id="{E61896E8-E16F-9CDC-2DD7-1A2C1A243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22860</xdr:colOff>
      <xdr:row>18</xdr:row>
      <xdr:rowOff>76200</xdr:rowOff>
    </xdr:from>
    <xdr:to>
      <xdr:col>21</xdr:col>
      <xdr:colOff>91440</xdr:colOff>
      <xdr:row>33</xdr:row>
      <xdr:rowOff>22860</xdr:rowOff>
    </xdr:to>
    <xdr:graphicFrame macro="">
      <xdr:nvGraphicFramePr>
        <xdr:cNvPr id="3082" name="Chart 10">
          <a:extLst>
            <a:ext uri="{FF2B5EF4-FFF2-40B4-BE49-F238E27FC236}">
              <a16:creationId xmlns:a16="http://schemas.microsoft.com/office/drawing/2014/main" id="{C7BF6542-ACFC-5BF3-EB32-AC1908903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0</xdr:row>
      <xdr:rowOff>99060</xdr:rowOff>
    </xdr:from>
    <xdr:to>
      <xdr:col>21</xdr:col>
      <xdr:colOff>167640</xdr:colOff>
      <xdr:row>9</xdr:row>
      <xdr:rowOff>60960</xdr:rowOff>
    </xdr:to>
    <xdr:sp macro="" textlink="">
      <xdr:nvSpPr>
        <xdr:cNvPr id="3083" name="Text Box 11">
          <a:extLst>
            <a:ext uri="{FF2B5EF4-FFF2-40B4-BE49-F238E27FC236}">
              <a16:creationId xmlns:a16="http://schemas.microsoft.com/office/drawing/2014/main" id="{95E8CC6B-6EAF-5139-6226-D2A523939DFA}"/>
            </a:ext>
          </a:extLst>
        </xdr:cNvPr>
        <xdr:cNvSpPr txBox="1">
          <a:spLocks noChangeArrowheads="1"/>
        </xdr:cNvSpPr>
      </xdr:nvSpPr>
      <xdr:spPr bwMode="auto">
        <a:xfrm>
          <a:off x="5684520" y="99060"/>
          <a:ext cx="2750820" cy="11277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Times New Roman"/>
              <a:cs typeface="Times New Roman"/>
            </a:rPr>
            <a:t>Average growing stock volume per acre continues to rise across the U.S.  The rate of increase has leveled off, partially due to recent increases in mortality.</a:t>
          </a:r>
        </a:p>
        <a:p>
          <a:pPr algn="l" rtl="0">
            <a:defRPr sz="1000"/>
          </a:pPr>
          <a:r>
            <a:rPr lang="en-US" sz="800" b="0" i="0" u="none" strike="noStrike" baseline="0">
              <a:solidFill>
                <a:srgbClr val="000000"/>
              </a:solidFill>
              <a:latin typeface="Times New Roman"/>
              <a:cs typeface="Times New Roman"/>
            </a:rPr>
            <a:t>Over  the past 50 years, growth has generally exceeded removals throughout the U.S.  While harvest levels have leveled off in recent years, there has been decided shift from public land in the West to private land in the East.  Softwood harvests in the South exceeded growth for the first time since 1952. </a:t>
          </a:r>
        </a:p>
      </xdr:txBody>
    </xdr:sp>
    <xdr:clientData/>
  </xdr:twoCellAnchor>
  <xdr:twoCellAnchor>
    <xdr:from>
      <xdr:col>7</xdr:col>
      <xdr:colOff>83820</xdr:colOff>
      <xdr:row>1</xdr:row>
      <xdr:rowOff>22860</xdr:rowOff>
    </xdr:from>
    <xdr:to>
      <xdr:col>14</xdr:col>
      <xdr:colOff>99060</xdr:colOff>
      <xdr:row>7</xdr:row>
      <xdr:rowOff>38100</xdr:rowOff>
    </xdr:to>
    <xdr:sp macro="" textlink="">
      <xdr:nvSpPr>
        <xdr:cNvPr id="3084" name="Text Box 12">
          <a:extLst>
            <a:ext uri="{FF2B5EF4-FFF2-40B4-BE49-F238E27FC236}">
              <a16:creationId xmlns:a16="http://schemas.microsoft.com/office/drawing/2014/main" id="{C9E2F87E-E848-9CC7-A83E-9DB9AF505C22}"/>
            </a:ext>
          </a:extLst>
        </xdr:cNvPr>
        <xdr:cNvSpPr txBox="1">
          <a:spLocks noChangeArrowheads="1"/>
        </xdr:cNvSpPr>
      </xdr:nvSpPr>
      <xdr:spPr bwMode="auto">
        <a:xfrm>
          <a:off x="2743200" y="152400"/>
          <a:ext cx="2689860" cy="7924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800" b="0" i="0" u="none" strike="noStrike" baseline="0">
              <a:solidFill>
                <a:srgbClr val="000000"/>
              </a:solidFill>
              <a:latin typeface="Times New Roman"/>
              <a:cs typeface="Times New Roman"/>
            </a:rPr>
            <a:t>Mortality rates relative to standing inventory have fluctuated over the years and are currently at the highest level in 50 years.  However, while current rates are high, much of the increase may be due to local effects and it is difficult to discern if they are beyond the range of normal variability nationally. </a:t>
          </a: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21</xdr:col>
      <xdr:colOff>236220</xdr:colOff>
      <xdr:row>12</xdr:row>
      <xdr:rowOff>76200</xdr:rowOff>
    </xdr:from>
    <xdr:to>
      <xdr:col>25</xdr:col>
      <xdr:colOff>114300</xdr:colOff>
      <xdr:row>15</xdr:row>
      <xdr:rowOff>114300</xdr:rowOff>
    </xdr:to>
    <xdr:sp macro="" textlink="">
      <xdr:nvSpPr>
        <xdr:cNvPr id="3085" name="Text Box 13">
          <a:extLst>
            <a:ext uri="{FF2B5EF4-FFF2-40B4-BE49-F238E27FC236}">
              <a16:creationId xmlns:a16="http://schemas.microsoft.com/office/drawing/2014/main" id="{4464E549-A747-52CF-93AE-F413EBB0BBE2}"/>
            </a:ext>
          </a:extLst>
        </xdr:cNvPr>
        <xdr:cNvSpPr txBox="1">
          <a:spLocks noChangeArrowheads="1"/>
        </xdr:cNvSpPr>
      </xdr:nvSpPr>
      <xdr:spPr bwMode="auto">
        <a:xfrm>
          <a:off x="8503920" y="1615440"/>
          <a:ext cx="2255520" cy="4267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Times New Roman"/>
              <a:cs typeface="Times New Roman"/>
            </a:rPr>
            <a:t>Brochure notes:</a:t>
          </a:r>
        </a:p>
        <a:p>
          <a:pPr algn="l" rtl="0">
            <a:defRPr sz="1000"/>
          </a:pPr>
          <a:r>
            <a:rPr lang="en-US" sz="1000" b="1" i="0" u="none" strike="noStrike" baseline="0">
              <a:solidFill>
                <a:srgbClr val="000000"/>
              </a:solidFill>
              <a:latin typeface="Times New Roman"/>
              <a:cs typeface="Times New Roman"/>
            </a:rPr>
            <a:t>Include main table, charts, and text only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144780</xdr:colOff>
      <xdr:row>32</xdr:row>
      <xdr:rowOff>22860</xdr:rowOff>
    </xdr:from>
    <xdr:to>
      <xdr:col>3</xdr:col>
      <xdr:colOff>175260</xdr:colOff>
      <xdr:row>45</xdr:row>
      <xdr:rowOff>121920</xdr:rowOff>
    </xdr:to>
    <xdr:graphicFrame macro="">
      <xdr:nvGraphicFramePr>
        <xdr:cNvPr id="9218" name="Chart 2">
          <a:extLst>
            <a:ext uri="{FF2B5EF4-FFF2-40B4-BE49-F238E27FC236}">
              <a16:creationId xmlns:a16="http://schemas.microsoft.com/office/drawing/2014/main" id="{E1945C13-3A48-D6ED-79FF-6D2E23A9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32</xdr:row>
      <xdr:rowOff>22860</xdr:rowOff>
    </xdr:from>
    <xdr:to>
      <xdr:col>7</xdr:col>
      <xdr:colOff>0</xdr:colOff>
      <xdr:row>45</xdr:row>
      <xdr:rowOff>99060</xdr:rowOff>
    </xdr:to>
    <xdr:graphicFrame macro="">
      <xdr:nvGraphicFramePr>
        <xdr:cNvPr id="9219" name="Chart 3">
          <a:extLst>
            <a:ext uri="{FF2B5EF4-FFF2-40B4-BE49-F238E27FC236}">
              <a16:creationId xmlns:a16="http://schemas.microsoft.com/office/drawing/2014/main" id="{95A34A91-DCDC-E1F5-D471-CFF11EB34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106680</xdr:colOff>
      <xdr:row>32</xdr:row>
      <xdr:rowOff>0</xdr:rowOff>
    </xdr:from>
    <xdr:to>
      <xdr:col>10</xdr:col>
      <xdr:colOff>182880</xdr:colOff>
      <xdr:row>45</xdr:row>
      <xdr:rowOff>121920</xdr:rowOff>
    </xdr:to>
    <xdr:graphicFrame macro="">
      <xdr:nvGraphicFramePr>
        <xdr:cNvPr id="9220" name="Chart 4">
          <a:extLst>
            <a:ext uri="{FF2B5EF4-FFF2-40B4-BE49-F238E27FC236}">
              <a16:creationId xmlns:a16="http://schemas.microsoft.com/office/drawing/2014/main" id="{EA9D839A-5119-FB09-C611-DBAC1E19E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327660</xdr:colOff>
      <xdr:row>32</xdr:row>
      <xdr:rowOff>0</xdr:rowOff>
    </xdr:from>
    <xdr:to>
      <xdr:col>15</xdr:col>
      <xdr:colOff>22860</xdr:colOff>
      <xdr:row>45</xdr:row>
      <xdr:rowOff>91440</xdr:rowOff>
    </xdr:to>
    <xdr:graphicFrame macro="">
      <xdr:nvGraphicFramePr>
        <xdr:cNvPr id="9221" name="Chart 5">
          <a:extLst>
            <a:ext uri="{FF2B5EF4-FFF2-40B4-BE49-F238E27FC236}">
              <a16:creationId xmlns:a16="http://schemas.microsoft.com/office/drawing/2014/main" id="{F9FB3A95-44C1-512A-87AB-2BD62EBF7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76200</xdr:colOff>
      <xdr:row>21</xdr:row>
      <xdr:rowOff>45720</xdr:rowOff>
    </xdr:from>
    <xdr:to>
      <xdr:col>13</xdr:col>
      <xdr:colOff>381000</xdr:colOff>
      <xdr:row>29</xdr:row>
      <xdr:rowOff>129540</xdr:rowOff>
    </xdr:to>
    <xdr:sp macro="" textlink="">
      <xdr:nvSpPr>
        <xdr:cNvPr id="9222" name="Text Box 6">
          <a:extLst>
            <a:ext uri="{FF2B5EF4-FFF2-40B4-BE49-F238E27FC236}">
              <a16:creationId xmlns:a16="http://schemas.microsoft.com/office/drawing/2014/main" id="{8AD54D9F-9183-F9F5-8ED0-0697D5F3F115}"/>
            </a:ext>
          </a:extLst>
        </xdr:cNvPr>
        <xdr:cNvSpPr txBox="1">
          <a:spLocks noChangeArrowheads="1"/>
        </xdr:cNvSpPr>
      </xdr:nvSpPr>
      <xdr:spPr bwMode="auto">
        <a:xfrm>
          <a:off x="3535680" y="3322320"/>
          <a:ext cx="2179320" cy="13182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800" b="0" i="0" u="none" strike="noStrike" baseline="0">
              <a:solidFill>
                <a:srgbClr val="000000"/>
              </a:solidFill>
              <a:latin typeface="Times New Roman"/>
              <a:cs typeface="Times New Roman"/>
            </a:rPr>
            <a:t>In 1952, private timberlands in the South provided 49% of all harvested volume. By 1996, as timber harvest on in the West declined, the South's private timberlands contributed nearly 62% of all harvest in the U.S.  During the same period, western harvests declined  from 34% to 19% of the total harvest volume.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H14" sqref="H14"/>
    </sheetView>
  </sheetViews>
  <sheetFormatPr defaultColWidth="11.44140625" defaultRowHeight="13.2" x14ac:dyDescent="0.25"/>
  <sheetData/>
  <phoneticPr fontId="0" type="noConversion"/>
  <pageMargins left="0.75" right="0.75" top="1" bottom="1" header="0.5" footer="0.5"/>
  <pageSetup orientation="landscape" horizontalDpi="4294967292" verticalDpi="4294967292"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topLeftCell="A26" workbookViewId="0">
      <selection activeCell="A2" sqref="A2:D5"/>
    </sheetView>
  </sheetViews>
  <sheetFormatPr defaultColWidth="11.44140625" defaultRowHeight="13.2" x14ac:dyDescent="0.25"/>
  <cols>
    <col min="1" max="1" width="29.6640625" customWidth="1"/>
  </cols>
  <sheetData>
    <row r="2" spans="1:4" x14ac:dyDescent="0.25">
      <c r="A2" s="106" t="s">
        <v>67</v>
      </c>
      <c r="B2" s="106"/>
      <c r="C2" s="106"/>
      <c r="D2" s="106"/>
    </row>
    <row r="3" spans="1:4" x14ac:dyDescent="0.25">
      <c r="A3" s="106"/>
      <c r="B3" s="106" t="s">
        <v>40</v>
      </c>
      <c r="C3" s="106" t="s">
        <v>41</v>
      </c>
      <c r="D3" s="106" t="s">
        <v>42</v>
      </c>
    </row>
    <row r="4" spans="1:4" s="80" customFormat="1" x14ac:dyDescent="0.25">
      <c r="A4" s="107"/>
      <c r="B4" s="107">
        <v>0.39</v>
      </c>
      <c r="C4" s="107">
        <v>0.05</v>
      </c>
      <c r="D4" s="107">
        <v>3.5000000000000003E-2</v>
      </c>
    </row>
    <row r="5" spans="1:4" s="87" customFormat="1" x14ac:dyDescent="0.25">
      <c r="A5" s="174" t="s">
        <v>68</v>
      </c>
      <c r="B5" s="175">
        <v>8594</v>
      </c>
      <c r="C5" s="175">
        <v>531</v>
      </c>
      <c r="D5" s="176">
        <v>784.9</v>
      </c>
    </row>
    <row r="6" spans="1:4" x14ac:dyDescent="0.25">
      <c r="B6" s="80"/>
      <c r="C6" s="80"/>
    </row>
  </sheetData>
  <phoneticPr fontId="0" type="noConversion"/>
  <pageMargins left="0.75" right="0.75" top="1" bottom="1" header="0.5" footer="0.5"/>
  <pageSetup orientation="landscape" horizontalDpi="4294967292" verticalDpi="4294967292"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25" workbookViewId="0">
      <selection sqref="A1:F22"/>
    </sheetView>
  </sheetViews>
  <sheetFormatPr defaultColWidth="11.44140625" defaultRowHeight="13.2" x14ac:dyDescent="0.25"/>
  <cols>
    <col min="1" max="1" width="11.44140625" customWidth="1"/>
    <col min="2" max="2" width="5.44140625" customWidth="1"/>
    <col min="3" max="3" width="6" customWidth="1"/>
    <col min="4" max="5" width="5" customWidth="1"/>
    <col min="6" max="6" width="5.33203125" customWidth="1"/>
  </cols>
  <sheetData>
    <row r="1" spans="1:9" x14ac:dyDescent="0.25">
      <c r="A1" s="177" t="s">
        <v>156</v>
      </c>
      <c r="B1" s="89"/>
      <c r="C1" s="90"/>
      <c r="D1" s="90"/>
      <c r="E1" s="90"/>
      <c r="F1" s="88"/>
    </row>
    <row r="2" spans="1:9" x14ac:dyDescent="0.25">
      <c r="A2" s="177" t="s">
        <v>120</v>
      </c>
      <c r="B2" s="178">
        <v>1996</v>
      </c>
      <c r="C2" s="179">
        <v>1986</v>
      </c>
      <c r="D2" s="179">
        <v>1976</v>
      </c>
      <c r="E2" s="179">
        <v>1962</v>
      </c>
      <c r="F2" s="178">
        <v>1952</v>
      </c>
    </row>
    <row r="3" spans="1:9" x14ac:dyDescent="0.25">
      <c r="A3" s="180" t="s">
        <v>157</v>
      </c>
      <c r="B3" s="181"/>
      <c r="C3" s="182"/>
      <c r="D3" s="182"/>
      <c r="E3" s="182"/>
      <c r="F3" s="181"/>
    </row>
    <row r="4" spans="1:9" x14ac:dyDescent="0.25">
      <c r="A4" s="92" t="s">
        <v>158</v>
      </c>
      <c r="B4" s="183">
        <v>6.7110000000000003</v>
      </c>
      <c r="C4" s="184">
        <v>6.5201356838905777</v>
      </c>
      <c r="D4" s="184">
        <v>6.3319999999999999</v>
      </c>
      <c r="E4" s="184">
        <v>4.9359999999999999</v>
      </c>
      <c r="F4" s="185">
        <v>6.82</v>
      </c>
      <c r="I4" s="36"/>
    </row>
    <row r="5" spans="1:9" x14ac:dyDescent="0.25">
      <c r="A5" s="92" t="s">
        <v>159</v>
      </c>
      <c r="B5" s="183">
        <v>1.2210000000000001</v>
      </c>
      <c r="C5" s="185">
        <v>1.3957862613981762</v>
      </c>
      <c r="D5" s="184">
        <v>1.3220000000000001</v>
      </c>
      <c r="E5" s="184">
        <v>0.72499999999999998</v>
      </c>
      <c r="F5" s="185">
        <v>0.49199999999999999</v>
      </c>
      <c r="I5" s="36"/>
    </row>
    <row r="6" spans="1:9" x14ac:dyDescent="0.25">
      <c r="A6" s="92" t="s">
        <v>160</v>
      </c>
      <c r="B6" s="183">
        <v>4.7699999999999996</v>
      </c>
      <c r="C6" s="185">
        <v>3.7770616413373865</v>
      </c>
      <c r="D6" s="184">
        <v>3.3559999999999999</v>
      </c>
      <c r="E6" s="184">
        <v>2.3530000000000002</v>
      </c>
      <c r="F6" s="185">
        <v>1.7270000000000001</v>
      </c>
      <c r="I6" s="36"/>
    </row>
    <row r="7" spans="1:9" x14ac:dyDescent="0.25">
      <c r="A7" s="92" t="s">
        <v>161</v>
      </c>
      <c r="B7" s="183">
        <v>0.79900000000000004</v>
      </c>
      <c r="C7" s="184">
        <v>0.77403574468085101</v>
      </c>
      <c r="D7" s="184">
        <v>0.33400000000000002</v>
      </c>
      <c r="E7" s="184">
        <v>0.51700000000000002</v>
      </c>
      <c r="F7" s="185">
        <v>1.004</v>
      </c>
      <c r="I7" s="36"/>
    </row>
    <row r="8" spans="1:9" x14ac:dyDescent="0.25">
      <c r="A8" s="92" t="s">
        <v>162</v>
      </c>
      <c r="B8" s="186">
        <v>0.308</v>
      </c>
      <c r="C8" s="187">
        <v>1.0000386626139819</v>
      </c>
      <c r="D8" s="187">
        <v>0.34300000000000003</v>
      </c>
      <c r="E8" s="187">
        <v>0.38</v>
      </c>
      <c r="F8" s="188">
        <v>0.71299999999999997</v>
      </c>
      <c r="I8" s="36"/>
    </row>
    <row r="9" spans="1:9" x14ac:dyDescent="0.25">
      <c r="A9" s="92" t="s">
        <v>163</v>
      </c>
      <c r="B9" s="189">
        <v>13.808999999999999</v>
      </c>
      <c r="C9" s="189">
        <v>13.467057993920973</v>
      </c>
      <c r="D9" s="189">
        <v>11.686999999999999</v>
      </c>
      <c r="E9" s="189">
        <v>8.9109999999999996</v>
      </c>
      <c r="F9" s="189">
        <v>10.756</v>
      </c>
      <c r="I9" s="36"/>
    </row>
    <row r="10" spans="1:9" x14ac:dyDescent="0.25">
      <c r="A10" s="92" t="s">
        <v>164</v>
      </c>
      <c r="B10" s="184">
        <v>1.292</v>
      </c>
      <c r="C10" s="184">
        <v>1.5344919148936171</v>
      </c>
      <c r="D10" s="184">
        <v>1.3979999999999999</v>
      </c>
      <c r="E10" s="184">
        <v>1.2370000000000001</v>
      </c>
      <c r="F10" s="184">
        <v>1.4</v>
      </c>
      <c r="I10" s="36"/>
    </row>
    <row r="11" spans="1:9" ht="6" customHeight="1" x14ac:dyDescent="0.25">
      <c r="A11" s="92"/>
      <c r="B11" s="189"/>
      <c r="C11" s="184"/>
      <c r="D11" s="184"/>
      <c r="E11" s="184"/>
      <c r="F11" s="185"/>
      <c r="I11" s="36"/>
    </row>
    <row r="12" spans="1:9" x14ac:dyDescent="0.25">
      <c r="A12" s="92" t="s">
        <v>165</v>
      </c>
      <c r="B12" s="187">
        <v>0.91900000000000004</v>
      </c>
      <c r="C12" s="187">
        <v>0.95445009118541047</v>
      </c>
      <c r="D12" s="187">
        <v>1.109</v>
      </c>
      <c r="E12" s="190">
        <v>1.9</v>
      </c>
      <c r="F12" s="190" t="s">
        <v>176</v>
      </c>
      <c r="I12" s="36"/>
    </row>
    <row r="13" spans="1:9" ht="6" customHeight="1" x14ac:dyDescent="0.25">
      <c r="A13" s="92"/>
      <c r="B13" s="189"/>
      <c r="C13" s="184"/>
      <c r="D13" s="184"/>
      <c r="E13" s="184"/>
      <c r="F13" s="185"/>
      <c r="I13" s="36"/>
    </row>
    <row r="14" spans="1:9" x14ac:dyDescent="0.25">
      <c r="A14" s="88" t="s">
        <v>166</v>
      </c>
      <c r="B14" s="191">
        <v>16.02</v>
      </c>
      <c r="C14" s="191">
        <v>15.956</v>
      </c>
      <c r="D14" s="191">
        <v>14.194000000000001</v>
      </c>
      <c r="E14" s="191">
        <f>E9+E10+E12</f>
        <v>12.048</v>
      </c>
      <c r="F14" s="191">
        <v>12.12</v>
      </c>
      <c r="I14" s="36"/>
    </row>
    <row r="15" spans="1:9" x14ac:dyDescent="0.25">
      <c r="A15" s="192" t="s">
        <v>167</v>
      </c>
      <c r="B15" s="106"/>
      <c r="C15" s="106"/>
      <c r="D15" s="172" t="s">
        <v>177</v>
      </c>
      <c r="E15" s="106"/>
      <c r="F15" s="106"/>
    </row>
    <row r="16" spans="1:9" x14ac:dyDescent="0.25">
      <c r="A16" s="106"/>
      <c r="B16" s="106"/>
      <c r="C16" s="106"/>
      <c r="D16" s="106"/>
      <c r="E16" s="106"/>
      <c r="F16" s="106"/>
    </row>
    <row r="17" spans="1:6" x14ac:dyDescent="0.25">
      <c r="A17" s="153"/>
      <c r="B17" s="193">
        <f>B2</f>
        <v>1996</v>
      </c>
      <c r="C17" s="193">
        <f>C2</f>
        <v>1986</v>
      </c>
      <c r="D17" s="193">
        <f>D2</f>
        <v>1976</v>
      </c>
      <c r="E17" s="193">
        <f>E2</f>
        <v>1962</v>
      </c>
      <c r="F17" s="193">
        <f>F2</f>
        <v>1952</v>
      </c>
    </row>
    <row r="18" spans="1:6" x14ac:dyDescent="0.25">
      <c r="A18" s="153" t="str">
        <f t="shared" ref="A18:F18" si="0">A4</f>
        <v xml:space="preserve">  Sawlogs</v>
      </c>
      <c r="B18" s="153">
        <f t="shared" si="0"/>
        <v>6.7110000000000003</v>
      </c>
      <c r="C18" s="153">
        <f t="shared" si="0"/>
        <v>6.5201356838905777</v>
      </c>
      <c r="D18" s="153">
        <f t="shared" si="0"/>
        <v>6.3319999999999999</v>
      </c>
      <c r="E18" s="153">
        <f t="shared" si="0"/>
        <v>4.9359999999999999</v>
      </c>
      <c r="F18" s="153">
        <f t="shared" si="0"/>
        <v>6.82</v>
      </c>
    </row>
    <row r="19" spans="1:6" x14ac:dyDescent="0.25">
      <c r="A19" s="153" t="str">
        <f t="shared" ref="A19:F19" si="1">A5</f>
        <v xml:space="preserve">  Veneer logs</v>
      </c>
      <c r="B19" s="153">
        <f t="shared" si="1"/>
        <v>1.2210000000000001</v>
      </c>
      <c r="C19" s="153">
        <f t="shared" si="1"/>
        <v>1.3957862613981762</v>
      </c>
      <c r="D19" s="153">
        <f t="shared" si="1"/>
        <v>1.3220000000000001</v>
      </c>
      <c r="E19" s="153">
        <f t="shared" si="1"/>
        <v>0.72499999999999998</v>
      </c>
      <c r="F19" s="153">
        <f t="shared" si="1"/>
        <v>0.49199999999999999</v>
      </c>
    </row>
    <row r="20" spans="1:6" x14ac:dyDescent="0.25">
      <c r="A20" s="153" t="str">
        <f t="shared" ref="A20:F20" si="2">A6</f>
        <v xml:space="preserve">  Pulpwood*</v>
      </c>
      <c r="B20" s="153">
        <f t="shared" si="2"/>
        <v>4.7699999999999996</v>
      </c>
      <c r="C20" s="153">
        <f t="shared" si="2"/>
        <v>3.7770616413373865</v>
      </c>
      <c r="D20" s="153">
        <f t="shared" si="2"/>
        <v>3.3559999999999999</v>
      </c>
      <c r="E20" s="153">
        <f t="shared" si="2"/>
        <v>2.3530000000000002</v>
      </c>
      <c r="F20" s="153">
        <f t="shared" si="2"/>
        <v>1.7270000000000001</v>
      </c>
    </row>
    <row r="21" spans="1:6" x14ac:dyDescent="0.25">
      <c r="A21" s="153" t="s">
        <v>180</v>
      </c>
      <c r="B21" s="153">
        <f>B7+B8</f>
        <v>1.107</v>
      </c>
      <c r="C21" s="153">
        <f>C7+C8</f>
        <v>1.7740744072948329</v>
      </c>
      <c r="D21" s="153">
        <f>D7+D8</f>
        <v>0.67700000000000005</v>
      </c>
      <c r="E21" s="153">
        <f>E7+E8</f>
        <v>0.89700000000000002</v>
      </c>
      <c r="F21" s="153">
        <f>F7+F8</f>
        <v>1.7170000000000001</v>
      </c>
    </row>
    <row r="22" spans="1:6" x14ac:dyDescent="0.25">
      <c r="A22" s="153"/>
      <c r="B22" s="153"/>
      <c r="C22" s="153"/>
      <c r="D22" s="153"/>
      <c r="E22" s="153"/>
      <c r="F22" s="153"/>
    </row>
    <row r="23" spans="1:6" x14ac:dyDescent="0.25">
      <c r="A23" s="70"/>
      <c r="B23" s="70"/>
      <c r="C23" s="70"/>
      <c r="D23" s="70"/>
      <c r="E23" s="70"/>
      <c r="F23" s="70"/>
    </row>
  </sheetData>
  <phoneticPr fontId="0" type="noConversion"/>
  <pageMargins left="0.75" right="0.75" top="1" bottom="1" header="0.5" footer="0.5"/>
  <pageSetup orientation="landscape" horizontalDpi="4294967292" verticalDpi="4294967292"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
  <sheetViews>
    <sheetView workbookViewId="0">
      <selection sqref="A1:M19"/>
    </sheetView>
  </sheetViews>
  <sheetFormatPr defaultColWidth="8.6640625" defaultRowHeight="13.2" x14ac:dyDescent="0.25"/>
  <cols>
    <col min="1" max="1" width="5.44140625" customWidth="1"/>
    <col min="2" max="2" width="4.6640625" customWidth="1"/>
    <col min="3" max="3" width="4.33203125" customWidth="1"/>
    <col min="4" max="11" width="5.109375" customWidth="1"/>
    <col min="12" max="12" width="4.44140625" customWidth="1"/>
    <col min="13" max="13" width="5.109375" customWidth="1"/>
  </cols>
  <sheetData>
    <row r="1" spans="1:13" x14ac:dyDescent="0.25">
      <c r="A1" s="194" t="s">
        <v>112</v>
      </c>
      <c r="B1" s="106"/>
      <c r="C1" s="106"/>
      <c r="D1" s="106"/>
      <c r="E1" s="106"/>
      <c r="F1" s="106"/>
      <c r="G1" s="106"/>
      <c r="H1" s="106"/>
      <c r="I1" s="106"/>
      <c r="J1" s="106"/>
      <c r="K1" s="106"/>
      <c r="L1" s="106"/>
      <c r="M1" s="106"/>
    </row>
    <row r="2" spans="1:13" x14ac:dyDescent="0.25">
      <c r="A2" s="106"/>
      <c r="B2" s="106"/>
      <c r="C2" s="195" t="s">
        <v>102</v>
      </c>
      <c r="D2" s="196" t="s">
        <v>103</v>
      </c>
      <c r="E2" s="196" t="s">
        <v>104</v>
      </c>
      <c r="F2" s="196" t="s">
        <v>105</v>
      </c>
      <c r="G2" s="196" t="s">
        <v>106</v>
      </c>
      <c r="H2" s="196" t="s">
        <v>107</v>
      </c>
      <c r="I2" s="196" t="s">
        <v>108</v>
      </c>
      <c r="J2" s="196" t="s">
        <v>109</v>
      </c>
      <c r="K2" s="196" t="s">
        <v>110</v>
      </c>
      <c r="L2" s="196" t="s">
        <v>111</v>
      </c>
      <c r="M2" s="197" t="s">
        <v>1</v>
      </c>
    </row>
    <row r="3" spans="1:13" x14ac:dyDescent="0.25">
      <c r="A3" s="198" t="s">
        <v>92</v>
      </c>
      <c r="B3" s="199">
        <v>1997</v>
      </c>
      <c r="C3" s="200">
        <v>46.481900000000003</v>
      </c>
      <c r="D3" s="200">
        <v>68.03331</v>
      </c>
      <c r="E3" s="200">
        <v>74.804071999999991</v>
      </c>
      <c r="F3" s="200">
        <v>70.372046999999995</v>
      </c>
      <c r="G3" s="200">
        <v>61.760903999999996</v>
      </c>
      <c r="H3" s="200">
        <v>48.525851000000003</v>
      </c>
      <c r="I3" s="200">
        <v>34.508293000000002</v>
      </c>
      <c r="J3" s="200">
        <v>23.467495000000003</v>
      </c>
      <c r="K3" s="200">
        <v>35.448813999999999</v>
      </c>
      <c r="L3" s="200">
        <v>3.308335</v>
      </c>
      <c r="M3" s="200">
        <v>470.61228999999997</v>
      </c>
    </row>
    <row r="4" spans="1:13" x14ac:dyDescent="0.25">
      <c r="A4" s="198"/>
      <c r="B4" s="199">
        <v>1987</v>
      </c>
      <c r="C4" s="200">
        <v>50.232999999999997</v>
      </c>
      <c r="D4" s="200">
        <v>68.64</v>
      </c>
      <c r="E4" s="200">
        <v>73.501000000000005</v>
      </c>
      <c r="F4" s="200">
        <v>67.239000000000004</v>
      </c>
      <c r="G4" s="200">
        <v>55.45</v>
      </c>
      <c r="H4" s="200">
        <v>41.591000000000001</v>
      </c>
      <c r="I4" s="200">
        <v>28.739000000000001</v>
      </c>
      <c r="J4" s="200">
        <v>18.327000000000002</v>
      </c>
      <c r="K4" s="200">
        <v>26.132000000000001</v>
      </c>
      <c r="L4" s="200">
        <v>2.1349999999999998</v>
      </c>
      <c r="M4" s="200">
        <v>434.67899999999997</v>
      </c>
    </row>
    <row r="5" spans="1:13" x14ac:dyDescent="0.25">
      <c r="A5" s="198"/>
      <c r="B5" s="199">
        <v>1977</v>
      </c>
      <c r="C5" s="200">
        <v>54.600999999999999</v>
      </c>
      <c r="D5" s="200">
        <v>66.332999999999998</v>
      </c>
      <c r="E5" s="200">
        <v>66.819999999999993</v>
      </c>
      <c r="F5" s="200">
        <v>57.67</v>
      </c>
      <c r="G5" s="200">
        <v>46.966000000000001</v>
      </c>
      <c r="H5" s="200">
        <v>34.433999999999997</v>
      </c>
      <c r="I5" s="200">
        <v>22.744</v>
      </c>
      <c r="J5" s="200">
        <v>14.172000000000001</v>
      </c>
      <c r="K5" s="200">
        <v>19.312000000000001</v>
      </c>
      <c r="L5" s="200">
        <v>1.17</v>
      </c>
      <c r="M5" s="200">
        <v>386.38099999999997</v>
      </c>
    </row>
    <row r="6" spans="1:13" x14ac:dyDescent="0.25">
      <c r="A6" s="198"/>
      <c r="B6" s="201">
        <v>1963</v>
      </c>
      <c r="C6" s="200">
        <v>43.613</v>
      </c>
      <c r="D6" s="200">
        <v>52.454000000000001</v>
      </c>
      <c r="E6" s="200">
        <v>52.234999999999999</v>
      </c>
      <c r="F6" s="200">
        <v>45.082999999999998</v>
      </c>
      <c r="G6" s="200">
        <v>35.911999999999999</v>
      </c>
      <c r="H6" s="200">
        <v>25.838999999999999</v>
      </c>
      <c r="I6" s="200">
        <v>17.427</v>
      </c>
      <c r="J6" s="200">
        <v>11.273</v>
      </c>
      <c r="K6" s="200">
        <v>15.913</v>
      </c>
      <c r="L6" s="200">
        <v>1.034</v>
      </c>
      <c r="M6" s="200">
        <v>302.36</v>
      </c>
    </row>
    <row r="7" spans="1:13" x14ac:dyDescent="0.25">
      <c r="A7" s="198"/>
      <c r="B7" s="201">
        <v>1953</v>
      </c>
      <c r="C7" s="200">
        <v>33.351999999999997</v>
      </c>
      <c r="D7" s="200">
        <v>41.951999999999998</v>
      </c>
      <c r="E7" s="200">
        <v>43.408999999999999</v>
      </c>
      <c r="F7" s="200">
        <v>37.686</v>
      </c>
      <c r="G7" s="200">
        <v>30.530999999999999</v>
      </c>
      <c r="H7" s="200">
        <v>22.137</v>
      </c>
      <c r="I7" s="200">
        <v>15.397</v>
      </c>
      <c r="J7" s="200">
        <v>9.9380000000000006</v>
      </c>
      <c r="K7" s="200">
        <v>15.307</v>
      </c>
      <c r="L7" s="200">
        <v>0.95399999999999996</v>
      </c>
      <c r="M7" s="200">
        <v>252.21799999999999</v>
      </c>
    </row>
    <row r="8" spans="1:13" x14ac:dyDescent="0.25">
      <c r="A8" s="106"/>
      <c r="B8" s="106"/>
      <c r="C8" s="202" t="s">
        <v>102</v>
      </c>
      <c r="D8" s="196" t="s">
        <v>103</v>
      </c>
      <c r="E8" s="196" t="s">
        <v>104</v>
      </c>
      <c r="F8" s="196" t="s">
        <v>105</v>
      </c>
      <c r="G8" s="196" t="s">
        <v>106</v>
      </c>
      <c r="H8" s="196" t="s">
        <v>107</v>
      </c>
      <c r="I8" s="196" t="s">
        <v>108</v>
      </c>
      <c r="J8" s="196" t="s">
        <v>109</v>
      </c>
      <c r="K8" s="196" t="s">
        <v>110</v>
      </c>
      <c r="L8" s="196" t="s">
        <v>111</v>
      </c>
      <c r="M8" s="197" t="s">
        <v>1</v>
      </c>
    </row>
    <row r="9" spans="1:13" x14ac:dyDescent="0.25">
      <c r="A9" s="198" t="s">
        <v>125</v>
      </c>
      <c r="B9" s="199">
        <v>1997</v>
      </c>
      <c r="C9" s="200">
        <v>18.241194</v>
      </c>
      <c r="D9" s="200">
        <v>30.124569000000001</v>
      </c>
      <c r="E9" s="200">
        <v>34.547508999999998</v>
      </c>
      <c r="F9" s="200">
        <v>35.196532000000005</v>
      </c>
      <c r="G9" s="200">
        <v>32.219788999999999</v>
      </c>
      <c r="H9" s="200">
        <v>29.155586</v>
      </c>
      <c r="I9" s="200">
        <v>25.650830000000003</v>
      </c>
      <c r="J9" s="200">
        <v>22.350239000000002</v>
      </c>
      <c r="K9" s="200">
        <v>62.886019999999995</v>
      </c>
      <c r="L9" s="200">
        <v>74.684529999999995</v>
      </c>
      <c r="M9" s="200">
        <v>365.05679700000002</v>
      </c>
    </row>
    <row r="10" spans="1:13" x14ac:dyDescent="0.25">
      <c r="A10" s="198"/>
      <c r="B10" s="199">
        <v>1987</v>
      </c>
      <c r="C10" s="200">
        <v>18.096</v>
      </c>
      <c r="D10" s="200">
        <v>28.585518594</v>
      </c>
      <c r="E10" s="200">
        <v>32.828078783999999</v>
      </c>
      <c r="F10" s="200">
        <v>32.972056135999999</v>
      </c>
      <c r="G10" s="200">
        <v>30.248534219</v>
      </c>
      <c r="H10" s="200">
        <v>27.560054920999999</v>
      </c>
      <c r="I10" s="200">
        <v>24.460999999999999</v>
      </c>
      <c r="J10" s="200">
        <v>20.838999999999999</v>
      </c>
      <c r="K10" s="200">
        <v>60.346607818999999</v>
      </c>
      <c r="L10" s="200">
        <v>71.074228449000003</v>
      </c>
      <c r="M10" s="200">
        <v>346.988078922</v>
      </c>
    </row>
    <row r="11" spans="1:13" x14ac:dyDescent="0.25">
      <c r="A11" s="198"/>
      <c r="B11" s="199">
        <v>1977</v>
      </c>
      <c r="C11" s="200">
        <v>20.465</v>
      </c>
      <c r="D11" s="200">
        <v>26.495999999999999</v>
      </c>
      <c r="E11" s="200">
        <v>28.738</v>
      </c>
      <c r="F11" s="200">
        <v>28.690999999999999</v>
      </c>
      <c r="G11" s="200">
        <v>27.510999999999999</v>
      </c>
      <c r="H11" s="200">
        <v>25.584</v>
      </c>
      <c r="I11" s="200">
        <v>23.204999999999998</v>
      </c>
      <c r="J11" s="200">
        <v>20.654</v>
      </c>
      <c r="K11" s="200">
        <v>63.558999999999997</v>
      </c>
      <c r="L11" s="200">
        <v>81.78</v>
      </c>
      <c r="M11" s="200">
        <v>346.68099999999998</v>
      </c>
    </row>
    <row r="12" spans="1:13" x14ac:dyDescent="0.25">
      <c r="A12" s="198"/>
      <c r="B12" s="201">
        <v>1963</v>
      </c>
      <c r="C12" s="200">
        <v>20.234999999999999</v>
      </c>
      <c r="D12" s="200">
        <v>23.408999999999999</v>
      </c>
      <c r="E12" s="200">
        <v>25.786000000000001</v>
      </c>
      <c r="F12" s="200">
        <v>26.722999999999999</v>
      </c>
      <c r="G12" s="200">
        <v>26.384</v>
      </c>
      <c r="H12" s="200">
        <v>25.391999999999999</v>
      </c>
      <c r="I12" s="200">
        <v>23.349</v>
      </c>
      <c r="J12" s="200">
        <v>21.213999999999999</v>
      </c>
      <c r="K12" s="200">
        <v>67.763999999999996</v>
      </c>
      <c r="L12" s="200">
        <v>102.98699999999999</v>
      </c>
      <c r="M12" s="200">
        <v>363.24</v>
      </c>
    </row>
    <row r="13" spans="1:13" x14ac:dyDescent="0.25">
      <c r="A13" s="198"/>
      <c r="B13" s="201">
        <v>1953</v>
      </c>
      <c r="C13" s="200">
        <v>17.149999999999999</v>
      </c>
      <c r="D13" s="200">
        <v>20.108000000000001</v>
      </c>
      <c r="E13" s="200">
        <v>22.353000000000002</v>
      </c>
      <c r="F13" s="200">
        <v>23.882000000000001</v>
      </c>
      <c r="G13" s="200">
        <v>23.701000000000001</v>
      </c>
      <c r="H13" s="200">
        <v>23.748999999999999</v>
      </c>
      <c r="I13" s="200">
        <v>22.117999999999999</v>
      </c>
      <c r="J13" s="200">
        <v>20.741</v>
      </c>
      <c r="K13" s="200">
        <v>69.027000000000001</v>
      </c>
      <c r="L13" s="200">
        <v>120.84</v>
      </c>
      <c r="M13" s="200">
        <v>363.666</v>
      </c>
    </row>
    <row r="14" spans="1:13" x14ac:dyDescent="0.25">
      <c r="A14" s="106"/>
      <c r="B14" s="106"/>
      <c r="C14" s="195" t="s">
        <v>102</v>
      </c>
      <c r="D14" s="196" t="s">
        <v>103</v>
      </c>
      <c r="E14" s="196" t="s">
        <v>104</v>
      </c>
      <c r="F14" s="196" t="s">
        <v>105</v>
      </c>
      <c r="G14" s="196" t="s">
        <v>106</v>
      </c>
      <c r="H14" s="196" t="s">
        <v>107</v>
      </c>
      <c r="I14" s="196" t="s">
        <v>108</v>
      </c>
      <c r="J14" s="196" t="s">
        <v>109</v>
      </c>
      <c r="K14" s="196" t="s">
        <v>110</v>
      </c>
      <c r="L14" s="196" t="s">
        <v>111</v>
      </c>
      <c r="M14" s="197" t="s">
        <v>1</v>
      </c>
    </row>
    <row r="15" spans="1:13" x14ac:dyDescent="0.25">
      <c r="A15" s="198" t="s">
        <v>122</v>
      </c>
      <c r="B15" s="199">
        <v>1997</v>
      </c>
      <c r="C15" s="200">
        <v>75.668349000000006</v>
      </c>
      <c r="D15" s="200">
        <v>115.260864</v>
      </c>
      <c r="E15" s="200">
        <v>127.657753</v>
      </c>
      <c r="F15" s="200">
        <v>122.47150000000001</v>
      </c>
      <c r="G15" s="200">
        <v>108.087903</v>
      </c>
      <c r="H15" s="200">
        <v>89.095113999999995</v>
      </c>
      <c r="I15" s="200">
        <v>69.096836999999994</v>
      </c>
      <c r="J15" s="200">
        <v>52.659264999999998</v>
      </c>
      <c r="K15" s="200">
        <v>113.050427</v>
      </c>
      <c r="L15" s="200">
        <v>87.919722000000007</v>
      </c>
      <c r="M15" s="200">
        <v>960.96773600000006</v>
      </c>
    </row>
    <row r="16" spans="1:13" x14ac:dyDescent="0.25">
      <c r="A16" s="198" t="s">
        <v>100</v>
      </c>
      <c r="B16" s="199">
        <v>1987</v>
      </c>
      <c r="C16" s="200">
        <v>78.384</v>
      </c>
      <c r="D16" s="200">
        <v>111.402518594</v>
      </c>
      <c r="E16" s="200">
        <v>121.652078784</v>
      </c>
      <c r="F16" s="200">
        <v>114.01105613599999</v>
      </c>
      <c r="G16" s="200">
        <v>97.354534218999987</v>
      </c>
      <c r="H16" s="200">
        <v>78.756054921</v>
      </c>
      <c r="I16" s="200">
        <v>60.761000000000003</v>
      </c>
      <c r="J16" s="200">
        <v>45.048999999999999</v>
      </c>
      <c r="K16" s="200">
        <v>100.10160781899999</v>
      </c>
      <c r="L16" s="200">
        <v>82.215228449000008</v>
      </c>
      <c r="M16" s="200">
        <v>889.64607892200002</v>
      </c>
    </row>
    <row r="17" spans="1:13" x14ac:dyDescent="0.25">
      <c r="A17" s="198" t="s">
        <v>101</v>
      </c>
      <c r="B17" s="199">
        <v>1977</v>
      </c>
      <c r="C17" s="200">
        <v>85.525999999999996</v>
      </c>
      <c r="D17" s="200">
        <v>106.181</v>
      </c>
      <c r="E17" s="200">
        <v>108.941</v>
      </c>
      <c r="F17" s="200">
        <v>98.519000000000005</v>
      </c>
      <c r="G17" s="200">
        <v>85.02</v>
      </c>
      <c r="H17" s="200">
        <v>68.777000000000001</v>
      </c>
      <c r="I17" s="200">
        <v>53.256</v>
      </c>
      <c r="J17" s="200">
        <v>40.761000000000003</v>
      </c>
      <c r="K17" s="200">
        <v>96.611000000000004</v>
      </c>
      <c r="L17" s="200">
        <v>90.718000000000004</v>
      </c>
      <c r="M17" s="200">
        <v>834.31700000000001</v>
      </c>
    </row>
    <row r="18" spans="1:13" x14ac:dyDescent="0.25">
      <c r="A18" s="198" t="s">
        <v>101</v>
      </c>
      <c r="B18" s="201">
        <v>1963</v>
      </c>
      <c r="C18" s="200">
        <v>74.888999999999996</v>
      </c>
      <c r="D18" s="200">
        <v>87.073999999999998</v>
      </c>
      <c r="E18" s="200">
        <v>89.647000000000006</v>
      </c>
      <c r="F18" s="200">
        <v>83.027000000000001</v>
      </c>
      <c r="G18" s="200">
        <v>72.546000000000006</v>
      </c>
      <c r="H18" s="200">
        <v>60.335999999999999</v>
      </c>
      <c r="I18" s="200">
        <v>48.444000000000003</v>
      </c>
      <c r="J18" s="200">
        <v>38.835999999999999</v>
      </c>
      <c r="K18" s="200">
        <v>98.659000000000006</v>
      </c>
      <c r="L18" s="200">
        <v>110.955</v>
      </c>
      <c r="M18" s="200">
        <v>764.41899999999998</v>
      </c>
    </row>
    <row r="19" spans="1:13" x14ac:dyDescent="0.25">
      <c r="A19" s="198" t="s">
        <v>101</v>
      </c>
      <c r="B19" s="201">
        <v>1953</v>
      </c>
      <c r="C19" s="200">
        <v>59.679000000000002</v>
      </c>
      <c r="D19" s="200">
        <v>71.578999999999994</v>
      </c>
      <c r="E19" s="200">
        <v>75.847999999999999</v>
      </c>
      <c r="F19" s="200">
        <v>71.498999999999995</v>
      </c>
      <c r="G19" s="200">
        <v>63.539000000000001</v>
      </c>
      <c r="H19" s="200">
        <v>54.331000000000003</v>
      </c>
      <c r="I19" s="200">
        <v>44.82</v>
      </c>
      <c r="J19" s="200">
        <v>36.868000000000002</v>
      </c>
      <c r="K19" s="200">
        <v>99.757000000000005</v>
      </c>
      <c r="L19" s="200">
        <v>130.583</v>
      </c>
      <c r="M19" s="200">
        <v>708.50400000000002</v>
      </c>
    </row>
  </sheetData>
  <phoneticPr fontId="0" type="noConversion"/>
  <pageMargins left="0.75" right="0.75" top="1" bottom="1" header="0.5" footer="0.5"/>
  <pageSetup orientation="landscape" horizontalDpi="360" verticalDpi="36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workbookViewId="0">
      <selection sqref="A1:E49"/>
    </sheetView>
  </sheetViews>
  <sheetFormatPr defaultColWidth="8.6640625" defaultRowHeight="13.2" x14ac:dyDescent="0.25"/>
  <cols>
    <col min="1" max="1" width="9.6640625" style="83" customWidth="1"/>
    <col min="2" max="2" width="6.44140625" style="82" customWidth="1"/>
    <col min="3" max="3" width="7.6640625" style="82" customWidth="1"/>
    <col min="4" max="4" width="6.6640625" style="82" customWidth="1"/>
    <col min="5" max="5" width="6.44140625" style="84" customWidth="1"/>
  </cols>
  <sheetData>
    <row r="1" spans="1:5" x14ac:dyDescent="0.25">
      <c r="A1" s="203" t="s">
        <v>98</v>
      </c>
      <c r="B1" s="204"/>
      <c r="C1" s="204"/>
      <c r="D1" s="204"/>
      <c r="E1" s="197"/>
    </row>
    <row r="2" spans="1:5" x14ac:dyDescent="0.25">
      <c r="A2" s="205"/>
      <c r="B2" s="206" t="s">
        <v>115</v>
      </c>
      <c r="C2" s="206" t="s">
        <v>72</v>
      </c>
      <c r="D2" s="206" t="s">
        <v>64</v>
      </c>
      <c r="E2" s="206" t="s">
        <v>1</v>
      </c>
    </row>
    <row r="3" spans="1:5" x14ac:dyDescent="0.25">
      <c r="A3" s="207">
        <v>1952</v>
      </c>
      <c r="B3" s="208">
        <v>170.078</v>
      </c>
      <c r="C3" s="208">
        <v>252.846</v>
      </c>
      <c r="D3" s="208">
        <v>96.697999999999993</v>
      </c>
      <c r="E3" s="209">
        <f>B3+C3+D3</f>
        <v>519.62199999999996</v>
      </c>
    </row>
    <row r="4" spans="1:5" x14ac:dyDescent="0.25">
      <c r="A4" s="207">
        <v>1953</v>
      </c>
      <c r="B4" s="208">
        <v>193.24700000000001</v>
      </c>
      <c r="C4" s="208">
        <v>423.15800000000002</v>
      </c>
      <c r="D4" s="208">
        <v>93.691999999999993</v>
      </c>
      <c r="E4" s="209">
        <f t="shared" ref="E4:E47" si="0">B4+C4+D4</f>
        <v>710.09699999999998</v>
      </c>
    </row>
    <row r="5" spans="1:5" x14ac:dyDescent="0.25">
      <c r="A5" s="207">
        <v>1954</v>
      </c>
      <c r="B5" s="208">
        <v>284.41000000000003</v>
      </c>
      <c r="C5" s="208">
        <v>413.16899999999998</v>
      </c>
      <c r="D5" s="208">
        <v>110.631</v>
      </c>
      <c r="E5" s="209">
        <f t="shared" si="0"/>
        <v>808.20999999999992</v>
      </c>
    </row>
    <row r="6" spans="1:5" x14ac:dyDescent="0.25">
      <c r="A6" s="207">
        <v>1955</v>
      </c>
      <c r="B6" s="208">
        <v>236.86600000000001</v>
      </c>
      <c r="C6" s="208">
        <v>487.12400000000002</v>
      </c>
      <c r="D6" s="208">
        <v>55.314</v>
      </c>
      <c r="E6" s="209">
        <f t="shared" si="0"/>
        <v>779.30399999999997</v>
      </c>
    </row>
    <row r="7" spans="1:5" x14ac:dyDescent="0.25">
      <c r="A7" s="207">
        <v>1956</v>
      </c>
      <c r="B7" s="208">
        <v>227.88900000000001</v>
      </c>
      <c r="C7" s="208">
        <v>580.745</v>
      </c>
      <c r="D7" s="208">
        <v>77.600999999999999</v>
      </c>
      <c r="E7" s="209">
        <f t="shared" si="0"/>
        <v>886.23500000000001</v>
      </c>
    </row>
    <row r="8" spans="1:5" x14ac:dyDescent="0.25">
      <c r="A8" s="207">
        <v>1957</v>
      </c>
      <c r="B8" s="208">
        <v>248.39099999999999</v>
      </c>
      <c r="C8" s="208">
        <v>791.52599999999995</v>
      </c>
      <c r="D8" s="208">
        <v>98.438999999999993</v>
      </c>
      <c r="E8" s="209">
        <f t="shared" si="0"/>
        <v>1138.356</v>
      </c>
    </row>
    <row r="9" spans="1:5" x14ac:dyDescent="0.25">
      <c r="A9" s="207">
        <v>1958</v>
      </c>
      <c r="B9" s="208">
        <v>268.94900000000001</v>
      </c>
      <c r="C9" s="208">
        <v>1094.789</v>
      </c>
      <c r="D9" s="208">
        <v>168.99600000000001</v>
      </c>
      <c r="E9" s="209">
        <f t="shared" si="0"/>
        <v>1532.7340000000002</v>
      </c>
    </row>
    <row r="10" spans="1:5" x14ac:dyDescent="0.25">
      <c r="A10" s="207">
        <v>1959</v>
      </c>
      <c r="B10" s="208">
        <v>265.74400000000003</v>
      </c>
      <c r="C10" s="208">
        <v>1657.9110000000001</v>
      </c>
      <c r="D10" s="208">
        <v>193.036</v>
      </c>
      <c r="E10" s="209">
        <f t="shared" si="0"/>
        <v>2116.6910000000003</v>
      </c>
    </row>
    <row r="11" spans="1:5" x14ac:dyDescent="0.25">
      <c r="A11" s="207">
        <v>1960</v>
      </c>
      <c r="B11" s="208">
        <v>288.94499999999999</v>
      </c>
      <c r="C11" s="208">
        <v>1584.375</v>
      </c>
      <c r="D11" s="208">
        <v>226.69900000000001</v>
      </c>
      <c r="E11" s="209">
        <f t="shared" si="0"/>
        <v>2100.0189999999998</v>
      </c>
    </row>
    <row r="12" spans="1:5" x14ac:dyDescent="0.25">
      <c r="A12" s="207">
        <v>1961</v>
      </c>
      <c r="B12" s="208">
        <v>281.666</v>
      </c>
      <c r="C12" s="208">
        <v>1224.2570000000001</v>
      </c>
      <c r="D12" s="208">
        <v>254.739</v>
      </c>
      <c r="E12" s="209">
        <f t="shared" si="0"/>
        <v>1760.662</v>
      </c>
    </row>
    <row r="13" spans="1:5" x14ac:dyDescent="0.25">
      <c r="A13" s="207">
        <v>1962</v>
      </c>
      <c r="B13" s="208">
        <v>250.732</v>
      </c>
      <c r="C13" s="208">
        <v>834.23199999999997</v>
      </c>
      <c r="D13" s="208">
        <v>280.81900000000002</v>
      </c>
      <c r="E13" s="209">
        <f t="shared" si="0"/>
        <v>1365.7829999999999</v>
      </c>
    </row>
    <row r="14" spans="1:5" x14ac:dyDescent="0.25">
      <c r="A14" s="207">
        <v>1963</v>
      </c>
      <c r="B14" s="208">
        <v>247.851</v>
      </c>
      <c r="C14" s="208">
        <v>817.97199999999998</v>
      </c>
      <c r="D14" s="208">
        <v>259.51100000000002</v>
      </c>
      <c r="E14" s="209">
        <f t="shared" si="0"/>
        <v>1325.3339999999998</v>
      </c>
    </row>
    <row r="15" spans="1:5" x14ac:dyDescent="0.25">
      <c r="A15" s="207">
        <v>1964</v>
      </c>
      <c r="B15" s="208">
        <v>246.85</v>
      </c>
      <c r="C15" s="208">
        <v>776.10900000000004</v>
      </c>
      <c r="D15" s="208">
        <v>289.72699999999998</v>
      </c>
      <c r="E15" s="209">
        <f t="shared" si="0"/>
        <v>1312.6860000000001</v>
      </c>
    </row>
    <row r="16" spans="1:5" x14ac:dyDescent="0.25">
      <c r="A16" s="207">
        <v>1965</v>
      </c>
      <c r="B16" s="208">
        <v>246.84800000000001</v>
      </c>
      <c r="C16" s="208">
        <v>726.33</v>
      </c>
      <c r="D16" s="208">
        <v>312.15199999999999</v>
      </c>
      <c r="E16" s="209">
        <f t="shared" si="0"/>
        <v>1285.3300000000002</v>
      </c>
    </row>
    <row r="17" spans="1:5" x14ac:dyDescent="0.25">
      <c r="A17" s="207">
        <v>1966</v>
      </c>
      <c r="B17" s="208">
        <v>241.6</v>
      </c>
      <c r="C17" s="208">
        <v>716.27300000000002</v>
      </c>
      <c r="D17" s="208">
        <v>322.95299999999997</v>
      </c>
      <c r="E17" s="209">
        <f t="shared" si="0"/>
        <v>1280.826</v>
      </c>
    </row>
    <row r="18" spans="1:5" x14ac:dyDescent="0.25">
      <c r="A18" s="207">
        <v>1967</v>
      </c>
      <c r="B18" s="208">
        <v>226.53299999999999</v>
      </c>
      <c r="C18" s="208">
        <v>784.87599999999998</v>
      </c>
      <c r="D18" s="208">
        <v>361.36399999999998</v>
      </c>
      <c r="E18" s="209">
        <f t="shared" si="0"/>
        <v>1372.7729999999999</v>
      </c>
    </row>
    <row r="19" spans="1:5" x14ac:dyDescent="0.25">
      <c r="A19" s="207">
        <v>1968</v>
      </c>
      <c r="B19" s="208">
        <v>257.80799999999999</v>
      </c>
      <c r="C19" s="208">
        <v>814.52700000000004</v>
      </c>
      <c r="D19" s="208">
        <v>366.274</v>
      </c>
      <c r="E19" s="209">
        <f t="shared" si="0"/>
        <v>1438.6089999999999</v>
      </c>
    </row>
    <row r="20" spans="1:5" x14ac:dyDescent="0.25">
      <c r="A20" s="207">
        <v>1969</v>
      </c>
      <c r="B20" s="208">
        <v>230.834</v>
      </c>
      <c r="C20" s="208">
        <v>825.00599999999997</v>
      </c>
      <c r="D20" s="208">
        <v>375.471</v>
      </c>
      <c r="E20" s="209">
        <f t="shared" si="0"/>
        <v>1431.3109999999999</v>
      </c>
    </row>
    <row r="21" spans="1:5" x14ac:dyDescent="0.25">
      <c r="A21" s="207">
        <v>1970</v>
      </c>
      <c r="B21" s="208">
        <v>203.19800000000001</v>
      </c>
      <c r="C21" s="208">
        <v>941.35400000000004</v>
      </c>
      <c r="D21" s="208">
        <v>432.12</v>
      </c>
      <c r="E21" s="209">
        <f t="shared" si="0"/>
        <v>1576.672</v>
      </c>
    </row>
    <row r="22" spans="1:5" x14ac:dyDescent="0.25">
      <c r="A22" s="207">
        <v>1971</v>
      </c>
      <c r="B22" s="208">
        <v>244.95599999999999</v>
      </c>
      <c r="C22" s="208">
        <v>1024.1500000000001</v>
      </c>
      <c r="D22" s="208">
        <v>397.98700000000002</v>
      </c>
      <c r="E22" s="209">
        <f t="shared" si="0"/>
        <v>1667.0930000000001</v>
      </c>
    </row>
    <row r="23" spans="1:5" x14ac:dyDescent="0.25">
      <c r="A23" s="207">
        <v>1972</v>
      </c>
      <c r="B23" s="208">
        <v>205.749</v>
      </c>
      <c r="C23" s="208">
        <v>1014.2809999999999</v>
      </c>
      <c r="D23" s="208">
        <v>426.29500000000002</v>
      </c>
      <c r="E23" s="209">
        <f t="shared" si="0"/>
        <v>1646.325</v>
      </c>
    </row>
    <row r="24" spans="1:5" x14ac:dyDescent="0.25">
      <c r="A24" s="207">
        <v>1973</v>
      </c>
      <c r="B24" s="208">
        <v>182.75</v>
      </c>
      <c r="C24" s="208">
        <v>1050.798</v>
      </c>
      <c r="D24" s="208">
        <v>486.59300000000002</v>
      </c>
      <c r="E24" s="209">
        <f t="shared" si="0"/>
        <v>1720.1410000000001</v>
      </c>
    </row>
    <row r="25" spans="1:5" x14ac:dyDescent="0.25">
      <c r="A25" s="207">
        <v>1974</v>
      </c>
      <c r="B25" s="208">
        <v>164.864</v>
      </c>
      <c r="C25" s="208">
        <v>1036.5519999999999</v>
      </c>
      <c r="D25" s="208">
        <v>374.25099999999998</v>
      </c>
      <c r="E25" s="209">
        <f t="shared" si="0"/>
        <v>1575.6669999999999</v>
      </c>
    </row>
    <row r="26" spans="1:5" x14ac:dyDescent="0.25">
      <c r="A26" s="207">
        <v>1975</v>
      </c>
      <c r="B26" s="208">
        <v>163.28800000000001</v>
      </c>
      <c r="C26" s="208">
        <v>1269.3689999999999</v>
      </c>
      <c r="D26" s="208">
        <v>467.346</v>
      </c>
      <c r="E26" s="209">
        <f t="shared" si="0"/>
        <v>1900.0029999999999</v>
      </c>
    </row>
    <row r="27" spans="1:5" x14ac:dyDescent="0.25">
      <c r="A27" s="207">
        <v>1976</v>
      </c>
      <c r="B27" s="208">
        <v>163.672</v>
      </c>
      <c r="C27" s="208">
        <v>1190.3219999999999</v>
      </c>
      <c r="D27" s="208">
        <v>504.88299999999998</v>
      </c>
      <c r="E27" s="209">
        <f t="shared" si="0"/>
        <v>1858.877</v>
      </c>
    </row>
    <row r="28" spans="1:5" x14ac:dyDescent="0.25">
      <c r="A28" s="207">
        <v>1977</v>
      </c>
      <c r="B28" s="208">
        <v>135.81800000000001</v>
      </c>
      <c r="C28" s="208">
        <v>1320.143</v>
      </c>
      <c r="D28" s="208">
        <v>486.90199999999999</v>
      </c>
      <c r="E28" s="209">
        <f t="shared" si="0"/>
        <v>1942.8630000000001</v>
      </c>
    </row>
    <row r="29" spans="1:5" x14ac:dyDescent="0.25">
      <c r="A29" s="207">
        <v>1978</v>
      </c>
      <c r="B29" s="208">
        <v>226.441</v>
      </c>
      <c r="C29" s="208">
        <v>1255.3689999999999</v>
      </c>
      <c r="D29" s="208">
        <v>606.07899999999995</v>
      </c>
      <c r="E29" s="209">
        <f t="shared" si="0"/>
        <v>2087.8890000000001</v>
      </c>
    </row>
    <row r="30" spans="1:5" x14ac:dyDescent="0.25">
      <c r="A30" s="207">
        <v>1979</v>
      </c>
      <c r="B30" s="208">
        <v>177.94800000000001</v>
      </c>
      <c r="C30" s="208">
        <v>1267.9949999999999</v>
      </c>
      <c r="D30" s="208">
        <v>614.26499999999999</v>
      </c>
      <c r="E30" s="209">
        <f t="shared" si="0"/>
        <v>2060.2080000000001</v>
      </c>
    </row>
    <row r="31" spans="1:5" x14ac:dyDescent="0.25">
      <c r="A31" s="207">
        <v>1980</v>
      </c>
      <c r="B31" s="208">
        <v>172.13499999999999</v>
      </c>
      <c r="C31" s="208">
        <v>1490.25</v>
      </c>
      <c r="D31" s="208">
        <v>599.69500000000005</v>
      </c>
      <c r="E31" s="209">
        <f t="shared" si="0"/>
        <v>2262.08</v>
      </c>
    </row>
    <row r="32" spans="1:5" x14ac:dyDescent="0.25">
      <c r="A32" s="207">
        <v>1981</v>
      </c>
      <c r="B32" s="208">
        <v>196.53200000000001</v>
      </c>
      <c r="C32" s="208">
        <v>1187.675</v>
      </c>
      <c r="D32" s="208">
        <v>541.91499999999996</v>
      </c>
      <c r="E32" s="209">
        <f t="shared" si="0"/>
        <v>1926.1219999999998</v>
      </c>
    </row>
    <row r="33" spans="1:5" x14ac:dyDescent="0.25">
      <c r="A33" s="207">
        <v>1982</v>
      </c>
      <c r="B33" s="208">
        <v>136.33000000000001</v>
      </c>
      <c r="C33" s="208">
        <v>1705.509</v>
      </c>
      <c r="D33" s="208">
        <v>532.36800000000005</v>
      </c>
      <c r="E33" s="209">
        <f t="shared" si="0"/>
        <v>2374.2069999999999</v>
      </c>
    </row>
    <row r="34" spans="1:5" x14ac:dyDescent="0.25">
      <c r="A34" s="207">
        <v>1983</v>
      </c>
      <c r="B34" s="208">
        <v>172.84100000000001</v>
      </c>
      <c r="C34" s="208">
        <v>1812.88</v>
      </c>
      <c r="D34" s="208">
        <v>466.87700000000001</v>
      </c>
      <c r="E34" s="209">
        <f t="shared" si="0"/>
        <v>2452.598</v>
      </c>
    </row>
    <row r="35" spans="1:5" x14ac:dyDescent="0.25">
      <c r="A35" s="207">
        <v>1984</v>
      </c>
      <c r="B35" s="208">
        <v>166.35499999999999</v>
      </c>
      <c r="C35" s="208">
        <v>1856.8209999999999</v>
      </c>
      <c r="D35" s="208">
        <v>529.19899999999996</v>
      </c>
      <c r="E35" s="209">
        <f t="shared" si="0"/>
        <v>2552.375</v>
      </c>
    </row>
    <row r="36" spans="1:5" x14ac:dyDescent="0.25">
      <c r="A36" s="207">
        <v>1985</v>
      </c>
      <c r="B36" s="208">
        <v>158.434</v>
      </c>
      <c r="C36" s="208">
        <v>2028.809</v>
      </c>
      <c r="D36" s="208">
        <v>507.48399999999998</v>
      </c>
      <c r="E36" s="209">
        <f t="shared" si="0"/>
        <v>2694.7269999999999</v>
      </c>
    </row>
    <row r="37" spans="1:5" x14ac:dyDescent="0.25">
      <c r="A37" s="207">
        <v>1986</v>
      </c>
      <c r="B37" s="208">
        <v>137.30099999999999</v>
      </c>
      <c r="C37" s="208">
        <v>2114.4549999999999</v>
      </c>
      <c r="D37" s="208">
        <v>500.78800000000001</v>
      </c>
      <c r="E37" s="209">
        <f t="shared" si="0"/>
        <v>2752.5439999999999</v>
      </c>
    </row>
    <row r="38" spans="1:5" x14ac:dyDescent="0.25">
      <c r="A38" s="207">
        <v>1987</v>
      </c>
      <c r="B38" s="208">
        <v>138.27799999999999</v>
      </c>
      <c r="C38" s="208">
        <v>2491.3119999999999</v>
      </c>
      <c r="D38" s="208">
        <v>402.80799999999999</v>
      </c>
      <c r="E38" s="209">
        <f t="shared" si="0"/>
        <v>3032.3979999999997</v>
      </c>
    </row>
    <row r="39" spans="1:5" x14ac:dyDescent="0.25">
      <c r="A39" s="207">
        <v>1988</v>
      </c>
      <c r="B39" s="208">
        <v>140.57</v>
      </c>
      <c r="C39" s="208">
        <v>2715.2280000000001</v>
      </c>
      <c r="D39" s="208">
        <v>538.04300000000001</v>
      </c>
      <c r="E39" s="209">
        <f t="shared" si="0"/>
        <v>3393.8410000000003</v>
      </c>
    </row>
    <row r="40" spans="1:5" x14ac:dyDescent="0.25">
      <c r="A40" s="207">
        <v>1989</v>
      </c>
      <c r="B40" s="208">
        <v>130.923</v>
      </c>
      <c r="C40" s="208">
        <v>2305.9389999999999</v>
      </c>
      <c r="D40" s="208">
        <v>584.24800000000005</v>
      </c>
      <c r="E40" s="209">
        <f t="shared" si="0"/>
        <v>3021.11</v>
      </c>
    </row>
    <row r="41" spans="1:5" x14ac:dyDescent="0.25">
      <c r="A41" s="207">
        <v>1990</v>
      </c>
      <c r="B41" s="208">
        <v>167.92400000000001</v>
      </c>
      <c r="C41" s="208">
        <v>2027.6179999999999</v>
      </c>
      <c r="D41" s="208">
        <v>666.1</v>
      </c>
      <c r="E41" s="209">
        <f t="shared" si="0"/>
        <v>2861.6419999999998</v>
      </c>
    </row>
    <row r="42" spans="1:5" x14ac:dyDescent="0.25">
      <c r="A42" s="207">
        <v>1991</v>
      </c>
      <c r="B42" s="208">
        <v>144.982</v>
      </c>
      <c r="C42" s="208">
        <v>1759.491</v>
      </c>
      <c r="D42" s="208">
        <v>653.47500000000002</v>
      </c>
      <c r="E42" s="209">
        <f t="shared" si="0"/>
        <v>2557.9479999999999</v>
      </c>
    </row>
    <row r="43" spans="1:5" x14ac:dyDescent="0.25">
      <c r="A43" s="207">
        <v>1992</v>
      </c>
      <c r="B43" s="208">
        <v>153.55600000000001</v>
      </c>
      <c r="C43" s="208">
        <v>1790.5050000000001</v>
      </c>
      <c r="D43" s="208">
        <v>600.25</v>
      </c>
      <c r="E43" s="209">
        <f t="shared" si="0"/>
        <v>2544.3110000000001</v>
      </c>
    </row>
    <row r="44" spans="1:5" x14ac:dyDescent="0.25">
      <c r="A44" s="207">
        <v>1993</v>
      </c>
      <c r="B44" s="208">
        <v>144.29</v>
      </c>
      <c r="C44" s="208">
        <v>1718.8610000000001</v>
      </c>
      <c r="D44" s="208">
        <v>556.12</v>
      </c>
      <c r="E44" s="209">
        <f t="shared" si="0"/>
        <v>2419.2710000000002</v>
      </c>
    </row>
    <row r="45" spans="1:5" x14ac:dyDescent="0.25">
      <c r="A45" s="207">
        <v>1994</v>
      </c>
      <c r="B45" s="208">
        <v>125.979</v>
      </c>
      <c r="C45" s="208">
        <v>1804.049</v>
      </c>
      <c r="D45" s="208">
        <v>546.98400000000004</v>
      </c>
      <c r="E45" s="209">
        <f t="shared" si="0"/>
        <v>2477.0120000000002</v>
      </c>
    </row>
    <row r="46" spans="1:5" x14ac:dyDescent="0.25">
      <c r="A46" s="207">
        <v>1995</v>
      </c>
      <c r="B46" s="208">
        <v>130.09399999999999</v>
      </c>
      <c r="C46" s="208">
        <v>1689.5409999999999</v>
      </c>
      <c r="D46" s="208">
        <v>601.76599999999996</v>
      </c>
      <c r="E46" s="209">
        <f t="shared" si="0"/>
        <v>2421.4009999999998</v>
      </c>
    </row>
    <row r="47" spans="1:5" x14ac:dyDescent="0.25">
      <c r="A47" s="207">
        <v>1996</v>
      </c>
      <c r="B47" s="208">
        <v>143.636</v>
      </c>
      <c r="C47" s="208">
        <v>1839.462</v>
      </c>
      <c r="D47" s="208">
        <v>423.35700000000003</v>
      </c>
      <c r="E47" s="209">
        <f t="shared" si="0"/>
        <v>2406.4549999999999</v>
      </c>
    </row>
    <row r="48" spans="1:5" s="85" customFormat="1" x14ac:dyDescent="0.25">
      <c r="A48" s="210" t="s">
        <v>97</v>
      </c>
      <c r="B48" s="211">
        <f>SUM(B3:B47)</f>
        <v>8844.0850000000009</v>
      </c>
      <c r="C48" s="211">
        <f>SUM(C3:C47)</f>
        <v>58513.962999999989</v>
      </c>
      <c r="D48" s="211">
        <f>SUM(D3:D47)</f>
        <v>17992.314000000002</v>
      </c>
      <c r="E48" s="211">
        <f>SUM(E3:E47)</f>
        <v>85350.362000000008</v>
      </c>
    </row>
    <row r="49" spans="1:5" s="85" customFormat="1" x14ac:dyDescent="0.25">
      <c r="A49" s="210" t="s">
        <v>99</v>
      </c>
      <c r="B49" s="211">
        <f>SUM(B3:B47)/COUNTA(B3:B47)</f>
        <v>196.53522222222225</v>
      </c>
      <c r="C49" s="211">
        <f>SUM(C3:C47)/COUNTA(C3:C47)</f>
        <v>1300.3102888888886</v>
      </c>
      <c r="D49" s="211">
        <f>SUM(D3:D47)/COUNTA(D3:D47)</f>
        <v>399.82920000000007</v>
      </c>
      <c r="E49" s="211">
        <f>SUM(E3:E47)/COUNTA(E3:E47)</f>
        <v>1896.6747111111113</v>
      </c>
    </row>
  </sheetData>
  <phoneticPr fontId="0" type="noConversion"/>
  <pageMargins left="0.5" right="0.75" top="0.5" bottom="0.5" header="0.5" footer="0.5"/>
  <pageSetup scale="85" orientation="landscape" horizontalDpi="360" verticalDpi="36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2:S32"/>
  <sheetViews>
    <sheetView tabSelected="1" topLeftCell="E25" workbookViewId="0">
      <selection activeCell="N28" sqref="N28"/>
    </sheetView>
  </sheetViews>
  <sheetFormatPr defaultColWidth="11.44140625" defaultRowHeight="13.2" x14ac:dyDescent="0.25"/>
  <cols>
    <col min="1" max="6" width="11.44140625" customWidth="1"/>
    <col min="7" max="7" width="5.33203125" customWidth="1"/>
    <col min="8" max="19" width="6.6640625" style="32" customWidth="1"/>
  </cols>
  <sheetData>
    <row r="2" spans="6:19" x14ac:dyDescent="0.25">
      <c r="H2" s="32" t="s">
        <v>171</v>
      </c>
      <c r="I2" s="32" t="s">
        <v>43</v>
      </c>
      <c r="J2" s="32" t="s">
        <v>33</v>
      </c>
      <c r="K2" s="32" t="s">
        <v>44</v>
      </c>
      <c r="L2" s="32" t="s">
        <v>45</v>
      </c>
      <c r="M2" s="32" t="s">
        <v>30</v>
      </c>
      <c r="N2" s="32" t="s">
        <v>29</v>
      </c>
      <c r="O2" s="32" t="s">
        <v>28</v>
      </c>
      <c r="P2" s="32" t="s">
        <v>46</v>
      </c>
      <c r="Q2" s="32" t="s">
        <v>47</v>
      </c>
      <c r="R2" s="32" t="s">
        <v>25</v>
      </c>
    </row>
    <row r="3" spans="6:19" x14ac:dyDescent="0.25">
      <c r="F3" t="s">
        <v>48</v>
      </c>
      <c r="G3">
        <v>1997</v>
      </c>
      <c r="H3" s="32">
        <v>1.835162</v>
      </c>
      <c r="I3" s="32">
        <v>11.156516</v>
      </c>
      <c r="J3" s="32">
        <v>15.195968000000001</v>
      </c>
      <c r="K3" s="32">
        <v>13.128906000000001</v>
      </c>
      <c r="L3" s="32">
        <v>51.982393999999999</v>
      </c>
      <c r="M3" s="32">
        <v>33.403860000000002</v>
      </c>
      <c r="N3" s="32">
        <v>123.992296</v>
      </c>
      <c r="O3" s="32">
        <v>29.265317</v>
      </c>
      <c r="P3" s="32">
        <v>12.298864</v>
      </c>
      <c r="Q3" s="32">
        <v>51.355573999999997</v>
      </c>
      <c r="R3" s="32">
        <v>16.817504</v>
      </c>
    </row>
    <row r="4" spans="6:19" x14ac:dyDescent="0.25">
      <c r="G4">
        <v>1987</v>
      </c>
      <c r="H4" s="32">
        <v>5.475261315254067</v>
      </c>
      <c r="I4" s="32">
        <v>13.548652100342951</v>
      </c>
      <c r="J4" s="32">
        <v>16.439494371009609</v>
      </c>
      <c r="K4" s="32">
        <v>15.640371978401618</v>
      </c>
      <c r="L4" s="32">
        <v>48.987563245895274</v>
      </c>
      <c r="M4" s="32">
        <v>31.499837889132003</v>
      </c>
      <c r="N4" s="32">
        <v>117.18392720546119</v>
      </c>
      <c r="O4" s="32">
        <v>28.373426551812869</v>
      </c>
      <c r="P4" s="32">
        <v>14.045355991690169</v>
      </c>
      <c r="Q4" s="32">
        <v>43.147509745402779</v>
      </c>
      <c r="R4" s="32">
        <v>17.345599605597481</v>
      </c>
    </row>
    <row r="5" spans="6:19" x14ac:dyDescent="0.25">
      <c r="G5">
        <v>1977</v>
      </c>
      <c r="H5" s="32">
        <v>9.9883439158107556</v>
      </c>
      <c r="I5" s="32">
        <v>11.769020557185019</v>
      </c>
      <c r="J5" s="32">
        <v>17.476061850790749</v>
      </c>
      <c r="K5" s="32">
        <v>16.724504985149554</v>
      </c>
      <c r="L5" s="32">
        <v>49.900514278119019</v>
      </c>
      <c r="M5" s="32">
        <v>34.567506751703277</v>
      </c>
      <c r="N5" s="32">
        <v>108.56863680536819</v>
      </c>
      <c r="O5" s="32">
        <v>26.634859428852156</v>
      </c>
      <c r="P5" s="32">
        <v>22.221640100567289</v>
      </c>
      <c r="Q5" s="32">
        <v>36.076006506489293</v>
      </c>
      <c r="R5" s="32">
        <v>19.14890481996472</v>
      </c>
    </row>
    <row r="6" spans="6:19" x14ac:dyDescent="0.25">
      <c r="G6">
        <v>1963</v>
      </c>
      <c r="H6" s="32">
        <v>10.959088395613648</v>
      </c>
      <c r="I6" s="32">
        <v>10.522083494363034</v>
      </c>
      <c r="J6" s="32">
        <v>18.572689518815508</v>
      </c>
      <c r="K6" s="32">
        <v>24.902208493148091</v>
      </c>
      <c r="L6" s="32">
        <v>55.499325115545481</v>
      </c>
      <c r="M6" s="32">
        <v>25.805867047758895</v>
      </c>
      <c r="N6" s="32">
        <v>110.50044970586634</v>
      </c>
      <c r="O6" s="32">
        <v>35.94649928653326</v>
      </c>
      <c r="P6" s="32">
        <v>19.342422722348289</v>
      </c>
      <c r="Q6" s="32">
        <v>30.82980993950142</v>
      </c>
      <c r="R6" s="32">
        <v>22.428556280506026</v>
      </c>
    </row>
    <row r="7" spans="6:19" x14ac:dyDescent="0.25">
      <c r="G7">
        <v>1953</v>
      </c>
      <c r="H7" s="32">
        <v>13.979166181935414</v>
      </c>
      <c r="I7" s="32">
        <v>9.269072341109224</v>
      </c>
      <c r="J7" s="32">
        <v>18.898977002855997</v>
      </c>
      <c r="K7" s="32">
        <v>26.925588032051873</v>
      </c>
      <c r="L7" s="32">
        <v>55.360464858565535</v>
      </c>
      <c r="M7" s="32">
        <v>24.99235672502002</v>
      </c>
      <c r="N7" s="32">
        <v>101.32645090661251</v>
      </c>
      <c r="O7" s="32">
        <v>35.710443496486974</v>
      </c>
      <c r="P7" s="32">
        <v>23.723830000552688</v>
      </c>
      <c r="Q7" s="32">
        <v>23.997676708435041</v>
      </c>
      <c r="R7" s="32">
        <v>24.636973746374757</v>
      </c>
    </row>
    <row r="11" spans="6:19" x14ac:dyDescent="0.25">
      <c r="H11" s="32" t="s">
        <v>171</v>
      </c>
      <c r="I11" s="32" t="s">
        <v>63</v>
      </c>
      <c r="J11" s="32" t="s">
        <v>62</v>
      </c>
      <c r="K11" s="32" t="s">
        <v>49</v>
      </c>
      <c r="L11" s="32" t="s">
        <v>61</v>
      </c>
      <c r="M11" s="32" t="s">
        <v>60</v>
      </c>
      <c r="N11" s="32" t="s">
        <v>50</v>
      </c>
      <c r="O11" s="32" t="s">
        <v>59</v>
      </c>
      <c r="P11" s="32" t="s">
        <v>51</v>
      </c>
      <c r="Q11" s="32" t="s">
        <v>58</v>
      </c>
      <c r="R11" s="32" t="s">
        <v>52</v>
      </c>
      <c r="S11" s="32" t="s">
        <v>38</v>
      </c>
    </row>
    <row r="12" spans="6:19" x14ac:dyDescent="0.25">
      <c r="F12" t="s">
        <v>53</v>
      </c>
      <c r="G12">
        <v>1997</v>
      </c>
      <c r="H12" s="32">
        <v>1.4604120000000003</v>
      </c>
      <c r="I12" s="32">
        <v>36.534216000000001</v>
      </c>
      <c r="J12" s="32">
        <v>29.304856000000001</v>
      </c>
      <c r="K12" s="32">
        <v>0.27827300000000005</v>
      </c>
      <c r="L12" s="32">
        <v>24.557053999999997</v>
      </c>
      <c r="M12" s="32">
        <v>11.411241</v>
      </c>
      <c r="N12" s="32">
        <v>1.1609639999999999</v>
      </c>
      <c r="O12" s="32">
        <v>12.268748</v>
      </c>
      <c r="P12" s="32">
        <v>0.73766200000000004</v>
      </c>
      <c r="Q12" s="32">
        <v>3.6713149999999994</v>
      </c>
      <c r="R12" s="32">
        <v>21.209721000000002</v>
      </c>
      <c r="S12" s="32">
        <v>0.63763300000000001</v>
      </c>
    </row>
    <row r="13" spans="6:19" x14ac:dyDescent="0.25">
      <c r="G13">
        <v>1987</v>
      </c>
      <c r="H13" s="32">
        <v>2.3940000000000001</v>
      </c>
      <c r="I13" s="32">
        <v>33.887370084142411</v>
      </c>
      <c r="J13" s="32">
        <v>25.790956980680377</v>
      </c>
      <c r="K13" s="32">
        <v>0.2902799453099803</v>
      </c>
      <c r="L13" s="32">
        <v>27.782589107773529</v>
      </c>
      <c r="M13" s="32">
        <v>11.173561554836844</v>
      </c>
      <c r="N13" s="32">
        <v>2.729128978727259</v>
      </c>
      <c r="O13" s="32">
        <v>12.205490272900342</v>
      </c>
      <c r="P13" s="32">
        <v>1.1290693431304688</v>
      </c>
      <c r="Q13" s="32">
        <v>0.81904247755640724</v>
      </c>
      <c r="R13" s="32">
        <v>16.311920320221613</v>
      </c>
      <c r="S13" s="32">
        <v>2.5105909347207662</v>
      </c>
    </row>
    <row r="14" spans="6:19" x14ac:dyDescent="0.25">
      <c r="G14">
        <v>1977</v>
      </c>
      <c r="H14" s="32">
        <v>6.3869999999999996</v>
      </c>
      <c r="I14" s="32">
        <v>31.395089072820639</v>
      </c>
      <c r="J14" s="32">
        <v>27.253405024629586</v>
      </c>
      <c r="K14" s="32">
        <v>0.45926322754747168</v>
      </c>
      <c r="L14" s="32">
        <v>21.457033077300974</v>
      </c>
      <c r="M14" s="32">
        <v>18.180197106318985</v>
      </c>
      <c r="N14" s="32">
        <v>2.5044952625138301</v>
      </c>
      <c r="O14" s="32">
        <v>13.142422675668307</v>
      </c>
      <c r="P14" s="32">
        <v>0.66159892292157518</v>
      </c>
      <c r="Q14" s="32">
        <v>0.52813487405868598</v>
      </c>
      <c r="R14" s="32">
        <v>17.16815091402302</v>
      </c>
      <c r="S14" s="32">
        <v>6.5292098421969236</v>
      </c>
    </row>
    <row r="15" spans="6:19" x14ac:dyDescent="0.25">
      <c r="G15">
        <v>1963</v>
      </c>
      <c r="H15" s="32">
        <v>6.7990000000000004</v>
      </c>
      <c r="I15" s="32">
        <v>35.016888297656187</v>
      </c>
      <c r="J15" s="32">
        <v>34.035574600899075</v>
      </c>
      <c r="K15" s="32">
        <v>4.7176362595541903</v>
      </c>
      <c r="L15" s="32">
        <v>14.802705041644632</v>
      </c>
      <c r="M15" s="32">
        <v>23.234529135998514</v>
      </c>
      <c r="N15" s="32">
        <v>3.3801034515155197</v>
      </c>
      <c r="O15" s="32">
        <v>15.173795724614068</v>
      </c>
      <c r="P15" s="32">
        <v>1.4678964011908617</v>
      </c>
      <c r="Q15" s="32">
        <v>0</v>
      </c>
      <c r="R15" s="32">
        <v>10.489419407482945</v>
      </c>
      <c r="S15" s="32">
        <v>7.490451679443999</v>
      </c>
    </row>
    <row r="16" spans="6:19" x14ac:dyDescent="0.25">
      <c r="G16">
        <v>1953</v>
      </c>
      <c r="H16" s="32">
        <v>7.8004067148630014</v>
      </c>
      <c r="I16" s="32">
        <v>32.569745012647466</v>
      </c>
      <c r="J16" s="32">
        <v>35.081180734899981</v>
      </c>
      <c r="K16" s="32">
        <v>5.4673705491847793</v>
      </c>
      <c r="L16" s="32">
        <v>11.97039807243314</v>
      </c>
      <c r="M16" s="32">
        <v>24.418888877269289</v>
      </c>
      <c r="N16" s="32">
        <v>3.5645274568791852</v>
      </c>
      <c r="O16" s="32">
        <v>16.029575390750473</v>
      </c>
      <c r="P16" s="32">
        <v>1.283321081156678</v>
      </c>
      <c r="Q16" s="32">
        <v>0</v>
      </c>
      <c r="R16" s="32">
        <v>10.373052239079417</v>
      </c>
      <c r="S16" s="32">
        <v>9.2749405856996052</v>
      </c>
    </row>
    <row r="19" spans="6:14" x14ac:dyDescent="0.25">
      <c r="F19" s="106"/>
      <c r="G19" s="106"/>
      <c r="H19" s="164"/>
      <c r="I19" s="164"/>
      <c r="J19" s="164"/>
      <c r="K19" s="164"/>
      <c r="L19" s="164"/>
      <c r="M19" s="164"/>
      <c r="N19" s="164"/>
    </row>
    <row r="20" spans="6:14" x14ac:dyDescent="0.25">
      <c r="F20" s="106"/>
      <c r="G20" s="106"/>
      <c r="H20" s="164" t="s">
        <v>55</v>
      </c>
      <c r="I20" s="164" t="s">
        <v>47</v>
      </c>
      <c r="J20" s="164" t="s">
        <v>56</v>
      </c>
      <c r="K20" s="164" t="s">
        <v>54</v>
      </c>
      <c r="L20" s="164" t="s">
        <v>29</v>
      </c>
      <c r="M20" s="164"/>
      <c r="N20" s="164"/>
    </row>
    <row r="21" spans="6:14" x14ac:dyDescent="0.25">
      <c r="F21" s="106" t="s">
        <v>57</v>
      </c>
      <c r="G21" s="106">
        <v>1953</v>
      </c>
      <c r="H21" s="164">
        <f>R7</f>
        <v>24.636973746374757</v>
      </c>
      <c r="I21" s="164">
        <f>Q7</f>
        <v>23.997676708435041</v>
      </c>
      <c r="J21" s="164">
        <f>K7</f>
        <v>26.925588032051873</v>
      </c>
      <c r="K21" s="164">
        <f>O7+P7</f>
        <v>59.434273497039662</v>
      </c>
      <c r="L21" s="164">
        <f>N7</f>
        <v>101.32645090661251</v>
      </c>
      <c r="M21" s="164"/>
      <c r="N21" s="164"/>
    </row>
    <row r="22" spans="6:14" x14ac:dyDescent="0.25">
      <c r="F22" s="106"/>
      <c r="G22" s="106">
        <v>1963</v>
      </c>
      <c r="H22" s="164">
        <f>R6</f>
        <v>22.428556280506026</v>
      </c>
      <c r="I22" s="164">
        <f>Q6</f>
        <v>30.82980993950142</v>
      </c>
      <c r="J22" s="164">
        <f>K6</f>
        <v>24.902208493148091</v>
      </c>
      <c r="K22" s="164">
        <f>O6+P6</f>
        <v>55.288922008881549</v>
      </c>
      <c r="L22" s="164">
        <f>N6</f>
        <v>110.50044970586634</v>
      </c>
      <c r="M22" s="164"/>
      <c r="N22" s="164"/>
    </row>
    <row r="23" spans="6:14" x14ac:dyDescent="0.25">
      <c r="F23" s="106"/>
      <c r="G23" s="106">
        <v>1977</v>
      </c>
      <c r="H23" s="164">
        <f>R5</f>
        <v>19.14890481996472</v>
      </c>
      <c r="I23" s="164">
        <f>Q5</f>
        <v>36.076006506489293</v>
      </c>
      <c r="J23" s="164">
        <f>K5</f>
        <v>16.724504985149554</v>
      </c>
      <c r="K23" s="164">
        <f>O5+P5</f>
        <v>48.856499529419445</v>
      </c>
      <c r="L23" s="164">
        <f>N5</f>
        <v>108.56863680536819</v>
      </c>
      <c r="M23" s="164"/>
      <c r="N23" s="164"/>
    </row>
    <row r="24" spans="6:14" x14ac:dyDescent="0.25">
      <c r="F24" s="106"/>
      <c r="G24" s="106">
        <v>1987</v>
      </c>
      <c r="H24" s="164">
        <f>R4</f>
        <v>17.345599605597481</v>
      </c>
      <c r="I24" s="164">
        <f>Q4</f>
        <v>43.147509745402779</v>
      </c>
      <c r="J24" s="164">
        <f>K4</f>
        <v>15.640371978401618</v>
      </c>
      <c r="K24" s="164">
        <f>O4+P4</f>
        <v>42.418782543503042</v>
      </c>
      <c r="L24" s="164">
        <f>N4</f>
        <v>117.18392720546119</v>
      </c>
      <c r="M24" s="164"/>
      <c r="N24" s="164"/>
    </row>
    <row r="25" spans="6:14" x14ac:dyDescent="0.25">
      <c r="F25" s="106"/>
      <c r="G25" s="106">
        <v>1997</v>
      </c>
      <c r="H25" s="164">
        <f>R3</f>
        <v>16.817504</v>
      </c>
      <c r="I25" s="164">
        <f>Q3</f>
        <v>51.355573999999997</v>
      </c>
      <c r="J25" s="164">
        <f>K3</f>
        <v>13.128906000000001</v>
      </c>
      <c r="K25" s="164">
        <f>O3+P3</f>
        <v>41.564180999999998</v>
      </c>
      <c r="L25" s="164">
        <f>N3</f>
        <v>123.992296</v>
      </c>
      <c r="M25" s="164"/>
      <c r="N25" s="164"/>
    </row>
    <row r="26" spans="6:14" x14ac:dyDescent="0.25">
      <c r="F26" s="106"/>
      <c r="G26" s="106"/>
      <c r="H26" s="164"/>
      <c r="I26" s="164"/>
      <c r="J26" s="164"/>
      <c r="K26" s="164"/>
      <c r="L26" s="164"/>
      <c r="M26" s="164"/>
      <c r="N26" s="164"/>
    </row>
    <row r="27" spans="6:14" x14ac:dyDescent="0.25">
      <c r="F27" s="106"/>
      <c r="G27" s="106"/>
      <c r="H27" s="164" t="s">
        <v>63</v>
      </c>
      <c r="I27" s="164" t="s">
        <v>62</v>
      </c>
      <c r="J27" s="164" t="s">
        <v>61</v>
      </c>
      <c r="K27" s="164" t="s">
        <v>60</v>
      </c>
      <c r="L27" s="164" t="s">
        <v>59</v>
      </c>
      <c r="M27" s="164" t="s">
        <v>52</v>
      </c>
      <c r="N27" s="164" t="s">
        <v>22</v>
      </c>
    </row>
    <row r="28" spans="6:14" x14ac:dyDescent="0.25">
      <c r="F28" s="106" t="s">
        <v>64</v>
      </c>
      <c r="G28" s="106">
        <v>1953</v>
      </c>
      <c r="H28" s="164">
        <f>I16</f>
        <v>32.569745012647466</v>
      </c>
      <c r="I28" s="164">
        <f>J16</f>
        <v>35.081180734899981</v>
      </c>
      <c r="J28" s="164">
        <f>L16</f>
        <v>11.97039807243314</v>
      </c>
      <c r="K28" s="164">
        <f>M16</f>
        <v>24.418888877269289</v>
      </c>
      <c r="L28" s="164">
        <f>O16</f>
        <v>16.029575390750473</v>
      </c>
      <c r="M28" s="164">
        <f>R16</f>
        <v>10.373052239079417</v>
      </c>
      <c r="N28" s="164">
        <v>21</v>
      </c>
    </row>
    <row r="29" spans="6:14" x14ac:dyDescent="0.25">
      <c r="F29" s="106"/>
      <c r="G29" s="106">
        <v>1963</v>
      </c>
      <c r="H29" s="164">
        <f>I15</f>
        <v>35.016888297656187</v>
      </c>
      <c r="I29" s="164">
        <f>J15</f>
        <v>34.035574600899075</v>
      </c>
      <c r="J29" s="164">
        <f>L15</f>
        <v>14.802705041644632</v>
      </c>
      <c r="K29" s="164">
        <f>M15</f>
        <v>23.234529135998514</v>
      </c>
      <c r="L29" s="164">
        <f>O15</f>
        <v>15.173795724614068</v>
      </c>
      <c r="M29" s="164">
        <f>R15</f>
        <v>10.489419407482945</v>
      </c>
      <c r="N29" s="164">
        <v>22</v>
      </c>
    </row>
    <row r="30" spans="6:14" x14ac:dyDescent="0.25">
      <c r="F30" s="106"/>
      <c r="G30" s="106">
        <v>1977</v>
      </c>
      <c r="H30" s="164">
        <f>I14</f>
        <v>31.395089072820639</v>
      </c>
      <c r="I30" s="164">
        <f>J14</f>
        <v>27.253405024629586</v>
      </c>
      <c r="J30" s="164">
        <f>L14</f>
        <v>21.457033077300974</v>
      </c>
      <c r="K30" s="164">
        <f>M14</f>
        <v>18.180197106318985</v>
      </c>
      <c r="L30" s="164">
        <f>O14</f>
        <v>13.142422675668307</v>
      </c>
      <c r="M30" s="164">
        <f>R14</f>
        <v>17.16815091402302</v>
      </c>
      <c r="N30" s="164">
        <v>27</v>
      </c>
    </row>
    <row r="31" spans="6:14" x14ac:dyDescent="0.25">
      <c r="F31" s="106"/>
      <c r="G31" s="106">
        <v>1987</v>
      </c>
      <c r="H31" s="164">
        <f>I13</f>
        <v>33.887370084142411</v>
      </c>
      <c r="I31" s="164">
        <f>J13</f>
        <v>25.790956980680377</v>
      </c>
      <c r="J31" s="164">
        <f>L13</f>
        <v>27.782589107773529</v>
      </c>
      <c r="K31" s="164">
        <f>M13</f>
        <v>11.173561554836844</v>
      </c>
      <c r="L31" s="164">
        <f>O13</f>
        <v>12.205490272900342</v>
      </c>
      <c r="M31" s="164">
        <f>R13</f>
        <v>16.311920320221613</v>
      </c>
      <c r="N31" s="164">
        <v>37</v>
      </c>
    </row>
    <row r="32" spans="6:14" x14ac:dyDescent="0.25">
      <c r="F32" s="106"/>
      <c r="G32" s="106">
        <v>1997</v>
      </c>
      <c r="H32" s="164">
        <f>I12</f>
        <v>36.534216000000001</v>
      </c>
      <c r="I32" s="164">
        <f>J12</f>
        <v>29.304856000000001</v>
      </c>
      <c r="J32" s="164">
        <f>L12</f>
        <v>24.557053999999997</v>
      </c>
      <c r="K32" s="164">
        <f>M12</f>
        <v>11.411241</v>
      </c>
      <c r="L32" s="164">
        <f>O12</f>
        <v>12.268748</v>
      </c>
      <c r="M32" s="164">
        <f>R12</f>
        <v>21.209721000000002</v>
      </c>
      <c r="N32" s="164">
        <v>40</v>
      </c>
    </row>
  </sheetData>
  <phoneticPr fontId="0" type="noConversion"/>
  <pageMargins left="0.5" right="0.5" top="0.5" bottom="0.5" header="0.5" footer="0.5"/>
  <pageSetup scale="77" orientation="landscape" horizontalDpi="4294967292" verticalDpi="4294967292"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G2:J43"/>
  <sheetViews>
    <sheetView topLeftCell="E26" workbookViewId="0">
      <selection activeCell="G38" sqref="G38:H43"/>
    </sheetView>
  </sheetViews>
  <sheetFormatPr defaultColWidth="11.44140625" defaultRowHeight="13.2" x14ac:dyDescent="0.25"/>
  <cols>
    <col min="1" max="1" width="21.33203125" customWidth="1"/>
    <col min="2" max="2" width="8.6640625" customWidth="1"/>
    <col min="3" max="4" width="7.6640625" customWidth="1"/>
    <col min="5" max="5" width="11.44140625" customWidth="1"/>
    <col min="6" max="6" width="4.6640625" customWidth="1"/>
    <col min="7" max="7" width="37.33203125" customWidth="1"/>
    <col min="8" max="10" width="6.6640625" customWidth="1"/>
  </cols>
  <sheetData>
    <row r="2" spans="7:10" x14ac:dyDescent="0.25">
      <c r="G2" s="119" t="s">
        <v>178</v>
      </c>
      <c r="H2" s="121"/>
      <c r="I2" s="121"/>
      <c r="J2" s="140"/>
    </row>
    <row r="3" spans="7:10" x14ac:dyDescent="0.25">
      <c r="G3" s="97" t="s">
        <v>127</v>
      </c>
      <c r="H3" s="104"/>
      <c r="I3" s="104"/>
      <c r="J3" s="141"/>
    </row>
    <row r="4" spans="7:10" x14ac:dyDescent="0.25">
      <c r="G4" s="105" t="s">
        <v>179</v>
      </c>
      <c r="H4" s="104" t="s">
        <v>119</v>
      </c>
      <c r="I4" s="104"/>
      <c r="J4" s="142"/>
    </row>
    <row r="5" spans="7:10" x14ac:dyDescent="0.25">
      <c r="G5" s="91"/>
      <c r="H5" s="104" t="s">
        <v>92</v>
      </c>
      <c r="I5" s="104" t="s">
        <v>125</v>
      </c>
      <c r="J5" s="143" t="s">
        <v>122</v>
      </c>
    </row>
    <row r="6" spans="7:10" x14ac:dyDescent="0.25">
      <c r="G6" s="105" t="s">
        <v>174</v>
      </c>
      <c r="H6" s="144">
        <f>63.3+48.5+16.6</f>
        <v>128.4</v>
      </c>
      <c r="I6" s="144">
        <f>27.4+24.1+29.4</f>
        <v>80.900000000000006</v>
      </c>
      <c r="J6" s="145">
        <f>H6+I6</f>
        <v>209.3</v>
      </c>
    </row>
    <row r="7" spans="7:10" x14ac:dyDescent="0.25">
      <c r="G7" s="105" t="s">
        <v>175</v>
      </c>
      <c r="H7" s="144">
        <v>173.9</v>
      </c>
      <c r="I7" s="144">
        <v>79.400000000000006</v>
      </c>
      <c r="J7" s="145">
        <f>H7+I7</f>
        <v>253.3</v>
      </c>
    </row>
    <row r="8" spans="7:10" x14ac:dyDescent="0.25">
      <c r="G8" s="105" t="s">
        <v>173</v>
      </c>
      <c r="H8" s="144">
        <v>80.099999999999994</v>
      </c>
      <c r="I8" s="144">
        <v>202.3</v>
      </c>
      <c r="J8" s="145">
        <f>H8+I8</f>
        <v>282.39999999999998</v>
      </c>
    </row>
    <row r="9" spans="7:10" x14ac:dyDescent="0.25">
      <c r="G9" s="105" t="s">
        <v>87</v>
      </c>
      <c r="H9" s="144">
        <f>H6+H7+H8</f>
        <v>382.4</v>
      </c>
      <c r="I9" s="144">
        <f>I6+I7+I8</f>
        <v>362.6</v>
      </c>
      <c r="J9" s="144">
        <f>J6+J7+J8</f>
        <v>745</v>
      </c>
    </row>
    <row r="38" spans="7:8" x14ac:dyDescent="0.25">
      <c r="G38" s="106"/>
      <c r="H38" s="106" t="s">
        <v>146</v>
      </c>
    </row>
    <row r="39" spans="7:8" x14ac:dyDescent="0.25">
      <c r="G39" s="106" t="s">
        <v>148</v>
      </c>
      <c r="H39" s="107">
        <v>0.12</v>
      </c>
    </row>
    <row r="40" spans="7:8" x14ac:dyDescent="0.25">
      <c r="G40" s="106" t="s">
        <v>149</v>
      </c>
      <c r="H40" s="107">
        <v>0.27</v>
      </c>
    </row>
    <row r="41" spans="7:8" x14ac:dyDescent="0.25">
      <c r="G41" s="106" t="s">
        <v>150</v>
      </c>
      <c r="H41" s="107">
        <v>0.24</v>
      </c>
    </row>
    <row r="42" spans="7:8" x14ac:dyDescent="0.25">
      <c r="G42" s="106" t="s">
        <v>151</v>
      </c>
      <c r="H42" s="107">
        <v>0.18</v>
      </c>
    </row>
    <row r="43" spans="7:8" x14ac:dyDescent="0.25">
      <c r="G43" s="106" t="s">
        <v>152</v>
      </c>
      <c r="H43" s="107">
        <v>0.12</v>
      </c>
    </row>
  </sheetData>
  <phoneticPr fontId="0" type="noConversion"/>
  <pageMargins left="0.75" right="0.75" top="1" bottom="1" header="0.5" footer="0.5"/>
  <pageSetup scale="77" orientation="landscape" horizontalDpi="4294967292" verticalDpi="4294967292"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opLeftCell="A22" zoomScale="125" workbookViewId="0">
      <selection activeCell="F23" sqref="F23"/>
    </sheetView>
  </sheetViews>
  <sheetFormatPr defaultColWidth="11.44140625" defaultRowHeight="13.2" x14ac:dyDescent="0.25"/>
  <sheetData/>
  <phoneticPr fontId="0" type="noConversion"/>
  <pageMargins left="0.75" right="0.75" top="1" bottom="1" header="0.5" footer="0.5"/>
  <pageSetup scale="74" orientation="landscape" horizontalDpi="4294967292" verticalDpi="4294967292"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150" workbookViewId="0">
      <selection activeCell="F23" sqref="F23"/>
    </sheetView>
  </sheetViews>
  <sheetFormatPr defaultColWidth="11.44140625" defaultRowHeight="13.2" x14ac:dyDescent="0.25"/>
  <sheetData/>
  <phoneticPr fontId="0" type="noConversion"/>
  <pageMargins left="0.75" right="0.75" top="1" bottom="1" header="0.5" footer="0.5"/>
  <pageSetup scale="98" orientation="landscape" horizontalDpi="4294967292" verticalDpi="4294967292"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G4:M35"/>
  <sheetViews>
    <sheetView topLeftCell="A13" zoomScale="75" workbookViewId="0">
      <selection activeCell="L33" sqref="L33"/>
    </sheetView>
  </sheetViews>
  <sheetFormatPr defaultColWidth="11.44140625" defaultRowHeight="13.2" x14ac:dyDescent="0.25"/>
  <cols>
    <col min="1" max="6" width="11.44140625" customWidth="1"/>
    <col min="7" max="7" width="10.109375" customWidth="1"/>
    <col min="8" max="11" width="6.6640625" customWidth="1"/>
    <col min="12" max="12" width="6.33203125" customWidth="1"/>
    <col min="13" max="13" width="8.6640625" customWidth="1"/>
  </cols>
  <sheetData>
    <row r="4" spans="7:13" x14ac:dyDescent="0.25">
      <c r="G4" s="88" t="s">
        <v>190</v>
      </c>
      <c r="H4" s="89"/>
      <c r="I4" s="90"/>
      <c r="J4" s="90"/>
      <c r="K4" s="90"/>
      <c r="L4" s="88"/>
      <c r="M4" s="91"/>
    </row>
    <row r="5" spans="7:13" x14ac:dyDescent="0.25">
      <c r="G5" s="92"/>
      <c r="H5" s="93" t="s">
        <v>0</v>
      </c>
      <c r="I5" s="94" t="s">
        <v>1</v>
      </c>
      <c r="J5" s="94" t="s">
        <v>2</v>
      </c>
      <c r="K5" s="94" t="s">
        <v>3</v>
      </c>
      <c r="L5" s="94" t="s">
        <v>3</v>
      </c>
      <c r="M5" s="95" t="s">
        <v>1</v>
      </c>
    </row>
    <row r="6" spans="7:13" x14ac:dyDescent="0.25">
      <c r="G6" s="88" t="s">
        <v>4</v>
      </c>
      <c r="H6" s="89" t="s">
        <v>5</v>
      </c>
      <c r="I6" s="96" t="s">
        <v>6</v>
      </c>
      <c r="J6" s="96" t="s">
        <v>7</v>
      </c>
      <c r="K6" s="96" t="s">
        <v>6</v>
      </c>
      <c r="L6" s="96" t="s">
        <v>7</v>
      </c>
      <c r="M6" s="97" t="s">
        <v>7</v>
      </c>
    </row>
    <row r="7" spans="7:13" x14ac:dyDescent="0.25">
      <c r="G7" s="92"/>
      <c r="H7" s="98" t="s">
        <v>8</v>
      </c>
      <c r="I7" s="99"/>
      <c r="J7" s="99"/>
      <c r="K7" s="100" t="s">
        <v>21</v>
      </c>
      <c r="L7" s="99"/>
      <c r="M7" s="101"/>
    </row>
    <row r="8" spans="7:13" x14ac:dyDescent="0.25">
      <c r="G8" s="92" t="s">
        <v>9</v>
      </c>
      <c r="H8" s="102">
        <v>249</v>
      </c>
      <c r="I8" s="99">
        <v>746.23177662466026</v>
      </c>
      <c r="J8" s="99">
        <v>504.0770941438102</v>
      </c>
      <c r="K8" s="99">
        <v>242.15468248085</v>
      </c>
      <c r="L8" s="99">
        <v>1517.1732147269581</v>
      </c>
      <c r="M8" s="101">
        <v>2263.4049913516183</v>
      </c>
    </row>
    <row r="9" spans="7:13" x14ac:dyDescent="0.25">
      <c r="G9" s="92" t="s">
        <v>10</v>
      </c>
      <c r="H9" s="102">
        <v>27</v>
      </c>
      <c r="I9" s="99">
        <v>1032.8638497652582</v>
      </c>
      <c r="J9" s="99">
        <v>605.38670620212497</v>
      </c>
      <c r="K9" s="99">
        <v>427.47714356313315</v>
      </c>
      <c r="L9" s="99">
        <v>1242.8959723251792</v>
      </c>
      <c r="M9" s="101">
        <v>2275.7598220904374</v>
      </c>
    </row>
    <row r="10" spans="7:13" x14ac:dyDescent="0.25">
      <c r="G10" s="92" t="s">
        <v>11</v>
      </c>
      <c r="H10" s="102">
        <v>17</v>
      </c>
      <c r="I10" s="99">
        <v>160.85989621942178</v>
      </c>
      <c r="J10" s="99">
        <v>143.31603657029899</v>
      </c>
      <c r="K10" s="99">
        <v>17.543859649122794</v>
      </c>
      <c r="L10" s="99">
        <v>91.178650852483329</v>
      </c>
      <c r="M10" s="101">
        <v>252.0385470719051</v>
      </c>
    </row>
    <row r="11" spans="7:13" x14ac:dyDescent="0.25">
      <c r="G11" s="92" t="s">
        <v>12</v>
      </c>
      <c r="H11" s="102">
        <v>539</v>
      </c>
      <c r="I11" s="99">
        <v>370.39782554978996</v>
      </c>
      <c r="J11" s="99">
        <v>291.5740054361255</v>
      </c>
      <c r="K11" s="99">
        <v>78.823820113664439</v>
      </c>
      <c r="L11" s="99">
        <v>776.13046701260203</v>
      </c>
      <c r="M11" s="101">
        <v>1146.5282925623919</v>
      </c>
    </row>
    <row r="12" spans="7:13" x14ac:dyDescent="0.25">
      <c r="G12" s="92" t="s">
        <v>13</v>
      </c>
      <c r="H12" s="102">
        <v>124</v>
      </c>
      <c r="I12" s="99">
        <v>61.774153694094387</v>
      </c>
      <c r="J12" s="99">
        <v>59.05609093155423</v>
      </c>
      <c r="K12" s="99">
        <v>2.7180627625401566</v>
      </c>
      <c r="L12" s="99">
        <v>27.180627625401531</v>
      </c>
      <c r="M12" s="101">
        <v>88.954781319495922</v>
      </c>
    </row>
    <row r="13" spans="7:13" x14ac:dyDescent="0.25">
      <c r="G13" s="92" t="s">
        <v>14</v>
      </c>
      <c r="H13" s="102">
        <v>648</v>
      </c>
      <c r="I13" s="99">
        <v>1493.2048430936495</v>
      </c>
      <c r="J13" s="99" t="s">
        <v>15</v>
      </c>
      <c r="K13" s="99" t="s">
        <v>15</v>
      </c>
      <c r="L13" s="99" t="s">
        <v>15</v>
      </c>
      <c r="M13" s="101">
        <v>7324.1907585866074</v>
      </c>
    </row>
    <row r="14" spans="7:13" x14ac:dyDescent="0.25">
      <c r="G14" s="92" t="s">
        <v>16</v>
      </c>
      <c r="H14" s="102">
        <v>2948</v>
      </c>
      <c r="I14" s="99">
        <v>1136.1502347417841</v>
      </c>
      <c r="J14" s="99" t="s">
        <v>15</v>
      </c>
      <c r="K14" s="99" t="s">
        <v>15</v>
      </c>
      <c r="L14" s="99" t="s">
        <v>15</v>
      </c>
      <c r="M14" s="101">
        <v>6624.9073387694589</v>
      </c>
    </row>
    <row r="15" spans="7:13" x14ac:dyDescent="0.25">
      <c r="G15" s="92" t="s">
        <v>17</v>
      </c>
      <c r="H15" s="103">
        <v>448</v>
      </c>
      <c r="I15" s="90">
        <v>2271.8062762540153</v>
      </c>
      <c r="J15" s="90" t="s">
        <v>15</v>
      </c>
      <c r="K15" s="90" t="s">
        <v>15</v>
      </c>
      <c r="L15" s="90" t="s">
        <v>15</v>
      </c>
      <c r="M15" s="104">
        <v>5069.9283419817157</v>
      </c>
    </row>
    <row r="16" spans="7:13" x14ac:dyDescent="0.25">
      <c r="G16" s="88" t="s">
        <v>1</v>
      </c>
      <c r="H16" s="90">
        <v>5000</v>
      </c>
      <c r="I16" s="90">
        <v>7273.2888559426738</v>
      </c>
      <c r="J16" s="90">
        <v>1603.4099332839139</v>
      </c>
      <c r="K16" s="90">
        <v>768.71756856931063</v>
      </c>
      <c r="L16" s="90">
        <v>3654.558932542624</v>
      </c>
      <c r="M16" s="104">
        <v>25045.712873733632</v>
      </c>
    </row>
    <row r="17" spans="7:13" x14ac:dyDescent="0.25">
      <c r="G17" s="92" t="s">
        <v>18</v>
      </c>
      <c r="H17" s="93"/>
      <c r="I17" s="99"/>
      <c r="J17" s="99"/>
      <c r="K17" s="99"/>
      <c r="L17" s="92"/>
      <c r="M17" s="105"/>
    </row>
    <row r="18" spans="7:13" x14ac:dyDescent="0.25">
      <c r="G18" s="92" t="s">
        <v>19</v>
      </c>
      <c r="H18" s="93"/>
      <c r="I18" s="99"/>
      <c r="J18" s="99"/>
      <c r="K18" s="99"/>
      <c r="L18" s="92"/>
      <c r="M18" s="105"/>
    </row>
    <row r="19" spans="7:13" x14ac:dyDescent="0.25">
      <c r="G19" s="92" t="s">
        <v>20</v>
      </c>
      <c r="H19" s="93"/>
      <c r="I19" s="99"/>
      <c r="J19" s="99"/>
      <c r="K19" s="99"/>
      <c r="L19" s="92"/>
      <c r="M19" s="105"/>
    </row>
    <row r="29" spans="7:13" x14ac:dyDescent="0.25">
      <c r="G29" s="106"/>
      <c r="H29" s="106" t="s">
        <v>146</v>
      </c>
    </row>
    <row r="30" spans="7:13" x14ac:dyDescent="0.25">
      <c r="G30" s="106" t="s">
        <v>144</v>
      </c>
      <c r="H30" s="107">
        <v>0.25</v>
      </c>
    </row>
    <row r="31" spans="7:13" x14ac:dyDescent="0.25">
      <c r="G31" s="106" t="s">
        <v>143</v>
      </c>
      <c r="H31" s="107">
        <v>7.0000000000000007E-2</v>
      </c>
    </row>
    <row r="32" spans="7:13" x14ac:dyDescent="0.25">
      <c r="G32" s="106" t="s">
        <v>113</v>
      </c>
      <c r="H32" s="107">
        <v>0.05</v>
      </c>
    </row>
    <row r="33" spans="7:8" x14ac:dyDescent="0.25">
      <c r="G33" s="106" t="s">
        <v>142</v>
      </c>
      <c r="H33" s="107">
        <f>I8/I16</f>
        <v>0.10259894683200271</v>
      </c>
    </row>
    <row r="34" spans="7:8" x14ac:dyDescent="0.25">
      <c r="G34" s="106" t="s">
        <v>147</v>
      </c>
      <c r="H34" s="107">
        <v>0.09</v>
      </c>
    </row>
    <row r="35" spans="7:8" x14ac:dyDescent="0.25">
      <c r="G35" s="106" t="s">
        <v>145</v>
      </c>
      <c r="H35" s="107">
        <v>0.05</v>
      </c>
    </row>
  </sheetData>
  <phoneticPr fontId="0" type="noConversion"/>
  <pageMargins left="0.5" right="0.5" top="0.5" bottom="0.5" header="0.5" footer="0.5"/>
  <pageSetup scale="91" orientation="landscape" horizontalDpi="4294967292" verticalDpi="4294967292" r:id="rId1"/>
  <headerFooter alignWithMargins="0"/>
  <drawing r:id="rId2"/>
  <legacyDrawing r:id="rId3"/>
  <oleObjects>
    <mc:AlternateContent xmlns:mc="http://schemas.openxmlformats.org/markup-compatibility/2006">
      <mc:Choice Requires="x14">
        <oleObject progId="Word.Document.8" shapeId="11266" r:id="rId4">
          <objectPr defaultSize="0" autoPict="0" r:id="rId5">
            <anchor moveWithCells="1">
              <from>
                <xdr:col>0</xdr:col>
                <xdr:colOff>579120</xdr:colOff>
                <xdr:row>10</xdr:row>
                <xdr:rowOff>30480</xdr:rowOff>
              </from>
              <to>
                <xdr:col>4</xdr:col>
                <xdr:colOff>441960</xdr:colOff>
                <xdr:row>25</xdr:row>
                <xdr:rowOff>144780</xdr:rowOff>
              </to>
            </anchor>
          </objectPr>
        </oleObject>
      </mc:Choice>
      <mc:Fallback>
        <oleObject progId="Word.Document.8" shapeId="11266"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3:L30"/>
  <sheetViews>
    <sheetView topLeftCell="C18" zoomScale="125" workbookViewId="0">
      <selection activeCell="F20" sqref="F20:K29"/>
    </sheetView>
  </sheetViews>
  <sheetFormatPr defaultColWidth="11.44140625" defaultRowHeight="13.2" x14ac:dyDescent="0.25"/>
  <cols>
    <col min="1" max="5" width="11.44140625" customWidth="1"/>
    <col min="6" max="9" width="5.6640625" customWidth="1"/>
    <col min="10" max="11" width="5.44140625" customWidth="1"/>
    <col min="12" max="12" width="6.6640625" customWidth="1"/>
  </cols>
  <sheetData>
    <row r="3" spans="6:12" x14ac:dyDescent="0.25">
      <c r="F3" s="106" t="s">
        <v>187</v>
      </c>
      <c r="G3" s="106"/>
      <c r="H3" s="106"/>
      <c r="I3" s="106"/>
      <c r="J3" s="106"/>
      <c r="K3" s="106"/>
      <c r="L3" s="106"/>
    </row>
    <row r="4" spans="6:12" x14ac:dyDescent="0.25">
      <c r="F4" s="108"/>
      <c r="G4" s="109" t="s">
        <v>181</v>
      </c>
      <c r="H4" s="109" t="s">
        <v>182</v>
      </c>
      <c r="I4" s="109" t="s">
        <v>183</v>
      </c>
      <c r="J4" s="109" t="s">
        <v>184</v>
      </c>
      <c r="K4" s="109" t="s">
        <v>185</v>
      </c>
      <c r="L4" s="109" t="s">
        <v>186</v>
      </c>
    </row>
    <row r="5" spans="6:12" x14ac:dyDescent="0.25">
      <c r="F5" s="108" t="s">
        <v>115</v>
      </c>
      <c r="G5" s="110">
        <v>21.149000000000001</v>
      </c>
      <c r="H5" s="110">
        <v>14.603</v>
      </c>
      <c r="I5" s="110">
        <v>26.524999999999999</v>
      </c>
      <c r="J5" s="110">
        <v>8.484</v>
      </c>
      <c r="K5" s="110">
        <v>11.862</v>
      </c>
      <c r="L5" s="110">
        <v>5.4429999999999996</v>
      </c>
    </row>
    <row r="6" spans="6:12" x14ac:dyDescent="0.25">
      <c r="F6" s="108" t="s">
        <v>72</v>
      </c>
      <c r="G6" s="110">
        <v>16.681000000000001</v>
      </c>
      <c r="H6" s="110">
        <v>3.6739999999999999</v>
      </c>
      <c r="I6" s="110">
        <v>20.231999999999999</v>
      </c>
      <c r="J6" s="110">
        <v>18.952999999999999</v>
      </c>
      <c r="K6" s="110">
        <v>18.169</v>
      </c>
      <c r="L6" s="110">
        <v>15.884</v>
      </c>
    </row>
    <row r="7" spans="6:12" x14ac:dyDescent="0.25">
      <c r="F7" s="108" t="s">
        <v>64</v>
      </c>
      <c r="G7" s="110">
        <v>1.7749999999999999</v>
      </c>
      <c r="H7" s="110">
        <v>1.1870000000000001</v>
      </c>
      <c r="I7" s="110">
        <v>2.59</v>
      </c>
      <c r="J7" s="110">
        <v>1.1659999999999999</v>
      </c>
      <c r="K7" s="110">
        <v>0.98299999999999998</v>
      </c>
      <c r="L7" s="110">
        <v>1.0629999999999999</v>
      </c>
    </row>
    <row r="8" spans="6:12" x14ac:dyDescent="0.25">
      <c r="F8" s="106"/>
      <c r="G8" s="106"/>
      <c r="H8" s="106"/>
      <c r="I8" s="106"/>
      <c r="J8" s="106"/>
      <c r="K8" s="106"/>
      <c r="L8" s="106"/>
    </row>
    <row r="9" spans="6:12" x14ac:dyDescent="0.25">
      <c r="F9" s="106"/>
      <c r="G9" s="106" t="s">
        <v>115</v>
      </c>
      <c r="H9" s="106" t="s">
        <v>72</v>
      </c>
      <c r="I9" s="106" t="s">
        <v>64</v>
      </c>
      <c r="J9" s="106"/>
      <c r="K9" s="106"/>
      <c r="L9" s="106"/>
    </row>
    <row r="10" spans="6:12" x14ac:dyDescent="0.25">
      <c r="F10" s="106">
        <v>1855</v>
      </c>
      <c r="G10" s="106">
        <v>2.1</v>
      </c>
      <c r="H10" s="106">
        <v>1.7</v>
      </c>
      <c r="I10" s="106">
        <v>0.2</v>
      </c>
      <c r="J10" s="106"/>
      <c r="K10" s="106"/>
      <c r="L10" s="106"/>
    </row>
    <row r="11" spans="6:12" x14ac:dyDescent="0.25">
      <c r="F11" s="106">
        <v>1865</v>
      </c>
      <c r="G11" s="106">
        <v>1.5</v>
      </c>
      <c r="H11" s="106">
        <v>0.4</v>
      </c>
      <c r="I11" s="106">
        <v>0.1</v>
      </c>
      <c r="J11" s="106"/>
      <c r="K11" s="106"/>
      <c r="L11" s="106"/>
    </row>
    <row r="12" spans="6:12" x14ac:dyDescent="0.25">
      <c r="F12" s="106">
        <v>1875</v>
      </c>
      <c r="G12" s="106">
        <v>2.6</v>
      </c>
      <c r="H12" s="106">
        <v>2</v>
      </c>
      <c r="I12" s="106">
        <v>0.3</v>
      </c>
      <c r="J12" s="106"/>
      <c r="K12" s="106"/>
      <c r="L12" s="106"/>
    </row>
    <row r="13" spans="6:12" x14ac:dyDescent="0.25">
      <c r="F13" s="106">
        <v>1885</v>
      </c>
      <c r="G13" s="106">
        <v>0.8</v>
      </c>
      <c r="H13" s="106">
        <v>1.9</v>
      </c>
      <c r="I13" s="106">
        <v>0.1</v>
      </c>
      <c r="J13" s="106"/>
      <c r="K13" s="106"/>
      <c r="L13" s="106"/>
    </row>
    <row r="14" spans="6:12" x14ac:dyDescent="0.25">
      <c r="F14" s="106">
        <v>1895</v>
      </c>
      <c r="G14" s="106">
        <v>1.2</v>
      </c>
      <c r="H14" s="106">
        <v>1.8</v>
      </c>
      <c r="I14" s="106">
        <v>0.1</v>
      </c>
      <c r="J14" s="106"/>
      <c r="K14" s="106"/>
      <c r="L14" s="106"/>
    </row>
    <row r="15" spans="6:12" x14ac:dyDescent="0.25">
      <c r="F15" s="106">
        <v>1905</v>
      </c>
      <c r="G15" s="106">
        <v>0.5</v>
      </c>
      <c r="H15" s="106">
        <v>1.6</v>
      </c>
      <c r="I15" s="106">
        <v>0.1</v>
      </c>
      <c r="J15" s="106"/>
      <c r="K15" s="106"/>
      <c r="L15" s="106"/>
    </row>
    <row r="20" spans="6:11" x14ac:dyDescent="0.25">
      <c r="F20" s="111" t="s">
        <v>130</v>
      </c>
      <c r="G20" s="106"/>
      <c r="H20" s="106"/>
      <c r="I20" s="106"/>
      <c r="J20" s="106"/>
      <c r="K20" s="106"/>
    </row>
    <row r="21" spans="6:11" x14ac:dyDescent="0.25">
      <c r="F21" s="88"/>
      <c r="G21" s="89"/>
      <c r="H21" s="112" t="s">
        <v>123</v>
      </c>
      <c r="I21" s="113" t="s">
        <v>124</v>
      </c>
      <c r="J21" s="112" t="s">
        <v>125</v>
      </c>
      <c r="K21" s="103" t="s">
        <v>122</v>
      </c>
    </row>
    <row r="22" spans="6:11" x14ac:dyDescent="0.25">
      <c r="F22" s="106"/>
      <c r="G22" s="93">
        <v>1907</v>
      </c>
      <c r="H22" s="99">
        <v>138.69999999999999</v>
      </c>
      <c r="I22" s="99">
        <v>235.7</v>
      </c>
      <c r="J22" s="99">
        <v>384.7</v>
      </c>
      <c r="K22" s="114">
        <v>759.1</v>
      </c>
    </row>
    <row r="23" spans="6:11" x14ac:dyDescent="0.25">
      <c r="F23" s="115"/>
      <c r="G23" s="93">
        <v>1920</v>
      </c>
      <c r="H23" s="99">
        <v>139</v>
      </c>
      <c r="I23" s="99">
        <v>220</v>
      </c>
      <c r="J23" s="99">
        <f>(J22+J24)/2</f>
        <v>382.15</v>
      </c>
      <c r="K23" s="99">
        <f>(K22+K24)/2</f>
        <v>759.45</v>
      </c>
    </row>
    <row r="24" spans="6:11" x14ac:dyDescent="0.25">
      <c r="F24" s="92"/>
      <c r="G24" s="93">
        <v>1938</v>
      </c>
      <c r="H24" s="99">
        <v>158.9</v>
      </c>
      <c r="I24" s="99">
        <v>221.3</v>
      </c>
      <c r="J24" s="99">
        <v>379.6</v>
      </c>
      <c r="K24" s="114">
        <v>759.8</v>
      </c>
    </row>
    <row r="25" spans="6:11" x14ac:dyDescent="0.25">
      <c r="F25" s="92"/>
      <c r="G25" s="93">
        <v>1953</v>
      </c>
      <c r="H25" s="99">
        <v>160.809</v>
      </c>
      <c r="I25" s="99">
        <v>226.02600000000001</v>
      </c>
      <c r="J25" s="99">
        <v>369.33199999999999</v>
      </c>
      <c r="K25" s="114">
        <v>756.16700000000003</v>
      </c>
    </row>
    <row r="26" spans="6:11" x14ac:dyDescent="0.25">
      <c r="F26" s="92"/>
      <c r="G26" s="93">
        <v>1963</v>
      </c>
      <c r="H26" s="99">
        <v>165.74700000000001</v>
      </c>
      <c r="I26" s="99">
        <v>228.42099999999999</v>
      </c>
      <c r="J26" s="99">
        <v>367.76799999999997</v>
      </c>
      <c r="K26" s="114">
        <v>761.93599999999992</v>
      </c>
    </row>
    <row r="27" spans="6:11" x14ac:dyDescent="0.25">
      <c r="F27" s="92"/>
      <c r="G27" s="93">
        <v>1977</v>
      </c>
      <c r="H27" s="99">
        <v>164.185</v>
      </c>
      <c r="I27" s="99">
        <v>217.04300000000001</v>
      </c>
      <c r="J27" s="99">
        <v>362.40499999999997</v>
      </c>
      <c r="K27" s="114">
        <v>743.63300000000004</v>
      </c>
    </row>
    <row r="28" spans="6:11" x14ac:dyDescent="0.25">
      <c r="F28" s="92"/>
      <c r="G28" s="93">
        <v>1987</v>
      </c>
      <c r="H28" s="99">
        <v>165.50399999999999</v>
      </c>
      <c r="I28" s="99">
        <v>211.14400000000001</v>
      </c>
      <c r="J28" s="99">
        <v>362.40499999999997</v>
      </c>
      <c r="K28" s="114">
        <v>739.053</v>
      </c>
    </row>
    <row r="29" spans="6:11" x14ac:dyDescent="0.25">
      <c r="F29" s="92"/>
      <c r="G29" s="93">
        <v>1997</v>
      </c>
      <c r="H29" s="99">
        <v>170.32561999999999</v>
      </c>
      <c r="I29" s="99">
        <v>214.10026000000002</v>
      </c>
      <c r="J29" s="99">
        <v>362.53206</v>
      </c>
      <c r="K29" s="114">
        <v>746.95794000000001</v>
      </c>
    </row>
    <row r="30" spans="6:11" x14ac:dyDescent="0.25">
      <c r="G30" s="6"/>
      <c r="H30" s="17"/>
      <c r="I30" s="17"/>
      <c r="J30" s="17"/>
      <c r="K30" s="16"/>
    </row>
  </sheetData>
  <phoneticPr fontId="0" type="noConversion"/>
  <pageMargins left="0.75" right="0.75" top="1" bottom="1" header="0.5" footer="0.5"/>
  <pageSetup scale="84" orientation="landscape" horizontalDpi="4294967292" vertic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8"/>
  <sheetViews>
    <sheetView topLeftCell="A25" zoomScale="125" workbookViewId="0">
      <selection activeCell="G42" sqref="G42"/>
    </sheetView>
  </sheetViews>
  <sheetFormatPr defaultColWidth="8.6640625" defaultRowHeight="13.2" x14ac:dyDescent="0.25"/>
  <cols>
    <col min="1" max="1" width="9.6640625" customWidth="1"/>
    <col min="2" max="2" width="4.109375" customWidth="1"/>
    <col min="3" max="3" width="5.6640625" customWidth="1"/>
    <col min="4" max="4" width="5.33203125" customWidth="1"/>
    <col min="5" max="5" width="5.6640625" customWidth="1"/>
    <col min="6" max="6" width="6.109375" customWidth="1"/>
    <col min="7" max="7" width="8.6640625" customWidth="1"/>
    <col min="8" max="8" width="9.6640625" customWidth="1"/>
    <col min="9" max="11" width="5.6640625" customWidth="1"/>
  </cols>
  <sheetData>
    <row r="1" spans="1:11" ht="10.199999999999999" customHeight="1" x14ac:dyDescent="0.25">
      <c r="A1" s="5" t="s">
        <v>85</v>
      </c>
      <c r="B1" s="8"/>
      <c r="C1" s="2"/>
      <c r="D1" s="2"/>
      <c r="E1" s="2"/>
      <c r="F1" s="7"/>
    </row>
    <row r="2" spans="1:11" ht="10.199999999999999" customHeight="1" x14ac:dyDescent="0.25">
      <c r="A2" s="3"/>
      <c r="B2" s="6"/>
      <c r="C2" s="3"/>
      <c r="D2" s="34"/>
      <c r="E2" s="34" t="s">
        <v>119</v>
      </c>
      <c r="F2" s="34"/>
      <c r="H2" s="106"/>
      <c r="I2" s="112" t="s">
        <v>123</v>
      </c>
      <c r="J2" s="113" t="s">
        <v>124</v>
      </c>
      <c r="K2" s="112" t="s">
        <v>125</v>
      </c>
    </row>
    <row r="3" spans="1:11" ht="10.199999999999999" customHeight="1" x14ac:dyDescent="0.25">
      <c r="A3" s="7" t="s">
        <v>120</v>
      </c>
      <c r="B3" s="8" t="s">
        <v>121</v>
      </c>
      <c r="C3" s="9" t="s">
        <v>122</v>
      </c>
      <c r="D3" s="34" t="s">
        <v>123</v>
      </c>
      <c r="E3" s="35" t="s">
        <v>124</v>
      </c>
      <c r="F3" s="34" t="s">
        <v>125</v>
      </c>
      <c r="H3" s="93" t="s">
        <v>134</v>
      </c>
      <c r="I3" s="99">
        <f>D17</f>
        <v>159.43331699999999</v>
      </c>
      <c r="J3" s="99">
        <f>E17</f>
        <v>200.999044</v>
      </c>
      <c r="K3" s="99">
        <f>F17</f>
        <v>143.23209699999998</v>
      </c>
    </row>
    <row r="4" spans="1:11" ht="10.199999999999999" customHeight="1" x14ac:dyDescent="0.25">
      <c r="A4" s="10"/>
      <c r="B4" s="11"/>
      <c r="C4" s="12"/>
      <c r="D4" s="13"/>
      <c r="E4" s="14" t="s">
        <v>127</v>
      </c>
      <c r="F4" s="13"/>
      <c r="H4" s="93" t="s">
        <v>22</v>
      </c>
      <c r="I4" s="99">
        <f>D23</f>
        <v>7.8251800000000005</v>
      </c>
      <c r="J4" s="99">
        <f>E23</f>
        <v>3.9001000000000001</v>
      </c>
      <c r="K4" s="99">
        <f>F23</f>
        <v>40.156800000000004</v>
      </c>
    </row>
    <row r="5" spans="1:11" ht="10.199999999999999" customHeight="1" x14ac:dyDescent="0.25">
      <c r="A5" s="15" t="s">
        <v>128</v>
      </c>
      <c r="B5" s="6">
        <v>1997</v>
      </c>
      <c r="C5" s="16">
        <v>2263.2777999999998</v>
      </c>
      <c r="D5" s="17">
        <v>413.49053000000004</v>
      </c>
      <c r="E5" s="17">
        <v>534.68270999999993</v>
      </c>
      <c r="F5" s="17">
        <v>1315.10456</v>
      </c>
      <c r="H5" s="93" t="s">
        <v>23</v>
      </c>
      <c r="I5" s="99">
        <f>D29</f>
        <v>3.0671229999999978</v>
      </c>
      <c r="J5" s="99">
        <f>E29</f>
        <v>9.2011160000000221</v>
      </c>
      <c r="K5" s="99">
        <f>F29</f>
        <v>179.14316300000002</v>
      </c>
    </row>
    <row r="6" spans="1:11" ht="10.199999999999999" customHeight="1" x14ac:dyDescent="0.25">
      <c r="A6" s="3"/>
      <c r="B6" s="6"/>
      <c r="C6" s="3"/>
      <c r="D6" s="17"/>
      <c r="E6" s="17"/>
      <c r="F6" s="17"/>
    </row>
    <row r="7" spans="1:11" ht="10.199999999999999" customHeight="1" x14ac:dyDescent="0.25">
      <c r="A7" s="4" t="s">
        <v>129</v>
      </c>
      <c r="B7" s="6"/>
      <c r="C7" s="3"/>
      <c r="D7" s="17"/>
      <c r="E7" s="17"/>
      <c r="F7" s="17"/>
    </row>
    <row r="8" spans="1:11" ht="10.199999999999999" customHeight="1" x14ac:dyDescent="0.25">
      <c r="A8" s="15" t="s">
        <v>130</v>
      </c>
      <c r="B8" s="6">
        <v>1997</v>
      </c>
      <c r="C8" s="16">
        <v>746.95794000000001</v>
      </c>
      <c r="D8" s="17">
        <v>170.32561999999999</v>
      </c>
      <c r="E8" s="17">
        <v>214.10026000000002</v>
      </c>
      <c r="F8" s="17">
        <v>362.53206</v>
      </c>
    </row>
    <row r="9" spans="1:11" ht="10.199999999999999" customHeight="1" x14ac:dyDescent="0.25">
      <c r="A9" s="4"/>
      <c r="B9" s="6">
        <v>1987</v>
      </c>
      <c r="C9" s="16">
        <v>739.053</v>
      </c>
      <c r="D9" s="17">
        <v>165.50399999999999</v>
      </c>
      <c r="E9" s="17">
        <v>211.14400000000001</v>
      </c>
      <c r="F9" s="17">
        <v>362.40499999999997</v>
      </c>
    </row>
    <row r="10" spans="1:11" ht="10.199999999999999" customHeight="1" x14ac:dyDescent="0.25">
      <c r="A10" s="3"/>
      <c r="B10" s="6">
        <v>1977</v>
      </c>
      <c r="C10" s="16">
        <v>743.63300000000004</v>
      </c>
      <c r="D10" s="17">
        <v>164.185</v>
      </c>
      <c r="E10" s="17">
        <v>217.04300000000001</v>
      </c>
      <c r="F10" s="17">
        <v>362.40499999999997</v>
      </c>
    </row>
    <row r="11" spans="1:11" ht="10.199999999999999" customHeight="1" x14ac:dyDescent="0.25">
      <c r="A11" s="3"/>
      <c r="B11" s="6">
        <v>1963</v>
      </c>
      <c r="C11" s="16">
        <v>761.93599999999992</v>
      </c>
      <c r="D11" s="17">
        <v>165.74700000000001</v>
      </c>
      <c r="E11" s="17">
        <v>228.42099999999999</v>
      </c>
      <c r="F11" s="17">
        <v>367.76799999999997</v>
      </c>
    </row>
    <row r="12" spans="1:11" ht="10.199999999999999" customHeight="1" x14ac:dyDescent="0.25">
      <c r="A12" s="3"/>
      <c r="B12" s="6">
        <v>1953</v>
      </c>
      <c r="C12" s="16">
        <v>756.16700000000003</v>
      </c>
      <c r="D12" s="17">
        <v>160.809</v>
      </c>
      <c r="E12" s="17">
        <v>226.02600000000001</v>
      </c>
      <c r="F12" s="17">
        <v>369.33199999999999</v>
      </c>
    </row>
    <row r="13" spans="1:11" ht="10.199999999999999" customHeight="1" x14ac:dyDescent="0.25">
      <c r="A13" s="3"/>
      <c r="B13" s="6">
        <v>1938</v>
      </c>
      <c r="C13" s="16">
        <v>759.8</v>
      </c>
      <c r="D13" s="17">
        <v>158.9</v>
      </c>
      <c r="E13" s="17">
        <v>221.3</v>
      </c>
      <c r="F13" s="17">
        <v>379.6</v>
      </c>
    </row>
    <row r="14" spans="1:11" ht="10.199999999999999" customHeight="1" x14ac:dyDescent="0.25">
      <c r="A14" s="3"/>
      <c r="B14" s="6">
        <v>1907</v>
      </c>
      <c r="C14" s="16">
        <v>759.1</v>
      </c>
      <c r="D14" s="17">
        <v>138.69999999999999</v>
      </c>
      <c r="E14" s="17">
        <v>235.7</v>
      </c>
      <c r="F14" s="17">
        <v>384.7</v>
      </c>
    </row>
    <row r="15" spans="1:11" ht="10.199999999999999" customHeight="1" x14ac:dyDescent="0.25">
      <c r="A15" s="3"/>
      <c r="B15" s="6">
        <v>1630</v>
      </c>
      <c r="C15" s="16">
        <v>1045.4000000000001</v>
      </c>
      <c r="D15" s="17">
        <v>297.60000000000002</v>
      </c>
      <c r="E15" s="17">
        <v>354</v>
      </c>
      <c r="F15" s="17">
        <v>393.8</v>
      </c>
    </row>
    <row r="16" spans="1:11" ht="10.199999999999999" customHeight="1" x14ac:dyDescent="0.25">
      <c r="A16" s="4" t="s">
        <v>129</v>
      </c>
      <c r="B16" s="6"/>
      <c r="C16" s="3"/>
      <c r="D16" s="17"/>
      <c r="E16" s="17"/>
      <c r="F16" s="17"/>
    </row>
    <row r="17" spans="1:11" ht="10.199999999999999" customHeight="1" x14ac:dyDescent="0.25">
      <c r="A17" s="15" t="s">
        <v>131</v>
      </c>
      <c r="B17" s="6">
        <v>1997</v>
      </c>
      <c r="C17" s="16">
        <v>503.66445799999997</v>
      </c>
      <c r="D17" s="17">
        <v>159.43331699999999</v>
      </c>
      <c r="E17" s="17">
        <v>200.999044</v>
      </c>
      <c r="F17" s="17">
        <v>143.23209699999998</v>
      </c>
    </row>
    <row r="18" spans="1:11" ht="10.199999999999999" customHeight="1" x14ac:dyDescent="0.25">
      <c r="A18" s="4"/>
      <c r="B18" s="6">
        <v>1987</v>
      </c>
      <c r="C18" s="16">
        <v>486.31700000000001</v>
      </c>
      <c r="D18" s="17">
        <v>154.41800000000001</v>
      </c>
      <c r="E18" s="17">
        <v>197.26900000000001</v>
      </c>
      <c r="F18" s="17">
        <v>134.63</v>
      </c>
    </row>
    <row r="19" spans="1:11" ht="10.199999999999999" customHeight="1" x14ac:dyDescent="0.25">
      <c r="A19" s="3"/>
      <c r="B19" s="6">
        <v>1977</v>
      </c>
      <c r="C19" s="16">
        <v>492.35500000000002</v>
      </c>
      <c r="D19" s="17">
        <v>153.446</v>
      </c>
      <c r="E19" s="17">
        <v>199.63</v>
      </c>
      <c r="F19" s="17">
        <v>139.279</v>
      </c>
    </row>
    <row r="20" spans="1:11" ht="10.199999999999999" customHeight="1" x14ac:dyDescent="0.25">
      <c r="A20" s="3"/>
      <c r="B20" s="6">
        <v>1963</v>
      </c>
      <c r="C20" s="16">
        <v>515.11799999999994</v>
      </c>
      <c r="D20" s="17">
        <v>156.60599999999999</v>
      </c>
      <c r="E20" s="17">
        <v>208.703</v>
      </c>
      <c r="F20" s="17">
        <v>149.809</v>
      </c>
    </row>
    <row r="21" spans="1:11" ht="10.199999999999999" customHeight="1" x14ac:dyDescent="0.25">
      <c r="A21" s="3"/>
      <c r="B21" s="6">
        <v>1953</v>
      </c>
      <c r="C21" s="16">
        <v>508.85400000000004</v>
      </c>
      <c r="D21" s="17">
        <v>154.27500000000001</v>
      </c>
      <c r="E21" s="17">
        <v>204.54599999999999</v>
      </c>
      <c r="F21" s="17">
        <v>150.03299999999999</v>
      </c>
    </row>
    <row r="22" spans="1:11" ht="10.199999999999999" customHeight="1" x14ac:dyDescent="0.25">
      <c r="A22" s="3"/>
      <c r="B22" s="6"/>
      <c r="C22" s="3"/>
      <c r="D22" s="17"/>
      <c r="E22" s="17"/>
      <c r="F22" s="17"/>
    </row>
    <row r="23" spans="1:11" ht="10.199999999999999" customHeight="1" x14ac:dyDescent="0.25">
      <c r="A23" s="15" t="s">
        <v>132</v>
      </c>
      <c r="B23" s="6">
        <v>1997</v>
      </c>
      <c r="C23" s="16">
        <v>51.882080000000002</v>
      </c>
      <c r="D23" s="17">
        <v>7.8251800000000005</v>
      </c>
      <c r="E23" s="17">
        <v>3.9001000000000001</v>
      </c>
      <c r="F23" s="17">
        <v>40.156800000000004</v>
      </c>
    </row>
    <row r="24" spans="1:11" ht="10.199999999999999" customHeight="1" x14ac:dyDescent="0.25">
      <c r="A24" s="15" t="s">
        <v>133</v>
      </c>
      <c r="B24" s="6">
        <v>1987</v>
      </c>
      <c r="C24" s="16">
        <v>48</v>
      </c>
      <c r="D24" s="17">
        <v>8</v>
      </c>
      <c r="E24" s="17">
        <v>3</v>
      </c>
      <c r="F24" s="17">
        <v>37</v>
      </c>
    </row>
    <row r="25" spans="1:11" ht="10.199999999999999" customHeight="1" x14ac:dyDescent="0.25">
      <c r="A25" s="4"/>
      <c r="B25" s="6">
        <v>1977</v>
      </c>
      <c r="C25" s="16">
        <v>35.314999999999998</v>
      </c>
      <c r="D25" s="17">
        <v>5.9020000000000046</v>
      </c>
      <c r="E25" s="17">
        <v>2.4130000000000109</v>
      </c>
      <c r="F25" s="17">
        <v>27</v>
      </c>
      <c r="H25" s="116" t="s">
        <v>116</v>
      </c>
      <c r="I25" s="106"/>
      <c r="J25" s="106"/>
      <c r="K25" s="106"/>
    </row>
    <row r="26" spans="1:11" ht="10.199999999999999" customHeight="1" x14ac:dyDescent="0.25">
      <c r="A26" s="3"/>
      <c r="B26" s="6">
        <v>1963</v>
      </c>
      <c r="C26" s="16">
        <v>27.318000000000008</v>
      </c>
      <c r="D26" s="17">
        <v>3.98800000000002</v>
      </c>
      <c r="E26" s="17">
        <v>1.3299999999999876</v>
      </c>
      <c r="F26" s="17">
        <v>22</v>
      </c>
      <c r="H26" s="106"/>
      <c r="I26" s="112" t="s">
        <v>123</v>
      </c>
      <c r="J26" s="113" t="s">
        <v>124</v>
      </c>
      <c r="K26" s="112" t="s">
        <v>125</v>
      </c>
    </row>
    <row r="27" spans="1:11" ht="10.199999999999999" customHeight="1" x14ac:dyDescent="0.25">
      <c r="A27" s="3"/>
      <c r="B27" s="6">
        <v>1953</v>
      </c>
      <c r="C27" s="16">
        <v>26</v>
      </c>
      <c r="D27" s="17">
        <v>3.697999999999992</v>
      </c>
      <c r="E27" s="17">
        <v>1.4</v>
      </c>
      <c r="F27" s="17">
        <v>21</v>
      </c>
      <c r="H27" s="93">
        <v>1997</v>
      </c>
      <c r="I27" s="99">
        <v>8</v>
      </c>
      <c r="J27" s="99">
        <f t="shared" ref="I27:K31" si="0">E23</f>
        <v>3.9001000000000001</v>
      </c>
      <c r="K27" s="99">
        <f t="shared" si="0"/>
        <v>40.156800000000004</v>
      </c>
    </row>
    <row r="28" spans="1:11" ht="10.199999999999999" customHeight="1" x14ac:dyDescent="0.25">
      <c r="A28" s="3"/>
      <c r="B28" s="6"/>
      <c r="C28" s="3"/>
      <c r="D28" s="17"/>
      <c r="E28" s="17"/>
      <c r="F28" s="17"/>
      <c r="H28" s="93">
        <v>1987</v>
      </c>
      <c r="I28" s="99">
        <v>8</v>
      </c>
      <c r="J28" s="99">
        <f t="shared" si="0"/>
        <v>3</v>
      </c>
      <c r="K28" s="99">
        <f t="shared" si="0"/>
        <v>37</v>
      </c>
    </row>
    <row r="29" spans="1:11" ht="10.199999999999999" customHeight="1" x14ac:dyDescent="0.25">
      <c r="A29" s="15" t="s">
        <v>70</v>
      </c>
      <c r="B29" s="6">
        <v>1997</v>
      </c>
      <c r="C29" s="16">
        <v>191.41140200000004</v>
      </c>
      <c r="D29" s="17">
        <v>3.0671229999999978</v>
      </c>
      <c r="E29" s="17">
        <v>9.2011160000000221</v>
      </c>
      <c r="F29" s="17">
        <v>179.14316300000002</v>
      </c>
      <c r="H29" s="93">
        <v>1977</v>
      </c>
      <c r="I29" s="99">
        <f t="shared" si="0"/>
        <v>5.9020000000000046</v>
      </c>
      <c r="J29" s="99">
        <f t="shared" si="0"/>
        <v>2.4130000000000109</v>
      </c>
      <c r="K29" s="99">
        <f t="shared" si="0"/>
        <v>27</v>
      </c>
    </row>
    <row r="30" spans="1:11" ht="10.199999999999999" customHeight="1" x14ac:dyDescent="0.25">
      <c r="A30" s="15" t="s">
        <v>133</v>
      </c>
      <c r="B30" s="6">
        <v>1987</v>
      </c>
      <c r="C30" s="16">
        <v>204.73599999999996</v>
      </c>
      <c r="D30" s="17">
        <v>3.0859999999999843</v>
      </c>
      <c r="E30" s="17">
        <v>10.875</v>
      </c>
      <c r="F30" s="17">
        <v>190.77500000000001</v>
      </c>
      <c r="H30" s="93">
        <v>1963</v>
      </c>
      <c r="I30" s="99">
        <f t="shared" si="0"/>
        <v>3.98800000000002</v>
      </c>
      <c r="J30" s="99">
        <f t="shared" si="0"/>
        <v>1.3299999999999876</v>
      </c>
      <c r="K30" s="99">
        <f t="shared" si="0"/>
        <v>22</v>
      </c>
    </row>
    <row r="31" spans="1:11" ht="10.199999999999999" customHeight="1" x14ac:dyDescent="0.25">
      <c r="A31" s="3"/>
      <c r="B31" s="6">
        <v>1977</v>
      </c>
      <c r="C31" s="16">
        <v>215.96299999999997</v>
      </c>
      <c r="D31" s="17">
        <v>4.8369999999999997</v>
      </c>
      <c r="E31" s="17">
        <v>15</v>
      </c>
      <c r="F31" s="17">
        <v>196.12599999999998</v>
      </c>
      <c r="H31" s="93">
        <v>1953</v>
      </c>
      <c r="I31" s="99">
        <f t="shared" si="0"/>
        <v>3.697999999999992</v>
      </c>
      <c r="J31" s="99">
        <f t="shared" si="0"/>
        <v>1.4</v>
      </c>
      <c r="K31" s="99">
        <f t="shared" si="0"/>
        <v>21</v>
      </c>
    </row>
    <row r="32" spans="1:11" ht="10.199999999999999" customHeight="1" x14ac:dyDescent="0.25">
      <c r="A32" s="3"/>
      <c r="B32" s="6">
        <v>1963</v>
      </c>
      <c r="C32" s="16">
        <v>219.5</v>
      </c>
      <c r="D32" s="17">
        <v>5.1529999999999996</v>
      </c>
      <c r="E32" s="17">
        <v>18.388000000000002</v>
      </c>
      <c r="F32" s="17">
        <v>195.95899999999997</v>
      </c>
    </row>
    <row r="33" spans="1:6" ht="10.199999999999999" customHeight="1" x14ac:dyDescent="0.25">
      <c r="A33" s="7"/>
      <c r="B33" s="8">
        <v>1953</v>
      </c>
      <c r="C33" s="18">
        <v>221.215</v>
      </c>
      <c r="D33" s="2">
        <v>2.8359999999999999</v>
      </c>
      <c r="E33" s="2">
        <v>20.079999999999998</v>
      </c>
      <c r="F33" s="2">
        <v>198.29900000000001</v>
      </c>
    </row>
    <row r="34" spans="1:6" ht="10.199999999999999" customHeight="1" x14ac:dyDescent="0.25">
      <c r="A34" s="10"/>
      <c r="B34" s="11"/>
      <c r="C34" s="20"/>
      <c r="D34" s="13"/>
      <c r="E34" s="13"/>
      <c r="F34" s="13"/>
    </row>
    <row r="35" spans="1:6" ht="10.199999999999999" customHeight="1" x14ac:dyDescent="0.25">
      <c r="A35" s="10"/>
      <c r="B35" s="11"/>
      <c r="C35" s="20"/>
      <c r="D35" s="13"/>
      <c r="E35" s="13"/>
      <c r="F35" s="13"/>
    </row>
    <row r="36" spans="1:6" ht="10.199999999999999" customHeight="1" x14ac:dyDescent="0.25">
      <c r="A36" s="10"/>
      <c r="B36" s="11"/>
      <c r="C36" s="20"/>
      <c r="D36" s="13"/>
      <c r="E36" s="13"/>
      <c r="F36" s="13"/>
    </row>
    <row r="37" spans="1:6" ht="10.199999999999999" customHeight="1" x14ac:dyDescent="0.25">
      <c r="A37" s="10"/>
      <c r="B37" s="11"/>
      <c r="C37" s="20"/>
      <c r="D37" s="13"/>
      <c r="E37" s="13"/>
      <c r="F37" s="13"/>
    </row>
    <row r="38" spans="1:6" s="19" customFormat="1" ht="10.199999999999999" customHeight="1" x14ac:dyDescent="0.25"/>
    <row r="40" spans="1:6" ht="12" customHeight="1" x14ac:dyDescent="0.25"/>
    <row r="41" spans="1:6" ht="12" customHeight="1" x14ac:dyDescent="0.25"/>
    <row r="42" spans="1:6" ht="18" customHeight="1" x14ac:dyDescent="0.25"/>
    <row r="43" spans="1:6" ht="16.2" customHeight="1" x14ac:dyDescent="0.25"/>
    <row r="45" spans="1:6" ht="10.95" customHeight="1" x14ac:dyDescent="0.25"/>
    <row r="47" spans="1:6" x14ac:dyDescent="0.25">
      <c r="A47" s="3"/>
      <c r="D47" s="3"/>
    </row>
    <row r="49" spans="8:11" x14ac:dyDescent="0.25">
      <c r="H49" s="21"/>
      <c r="I49" s="21"/>
      <c r="J49" s="21"/>
      <c r="K49" s="21"/>
    </row>
    <row r="51" spans="8:11" x14ac:dyDescent="0.25">
      <c r="H51" s="21"/>
      <c r="I51" s="21"/>
      <c r="J51" s="21"/>
      <c r="K51" s="21"/>
    </row>
    <row r="52" spans="8:11" x14ac:dyDescent="0.25">
      <c r="H52" s="21"/>
      <c r="I52" s="21"/>
      <c r="J52" s="21"/>
      <c r="K52" s="21"/>
    </row>
    <row r="53" spans="8:11" x14ac:dyDescent="0.25">
      <c r="H53" s="21"/>
      <c r="I53" s="21"/>
      <c r="J53" s="21"/>
      <c r="K53" s="21"/>
    </row>
    <row r="54" spans="8:11" ht="17.25" customHeight="1" x14ac:dyDescent="0.25">
      <c r="H54" s="21"/>
      <c r="I54" s="21"/>
      <c r="J54" s="21"/>
      <c r="K54" s="21"/>
    </row>
    <row r="55" spans="8:11" x14ac:dyDescent="0.25">
      <c r="H55" s="21"/>
      <c r="I55" s="21"/>
      <c r="J55" s="21"/>
      <c r="K55" s="21"/>
    </row>
    <row r="56" spans="8:11" x14ac:dyDescent="0.25">
      <c r="H56" s="21"/>
      <c r="I56" s="21"/>
      <c r="J56" s="21"/>
      <c r="K56" s="21"/>
    </row>
    <row r="57" spans="8:11" ht="18" customHeight="1" x14ac:dyDescent="0.25">
      <c r="H57" s="21"/>
      <c r="I57" s="21"/>
      <c r="J57" s="21"/>
      <c r="K57" s="21"/>
    </row>
    <row r="58" spans="8:11" ht="6.45" customHeight="1" x14ac:dyDescent="0.25"/>
  </sheetData>
  <phoneticPr fontId="0" type="noConversion"/>
  <pageMargins left="0.5" right="0.5" top="0.5" bottom="0.5" header="0.5" footer="0.5"/>
  <pageSetup scale="94" orientation="landscape" horizontalDpi="360" verticalDpi="36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topLeftCell="A27" zoomScale="125" workbookViewId="0">
      <selection activeCell="K9" sqref="K9"/>
    </sheetView>
  </sheetViews>
  <sheetFormatPr defaultColWidth="8.6640625" defaultRowHeight="13.2" x14ac:dyDescent="0.25"/>
  <cols>
    <col min="1" max="1" width="11.6640625" style="3" customWidth="1"/>
    <col min="2" max="2" width="4.6640625" style="3" customWidth="1"/>
    <col min="3" max="4" width="6.109375" style="3" customWidth="1"/>
    <col min="5" max="5" width="5.6640625" style="3" customWidth="1"/>
    <col min="6" max="6" width="8.6640625" customWidth="1"/>
    <col min="7" max="7" width="5.109375" customWidth="1"/>
    <col min="8" max="11" width="5.6640625" customWidth="1"/>
    <col min="12" max="12" width="8.6640625" customWidth="1"/>
    <col min="13" max="13" width="2.6640625" customWidth="1"/>
  </cols>
  <sheetData>
    <row r="1" spans="1:15" x14ac:dyDescent="0.25">
      <c r="A1" s="5" t="s">
        <v>84</v>
      </c>
      <c r="B1" s="2"/>
      <c r="C1" s="2"/>
      <c r="D1" s="2"/>
      <c r="E1" s="7"/>
      <c r="F1" s="10"/>
    </row>
    <row r="2" spans="1:15" x14ac:dyDescent="0.25">
      <c r="A2" s="3" t="s">
        <v>78</v>
      </c>
      <c r="C2" s="2"/>
      <c r="D2" s="2" t="s">
        <v>119</v>
      </c>
      <c r="E2" s="2"/>
      <c r="N2" s="40" t="s">
        <v>153</v>
      </c>
      <c r="O2" s="40"/>
    </row>
    <row r="3" spans="1:15" x14ac:dyDescent="0.25">
      <c r="A3" s="7" t="s">
        <v>79</v>
      </c>
      <c r="B3" s="9" t="s">
        <v>122</v>
      </c>
      <c r="C3" s="2" t="s">
        <v>123</v>
      </c>
      <c r="D3" s="2" t="s">
        <v>124</v>
      </c>
      <c r="E3" s="2" t="s">
        <v>125</v>
      </c>
      <c r="N3" s="40"/>
      <c r="O3" s="40" t="s">
        <v>127</v>
      </c>
    </row>
    <row r="4" spans="1:15" x14ac:dyDescent="0.25">
      <c r="A4" s="10"/>
      <c r="B4" s="12"/>
      <c r="C4" s="14" t="s">
        <v>86</v>
      </c>
      <c r="D4" s="13"/>
      <c r="E4" s="13"/>
      <c r="N4" s="40" t="s">
        <v>117</v>
      </c>
      <c r="O4" s="81">
        <f>C5+D5+C10+D10</f>
        <v>66.713453000000001</v>
      </c>
    </row>
    <row r="5" spans="1:15" s="27" customFormat="1" ht="10.199999999999999" customHeight="1" x14ac:dyDescent="0.25">
      <c r="A5" s="15" t="s">
        <v>168</v>
      </c>
      <c r="B5" s="25">
        <v>146.77672699999999</v>
      </c>
      <c r="C5" s="26">
        <v>11.607974</v>
      </c>
      <c r="D5" s="26">
        <v>12.340026999999997</v>
      </c>
      <c r="E5" s="26">
        <v>122.82872599999999</v>
      </c>
      <c r="G5"/>
      <c r="H5"/>
      <c r="I5"/>
      <c r="J5"/>
      <c r="K5"/>
      <c r="N5" s="40" t="s">
        <v>118</v>
      </c>
      <c r="O5" s="81">
        <f>C20+D20+C15+D15</f>
        <v>317.71232300000003</v>
      </c>
    </row>
    <row r="6" spans="1:15" ht="10.199999999999999" customHeight="1" x14ac:dyDescent="0.25">
      <c r="A6" s="4" t="s">
        <v>73</v>
      </c>
      <c r="B6" s="22">
        <v>96.435138000000009</v>
      </c>
      <c r="C6" s="23">
        <v>9.9036419999999996</v>
      </c>
      <c r="D6" s="23">
        <v>11.051540000000001</v>
      </c>
      <c r="E6" s="23">
        <v>75.479956000000001</v>
      </c>
    </row>
    <row r="7" spans="1:15" ht="10.199999999999999" customHeight="1" x14ac:dyDescent="0.25">
      <c r="A7" s="4" t="s">
        <v>74</v>
      </c>
      <c r="B7" s="22">
        <v>27.72</v>
      </c>
      <c r="C7" s="23">
        <v>1.379</v>
      </c>
      <c r="D7" s="23">
        <v>1.2250000000000001</v>
      </c>
      <c r="E7" s="23">
        <v>25.116</v>
      </c>
      <c r="G7" s="30"/>
      <c r="H7" s="30"/>
      <c r="I7" s="30"/>
      <c r="J7" s="30"/>
    </row>
    <row r="8" spans="1:15" ht="10.199999999999999" customHeight="1" x14ac:dyDescent="0.25">
      <c r="A8" s="4" t="s">
        <v>75</v>
      </c>
      <c r="B8" s="22">
        <v>22.621588999999979</v>
      </c>
      <c r="C8" s="22">
        <v>0.32533200000000034</v>
      </c>
      <c r="D8" s="22">
        <v>6.3486999999997351E-2</v>
      </c>
      <c r="E8" s="22">
        <v>22.232769999999988</v>
      </c>
      <c r="G8" s="30"/>
      <c r="H8" s="30"/>
      <c r="I8" s="30"/>
      <c r="J8" s="30"/>
    </row>
    <row r="9" spans="1:15" ht="6" customHeight="1" x14ac:dyDescent="0.25">
      <c r="B9" s="16"/>
      <c r="C9" s="17"/>
      <c r="D9" s="17"/>
      <c r="E9" s="17"/>
    </row>
    <row r="10" spans="1:15" s="27" customFormat="1" ht="10.199999999999999" customHeight="1" x14ac:dyDescent="0.25">
      <c r="A10" s="15" t="s">
        <v>71</v>
      </c>
      <c r="B10" s="25">
        <v>169.727902</v>
      </c>
      <c r="C10" s="26">
        <v>29.548045000000002</v>
      </c>
      <c r="D10" s="26">
        <v>13.217407</v>
      </c>
      <c r="E10" s="26">
        <v>126.96245</v>
      </c>
      <c r="G10" s="30"/>
      <c r="H10" s="30"/>
      <c r="I10" s="30"/>
      <c r="J10" s="30"/>
    </row>
    <row r="11" spans="1:15" ht="10.199999999999999" customHeight="1" x14ac:dyDescent="0.25">
      <c r="A11" s="4" t="s">
        <v>73</v>
      </c>
      <c r="B11" s="22">
        <v>49.531852000000001</v>
      </c>
      <c r="C11" s="23">
        <v>22.333114000000002</v>
      </c>
      <c r="D11" s="23">
        <v>9.7392950000000003</v>
      </c>
      <c r="E11" s="23">
        <v>17.459443</v>
      </c>
      <c r="G11" s="30"/>
      <c r="H11" s="30"/>
      <c r="I11" s="30"/>
      <c r="J11" s="30"/>
    </row>
    <row r="12" spans="1:15" ht="10.199999999999999" customHeight="1" x14ac:dyDescent="0.25">
      <c r="A12" s="4" t="s">
        <v>74</v>
      </c>
      <c r="B12" s="22">
        <v>23.388000000000002</v>
      </c>
      <c r="C12" s="23">
        <v>6.3150000000000004</v>
      </c>
      <c r="D12" s="23">
        <v>2.6709999999999998</v>
      </c>
      <c r="E12" s="23">
        <v>14.401999999999999</v>
      </c>
      <c r="G12" s="30"/>
      <c r="H12" s="30"/>
      <c r="I12" s="30"/>
      <c r="J12" s="30"/>
    </row>
    <row r="13" spans="1:15" ht="10.199999999999999" customHeight="1" x14ac:dyDescent="0.25">
      <c r="A13" s="4" t="s">
        <v>75</v>
      </c>
      <c r="B13" s="22">
        <v>96.808050000000009</v>
      </c>
      <c r="C13" s="22">
        <v>0.89993100000000048</v>
      </c>
      <c r="D13" s="22">
        <v>0.80711199999999916</v>
      </c>
      <c r="E13" s="22">
        <v>95.101006999999996</v>
      </c>
      <c r="G13" s="30"/>
      <c r="H13" s="30"/>
      <c r="I13" s="30"/>
      <c r="J13" s="30"/>
    </row>
    <row r="14" spans="1:15" ht="4.2" customHeight="1" x14ac:dyDescent="0.25">
      <c r="B14" s="16"/>
      <c r="C14" s="17"/>
      <c r="D14" s="17"/>
      <c r="E14" s="17"/>
    </row>
    <row r="15" spans="1:15" s="27" customFormat="1" ht="10.199999999999999" customHeight="1" x14ac:dyDescent="0.25">
      <c r="A15" s="15" t="s">
        <v>169</v>
      </c>
      <c r="B15" s="25">
        <v>67.686880000000002</v>
      </c>
      <c r="C15" s="26">
        <v>14.972192999999999</v>
      </c>
      <c r="D15" s="26">
        <v>37.039796000000003</v>
      </c>
      <c r="E15" s="26">
        <v>15.674890999999999</v>
      </c>
      <c r="G15" s="30"/>
      <c r="H15" s="30"/>
      <c r="I15" s="30"/>
      <c r="J15" s="30"/>
    </row>
    <row r="16" spans="1:15" ht="10.199999999999999" customHeight="1" x14ac:dyDescent="0.25">
      <c r="A16" s="4" t="s">
        <v>73</v>
      </c>
      <c r="B16" s="22">
        <v>66.857827999999998</v>
      </c>
      <c r="C16" s="17">
        <v>14.790979</v>
      </c>
      <c r="D16" s="17">
        <v>37.037222999999997</v>
      </c>
      <c r="E16" s="17">
        <v>15.029626</v>
      </c>
      <c r="G16" s="30"/>
      <c r="H16" s="30"/>
      <c r="I16" s="30"/>
      <c r="J16" s="30"/>
    </row>
    <row r="17" spans="1:15" ht="10.199999999999999" customHeight="1" x14ac:dyDescent="0.25">
      <c r="A17" s="4" t="s">
        <v>74</v>
      </c>
      <c r="B17" s="22">
        <v>4.0000000000000001E-3</v>
      </c>
      <c r="C17" s="23">
        <v>2E-3</v>
      </c>
      <c r="D17" s="23">
        <v>2E-3</v>
      </c>
      <c r="E17" s="23">
        <v>0</v>
      </c>
      <c r="G17" s="30"/>
      <c r="H17" s="30"/>
      <c r="I17" s="30"/>
      <c r="J17" s="30"/>
    </row>
    <row r="18" spans="1:15" ht="10.199999999999999" customHeight="1" x14ac:dyDescent="0.25">
      <c r="A18" s="4" t="s">
        <v>75</v>
      </c>
      <c r="B18" s="22">
        <v>0.82505200000001055</v>
      </c>
      <c r="C18" s="22">
        <v>0.17921399999999993</v>
      </c>
      <c r="D18" s="22">
        <v>5.7300000000395815E-4</v>
      </c>
      <c r="E18" s="22">
        <v>0.64526499999999942</v>
      </c>
      <c r="G18" s="30"/>
      <c r="H18" s="30"/>
      <c r="I18" s="30"/>
      <c r="J18" s="30"/>
    </row>
    <row r="19" spans="1:15" ht="4.95" customHeight="1" x14ac:dyDescent="0.25">
      <c r="B19" s="16"/>
      <c r="C19" s="17"/>
      <c r="D19" s="17"/>
      <c r="E19" s="17"/>
      <c r="G19" s="30"/>
      <c r="H19" s="30"/>
      <c r="I19" s="30"/>
      <c r="J19" s="30"/>
    </row>
    <row r="20" spans="1:15" s="27" customFormat="1" ht="10.199999999999999" customHeight="1" x14ac:dyDescent="0.25">
      <c r="A20" s="15" t="s">
        <v>77</v>
      </c>
      <c r="B20" s="28">
        <v>362.79565300000002</v>
      </c>
      <c r="C20" s="29">
        <v>114.19741999999999</v>
      </c>
      <c r="D20" s="29">
        <v>151.50291399999998</v>
      </c>
      <c r="E20" s="29">
        <v>97.095319000000003</v>
      </c>
      <c r="G20" s="30"/>
      <c r="H20" s="30"/>
      <c r="I20" s="30"/>
      <c r="J20" s="30"/>
      <c r="K20"/>
      <c r="N20" s="40" t="s">
        <v>154</v>
      </c>
      <c r="O20" s="40"/>
    </row>
    <row r="21" spans="1:15" s="19" customFormat="1" ht="10.199999999999999" customHeight="1" x14ac:dyDescent="0.25">
      <c r="A21" s="4" t="s">
        <v>73</v>
      </c>
      <c r="B21" s="24">
        <v>290.83964000000003</v>
      </c>
      <c r="C21" s="13">
        <v>112.405582</v>
      </c>
      <c r="D21" s="13">
        <v>143.170986</v>
      </c>
      <c r="E21" s="13">
        <v>35.263072000000001</v>
      </c>
      <c r="G21" s="30"/>
      <c r="H21" s="30"/>
      <c r="I21" s="30"/>
      <c r="J21" s="30"/>
      <c r="K21"/>
      <c r="N21" s="40"/>
      <c r="O21" s="40" t="s">
        <v>127</v>
      </c>
    </row>
    <row r="22" spans="1:15" s="19" customFormat="1" ht="10.199999999999999" customHeight="1" x14ac:dyDescent="0.25">
      <c r="A22" s="4" t="s">
        <v>74</v>
      </c>
      <c r="B22" s="22">
        <v>0.90300000000000002</v>
      </c>
      <c r="C22" s="23">
        <v>0.129</v>
      </c>
      <c r="D22" s="23">
        <v>0.13500000000000001</v>
      </c>
      <c r="E22" s="23">
        <v>0.63900000000000001</v>
      </c>
      <c r="G22" s="30"/>
      <c r="H22" s="30"/>
      <c r="I22" s="30"/>
      <c r="J22" s="30"/>
      <c r="K22"/>
      <c r="N22" s="40" t="s">
        <v>117</v>
      </c>
      <c r="O22" s="81">
        <f>E5+E10</f>
        <v>249.79117600000001</v>
      </c>
    </row>
    <row r="23" spans="1:15" s="19" customFormat="1" ht="10.199999999999999" customHeight="1" x14ac:dyDescent="0.25">
      <c r="A23" s="4" t="s">
        <v>75</v>
      </c>
      <c r="B23" s="22">
        <v>71.053012999999979</v>
      </c>
      <c r="C23" s="22">
        <v>1.6628380000000034</v>
      </c>
      <c r="D23" s="22">
        <v>8.1969279999999856</v>
      </c>
      <c r="E23" s="22">
        <v>61.193247</v>
      </c>
      <c r="G23" s="30"/>
      <c r="H23" s="30"/>
      <c r="I23" s="30"/>
      <c r="J23" s="30"/>
      <c r="K23"/>
      <c r="N23" s="40" t="s">
        <v>118</v>
      </c>
      <c r="O23" s="81">
        <f>E15+E20</f>
        <v>112.77021000000001</v>
      </c>
    </row>
    <row r="24" spans="1:15" s="27" customFormat="1" ht="19.95" customHeight="1" x14ac:dyDescent="0.25">
      <c r="A24" s="15" t="s">
        <v>76</v>
      </c>
      <c r="B24" s="26">
        <v>746.98716200000001</v>
      </c>
      <c r="C24" s="26">
        <v>170.32563199999998</v>
      </c>
      <c r="D24" s="26">
        <v>214.10014399999997</v>
      </c>
      <c r="E24" s="26">
        <v>362.56138599999997</v>
      </c>
      <c r="G24" s="30"/>
      <c r="H24" s="30"/>
      <c r="I24" s="30"/>
      <c r="J24" s="30"/>
      <c r="K24"/>
    </row>
    <row r="25" spans="1:15" ht="10.199999999999999" customHeight="1" x14ac:dyDescent="0.25">
      <c r="A25" s="4" t="s">
        <v>73</v>
      </c>
      <c r="B25" s="23">
        <v>503.66445799999997</v>
      </c>
      <c r="C25" s="23">
        <v>159.43331699999999</v>
      </c>
      <c r="D25" s="23">
        <v>200.999044</v>
      </c>
      <c r="E25" s="23">
        <v>143.23209700000001</v>
      </c>
      <c r="G25" s="30"/>
      <c r="H25" s="30"/>
      <c r="I25" s="30"/>
      <c r="J25" s="30"/>
    </row>
    <row r="26" spans="1:15" ht="10.199999999999999" customHeight="1" x14ac:dyDescent="0.25">
      <c r="A26" s="4" t="s">
        <v>74</v>
      </c>
      <c r="B26" s="22">
        <v>52.015000000000001</v>
      </c>
      <c r="C26" s="22">
        <v>7.8250000000000002</v>
      </c>
      <c r="D26" s="22">
        <v>4.0330000000000004</v>
      </c>
      <c r="E26" s="22">
        <v>40.156999999999996</v>
      </c>
      <c r="G26" s="30"/>
      <c r="H26" s="30"/>
      <c r="I26" s="30"/>
      <c r="J26" s="30"/>
    </row>
    <row r="27" spans="1:15" ht="10.199999999999999" customHeight="1" x14ac:dyDescent="0.25">
      <c r="A27" s="4" t="s">
        <v>75</v>
      </c>
      <c r="B27" s="22">
        <v>191.30770399999997</v>
      </c>
      <c r="C27" s="22">
        <v>3.0673150000000025</v>
      </c>
      <c r="D27" s="22">
        <v>9.0680999999999834</v>
      </c>
      <c r="E27" s="22">
        <v>179.17228899999998</v>
      </c>
      <c r="G27" s="30"/>
      <c r="H27" s="30"/>
      <c r="I27" s="30"/>
      <c r="J27" s="30"/>
    </row>
    <row r="28" spans="1:15" ht="6" customHeight="1" x14ac:dyDescent="0.25">
      <c r="A28" s="7"/>
      <c r="B28" s="7"/>
      <c r="C28" s="7"/>
      <c r="D28" s="7"/>
      <c r="E28" s="7"/>
    </row>
    <row r="29" spans="1:15" x14ac:dyDescent="0.25">
      <c r="E29" s="16"/>
    </row>
    <row r="30" spans="1:15" x14ac:dyDescent="0.25">
      <c r="B30" s="16"/>
      <c r="C30" s="16"/>
    </row>
  </sheetData>
  <phoneticPr fontId="0" type="noConversion"/>
  <pageMargins left="0.75" right="0.75" top="1" bottom="1" header="0.5" footer="0.5"/>
  <pageSetup scale="90" orientation="landscape" horizontalDpi="360" verticalDpi="36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
  <sheetViews>
    <sheetView topLeftCell="A33" zoomScale="125" workbookViewId="0">
      <selection activeCell="F25" sqref="F25"/>
    </sheetView>
  </sheetViews>
  <sheetFormatPr defaultColWidth="8.6640625" defaultRowHeight="13.2" x14ac:dyDescent="0.25"/>
  <cols>
    <col min="1" max="1" width="10.6640625" style="43" customWidth="1"/>
    <col min="2" max="2" width="6.109375" style="43" customWidth="1"/>
    <col min="3" max="3" width="7" style="43" customWidth="1"/>
    <col min="4" max="4" width="6.109375" style="43" customWidth="1"/>
    <col min="5" max="5" width="5.44140625" style="40" customWidth="1"/>
  </cols>
  <sheetData>
    <row r="1" spans="1:5" x14ac:dyDescent="0.25">
      <c r="A1" s="119" t="s">
        <v>194</v>
      </c>
      <c r="B1" s="120"/>
      <c r="C1" s="121"/>
      <c r="D1" s="121"/>
      <c r="E1" s="53"/>
    </row>
    <row r="2" spans="1:5" x14ac:dyDescent="0.25">
      <c r="A2" s="97" t="s">
        <v>127</v>
      </c>
      <c r="B2" s="122"/>
      <c r="C2" s="104"/>
      <c r="D2" s="121"/>
      <c r="E2" s="53"/>
    </row>
    <row r="3" spans="1:5" x14ac:dyDescent="0.25">
      <c r="A3" s="123"/>
      <c r="B3" s="123" t="s">
        <v>191</v>
      </c>
      <c r="C3" s="124" t="s">
        <v>192</v>
      </c>
      <c r="D3" s="121"/>
      <c r="E3" s="53"/>
    </row>
    <row r="4" spans="1:5" x14ac:dyDescent="0.25">
      <c r="A4" s="125" t="s">
        <v>123</v>
      </c>
      <c r="B4" s="126">
        <v>0.45854333439464517</v>
      </c>
      <c r="C4" s="127">
        <v>1.7334305689187417</v>
      </c>
      <c r="D4" s="121"/>
    </row>
    <row r="5" spans="1:5" x14ac:dyDescent="0.25">
      <c r="A5" s="105" t="s">
        <v>124</v>
      </c>
      <c r="B5" s="128">
        <v>2.6820416666666667</v>
      </c>
      <c r="C5" s="128">
        <v>3.2828833333333334</v>
      </c>
      <c r="D5" s="121"/>
    </row>
    <row r="6" spans="1:5" x14ac:dyDescent="0.25">
      <c r="A6" s="125" t="s">
        <v>125</v>
      </c>
      <c r="B6" s="129">
        <v>0.59531500000000004</v>
      </c>
      <c r="C6" s="129">
        <v>1.0526150000000001</v>
      </c>
      <c r="D6" s="121"/>
    </row>
    <row r="7" spans="1:5" x14ac:dyDescent="0.25">
      <c r="A7" s="91" t="s">
        <v>193</v>
      </c>
      <c r="B7" s="129">
        <v>3.7359000010613119</v>
      </c>
      <c r="C7" s="129">
        <v>6.0689289022520754</v>
      </c>
      <c r="D7" s="121"/>
    </row>
    <row r="8" spans="1:5" x14ac:dyDescent="0.25">
      <c r="A8" s="130"/>
      <c r="B8" s="131">
        <f>B7/9.8</f>
        <v>0.38121428582258282</v>
      </c>
      <c r="C8" s="131">
        <f>C7/9.8</f>
        <v>0.61927845941347703</v>
      </c>
      <c r="D8" s="121"/>
    </row>
    <row r="9" spans="1:5" x14ac:dyDescent="0.25">
      <c r="A9" s="42"/>
      <c r="B9" s="67"/>
      <c r="C9" s="67"/>
      <c r="D9" s="67"/>
      <c r="E9" s="68"/>
    </row>
    <row r="10" spans="1:5" x14ac:dyDescent="0.25">
      <c r="A10" s="119" t="s">
        <v>69</v>
      </c>
      <c r="B10" s="120"/>
      <c r="C10" s="121"/>
      <c r="D10" s="121"/>
      <c r="E10" s="132"/>
    </row>
    <row r="11" spans="1:5" x14ac:dyDescent="0.25">
      <c r="A11" s="97" t="s">
        <v>127</v>
      </c>
      <c r="B11" s="122"/>
      <c r="C11" s="104"/>
      <c r="D11" s="104"/>
      <c r="E11" s="132"/>
    </row>
    <row r="12" spans="1:5" x14ac:dyDescent="0.25">
      <c r="A12" s="105" t="s">
        <v>120</v>
      </c>
      <c r="B12" s="105"/>
      <c r="C12" s="104" t="s">
        <v>119</v>
      </c>
      <c r="D12" s="133"/>
      <c r="E12" s="132"/>
    </row>
    <row r="13" spans="1:5" x14ac:dyDescent="0.25">
      <c r="A13" s="91"/>
      <c r="B13" s="97" t="s">
        <v>92</v>
      </c>
      <c r="C13" s="118"/>
      <c r="D13" s="134" t="s">
        <v>125</v>
      </c>
      <c r="E13" s="132"/>
    </row>
    <row r="14" spans="1:5" x14ac:dyDescent="0.25">
      <c r="A14" s="105" t="s">
        <v>65</v>
      </c>
      <c r="B14" s="135">
        <v>40</v>
      </c>
      <c r="C14" s="105" t="s">
        <v>65</v>
      </c>
      <c r="D14" s="136">
        <v>10</v>
      </c>
      <c r="E14" s="137"/>
    </row>
    <row r="15" spans="1:5" x14ac:dyDescent="0.25">
      <c r="A15" s="105" t="s">
        <v>66</v>
      </c>
      <c r="B15" s="138">
        <f>B16-B14</f>
        <v>344</v>
      </c>
      <c r="C15" s="105" t="s">
        <v>66</v>
      </c>
      <c r="D15" s="138">
        <f>D16-D14</f>
        <v>353</v>
      </c>
      <c r="E15" s="137"/>
    </row>
    <row r="16" spans="1:5" x14ac:dyDescent="0.25">
      <c r="A16" s="91" t="s">
        <v>87</v>
      </c>
      <c r="B16" s="138">
        <v>384</v>
      </c>
      <c r="C16" s="91" t="s">
        <v>87</v>
      </c>
      <c r="D16" s="139">
        <v>363</v>
      </c>
      <c r="E16" s="137"/>
    </row>
    <row r="17" spans="1:10" x14ac:dyDescent="0.25">
      <c r="A17" s="66"/>
      <c r="B17" s="71"/>
      <c r="C17" s="71"/>
      <c r="D17" s="71"/>
      <c r="E17" s="72"/>
    </row>
    <row r="18" spans="1:10" x14ac:dyDescent="0.25">
      <c r="A18" s="119" t="s">
        <v>172</v>
      </c>
      <c r="B18" s="121"/>
      <c r="C18" s="121"/>
      <c r="D18" s="121"/>
      <c r="E18" s="140"/>
    </row>
    <row r="19" spans="1:10" x14ac:dyDescent="0.25">
      <c r="A19" s="97" t="s">
        <v>127</v>
      </c>
      <c r="B19" s="104"/>
      <c r="C19" s="104"/>
      <c r="D19" s="104"/>
      <c r="E19" s="141"/>
    </row>
    <row r="20" spans="1:10" x14ac:dyDescent="0.25">
      <c r="A20" s="105" t="s">
        <v>155</v>
      </c>
      <c r="B20" s="104"/>
      <c r="C20" s="104" t="s">
        <v>119</v>
      </c>
      <c r="D20" s="104"/>
      <c r="E20" s="142"/>
    </row>
    <row r="21" spans="1:10" x14ac:dyDescent="0.25">
      <c r="A21" s="91"/>
      <c r="B21" s="104" t="s">
        <v>123</v>
      </c>
      <c r="C21" s="104" t="s">
        <v>124</v>
      </c>
      <c r="D21" s="104" t="s">
        <v>125</v>
      </c>
      <c r="E21" s="143" t="s">
        <v>122</v>
      </c>
    </row>
    <row r="22" spans="1:10" x14ac:dyDescent="0.25">
      <c r="A22" s="105">
        <v>10</v>
      </c>
      <c r="B22" s="144">
        <v>14.388933999999999</v>
      </c>
      <c r="C22" s="144">
        <v>56.837600999999992</v>
      </c>
      <c r="D22" s="144">
        <v>17.144482</v>
      </c>
      <c r="E22" s="145">
        <v>88.371016999999995</v>
      </c>
      <c r="G22" s="31"/>
      <c r="H22" s="31"/>
      <c r="I22" s="31"/>
      <c r="J22" s="31"/>
    </row>
    <row r="23" spans="1:10" x14ac:dyDescent="0.25">
      <c r="A23" s="105">
        <v>30</v>
      </c>
      <c r="B23" s="144">
        <v>23.537607999999999</v>
      </c>
      <c r="C23" s="144">
        <v>54.641596</v>
      </c>
      <c r="D23" s="144">
        <v>11.496936</v>
      </c>
      <c r="E23" s="145">
        <v>89.676140000000004</v>
      </c>
      <c r="G23" s="31"/>
      <c r="H23" s="31"/>
      <c r="I23" s="31"/>
      <c r="J23" s="31"/>
    </row>
    <row r="24" spans="1:10" x14ac:dyDescent="0.25">
      <c r="A24" s="105">
        <v>50</v>
      </c>
      <c r="B24" s="144">
        <v>35.492334</v>
      </c>
      <c r="C24" s="144">
        <v>48.777182000000003</v>
      </c>
      <c r="D24" s="144">
        <v>16.613417000000002</v>
      </c>
      <c r="E24" s="145">
        <v>100.88293300000001</v>
      </c>
      <c r="F24" s="86"/>
      <c r="G24" s="31"/>
      <c r="H24" s="31"/>
      <c r="I24" s="31"/>
      <c r="J24" s="31"/>
    </row>
    <row r="25" spans="1:10" x14ac:dyDescent="0.25">
      <c r="A25" s="105">
        <v>70</v>
      </c>
      <c r="B25" s="144">
        <v>34.836862000000004</v>
      </c>
      <c r="C25" s="144">
        <v>25.053656999999998</v>
      </c>
      <c r="D25" s="144">
        <v>22.914978999999999</v>
      </c>
      <c r="E25" s="145">
        <v>82.805497999999986</v>
      </c>
      <c r="G25" s="31"/>
      <c r="H25" s="31"/>
      <c r="I25" s="31"/>
      <c r="J25" s="31"/>
    </row>
    <row r="26" spans="1:10" x14ac:dyDescent="0.25">
      <c r="A26" s="105">
        <v>90</v>
      </c>
      <c r="B26" s="144">
        <v>19.81165</v>
      </c>
      <c r="C26" s="144">
        <v>8.5429820000000003</v>
      </c>
      <c r="D26" s="144">
        <v>24.179614000000001</v>
      </c>
      <c r="E26" s="145">
        <v>52.534245999999996</v>
      </c>
      <c r="G26" s="31"/>
      <c r="H26" s="31"/>
      <c r="I26" s="31"/>
      <c r="J26" s="31"/>
    </row>
    <row r="27" spans="1:10" x14ac:dyDescent="0.25">
      <c r="A27" s="105">
        <v>125</v>
      </c>
      <c r="B27" s="144">
        <v>9.2480469999999997</v>
      </c>
      <c r="C27" s="144">
        <v>0.48894399999999993</v>
      </c>
      <c r="D27" s="144">
        <v>28.807333</v>
      </c>
      <c r="E27" s="145">
        <v>38.544324000000003</v>
      </c>
      <c r="G27" s="31"/>
      <c r="H27" s="31"/>
      <c r="I27" s="31"/>
      <c r="J27" s="31"/>
    </row>
    <row r="28" spans="1:10" x14ac:dyDescent="0.25">
      <c r="A28" s="105">
        <v>175</v>
      </c>
      <c r="B28" s="144">
        <v>0.40283400000000003</v>
      </c>
      <c r="C28" s="144">
        <v>2.244326</v>
      </c>
      <c r="D28" s="144">
        <v>12.283430000000001</v>
      </c>
      <c r="E28" s="145">
        <v>14.93059</v>
      </c>
      <c r="G28" s="31"/>
      <c r="H28" s="31"/>
      <c r="I28" s="31"/>
      <c r="J28" s="31"/>
    </row>
    <row r="29" spans="1:10" x14ac:dyDescent="0.25">
      <c r="A29" s="105" t="s">
        <v>188</v>
      </c>
      <c r="B29" s="144">
        <v>4.471E-2</v>
      </c>
      <c r="C29" s="144">
        <v>4.412755999999999</v>
      </c>
      <c r="D29" s="144">
        <v>9.6019050000000004</v>
      </c>
      <c r="E29" s="145">
        <v>14.059370999999999</v>
      </c>
      <c r="F29" s="36"/>
      <c r="G29" s="31"/>
      <c r="H29" s="31"/>
      <c r="I29" s="31"/>
      <c r="J29" s="31"/>
    </row>
    <row r="30" spans="1:10" x14ac:dyDescent="0.25">
      <c r="A30" s="105" t="s">
        <v>189</v>
      </c>
      <c r="B30" s="146">
        <v>21.670338000000001</v>
      </c>
      <c r="C30" s="146">
        <v>0</v>
      </c>
      <c r="D30" s="146">
        <v>0.189999</v>
      </c>
      <c r="E30" s="147">
        <v>21.860337000000001</v>
      </c>
      <c r="G30" s="31"/>
      <c r="H30" s="31"/>
      <c r="I30" s="31"/>
      <c r="J30" s="31"/>
    </row>
    <row r="31" spans="1:10" x14ac:dyDescent="0.25">
      <c r="A31" s="125" t="s">
        <v>170</v>
      </c>
      <c r="B31" s="126">
        <v>159.43331699999999</v>
      </c>
      <c r="C31" s="126">
        <v>200.99904399999997</v>
      </c>
      <c r="D31" s="126">
        <v>143.23209500000002</v>
      </c>
      <c r="E31" s="148">
        <v>503.66445600000003</v>
      </c>
      <c r="G31" s="31"/>
      <c r="H31" s="31"/>
      <c r="I31" s="31"/>
      <c r="J31" s="31"/>
    </row>
    <row r="33" spans="1:6" x14ac:dyDescent="0.25">
      <c r="A33" s="64"/>
      <c r="B33" s="41"/>
      <c r="C33" s="41"/>
      <c r="D33" s="69"/>
      <c r="E33" s="65"/>
    </row>
    <row r="34" spans="1:6" x14ac:dyDescent="0.25">
      <c r="A34" s="64"/>
      <c r="B34" s="41"/>
      <c r="C34" s="41"/>
      <c r="D34" s="69"/>
      <c r="E34" s="65"/>
      <c r="F34" s="66"/>
    </row>
    <row r="35" spans="1:6" x14ac:dyDescent="0.25">
      <c r="A35" s="64"/>
      <c r="B35" s="41"/>
      <c r="C35" s="41"/>
      <c r="D35" s="69"/>
      <c r="E35" s="65"/>
    </row>
    <row r="36" spans="1:6" x14ac:dyDescent="0.25">
      <c r="A36" s="64"/>
      <c r="B36" s="41"/>
      <c r="C36" s="41"/>
      <c r="D36" s="69"/>
      <c r="E36" s="65"/>
    </row>
    <row r="37" spans="1:6" x14ac:dyDescent="0.25">
      <c r="A37" s="64"/>
      <c r="B37" s="41"/>
      <c r="C37" s="41"/>
      <c r="D37" s="69"/>
      <c r="E37" s="65"/>
    </row>
    <row r="38" spans="1:6" x14ac:dyDescent="0.25">
      <c r="A38" s="64"/>
      <c r="B38" s="41"/>
      <c r="C38" s="41"/>
      <c r="D38" s="69"/>
      <c r="E38" s="65"/>
    </row>
    <row r="39" spans="1:6" x14ac:dyDescent="0.25">
      <c r="A39" s="64"/>
      <c r="B39" s="41"/>
      <c r="C39" s="41"/>
      <c r="D39" s="69"/>
      <c r="E39" s="65"/>
    </row>
    <row r="40" spans="1:6" x14ac:dyDescent="0.25">
      <c r="A40" s="64"/>
      <c r="B40" s="41"/>
      <c r="C40" s="41"/>
      <c r="D40" s="69"/>
      <c r="E40" s="65"/>
    </row>
    <row r="41" spans="1:6" x14ac:dyDescent="0.25">
      <c r="A41" s="64"/>
      <c r="B41" s="41"/>
      <c r="C41" s="41"/>
      <c r="D41" s="69"/>
      <c r="E41" s="65"/>
    </row>
    <row r="42" spans="1:6" x14ac:dyDescent="0.25">
      <c r="A42" s="64"/>
      <c r="B42" s="41"/>
      <c r="C42" s="41"/>
      <c r="D42" s="69"/>
      <c r="E42" s="65"/>
    </row>
    <row r="43" spans="1:6" x14ac:dyDescent="0.25">
      <c r="A43" s="64"/>
      <c r="B43" s="41"/>
      <c r="C43" s="41"/>
      <c r="D43" s="69"/>
      <c r="E43" s="65"/>
    </row>
    <row r="44" spans="1:6" x14ac:dyDescent="0.25">
      <c r="A44" s="64"/>
      <c r="B44" s="41"/>
      <c r="C44" s="41"/>
      <c r="D44" s="69"/>
      <c r="E44" s="65"/>
    </row>
    <row r="45" spans="1:6" x14ac:dyDescent="0.25">
      <c r="A45" s="64"/>
      <c r="B45" s="41"/>
      <c r="C45" s="41"/>
      <c r="D45" s="69"/>
      <c r="E45" s="65"/>
    </row>
    <row r="46" spans="1:6" x14ac:dyDescent="0.25">
      <c r="A46" s="64"/>
      <c r="B46" s="41"/>
      <c r="C46" s="41"/>
      <c r="D46" s="69"/>
      <c r="E46" s="65"/>
    </row>
    <row r="47" spans="1:6" x14ac:dyDescent="0.25">
      <c r="A47" s="64"/>
      <c r="B47" s="41"/>
      <c r="C47" s="41"/>
      <c r="D47" s="69"/>
      <c r="E47" s="65"/>
    </row>
    <row r="48" spans="1:6" x14ac:dyDescent="0.25">
      <c r="A48" s="64"/>
      <c r="B48" s="41"/>
      <c r="C48" s="41"/>
      <c r="D48" s="69"/>
      <c r="E48" s="65"/>
    </row>
    <row r="49" spans="1:5" x14ac:dyDescent="0.25">
      <c r="A49" s="64"/>
      <c r="B49" s="41"/>
      <c r="C49" s="41"/>
      <c r="D49" s="69"/>
      <c r="E49" s="65"/>
    </row>
    <row r="50" spans="1:5" x14ac:dyDescent="0.25">
      <c r="A50" s="64"/>
      <c r="B50" s="41"/>
      <c r="C50" s="41"/>
      <c r="D50" s="69"/>
      <c r="E50" s="65"/>
    </row>
    <row r="51" spans="1:5" x14ac:dyDescent="0.25">
      <c r="A51" s="64"/>
      <c r="B51" s="41"/>
      <c r="C51" s="41"/>
      <c r="D51" s="69"/>
      <c r="E51" s="65"/>
    </row>
    <row r="52" spans="1:5" x14ac:dyDescent="0.25">
      <c r="A52" s="64"/>
      <c r="B52" s="41"/>
      <c r="C52" s="41"/>
      <c r="D52" s="69"/>
      <c r="E52" s="65"/>
    </row>
    <row r="53" spans="1:5" x14ac:dyDescent="0.25">
      <c r="A53" s="64"/>
      <c r="B53" s="41"/>
      <c r="C53" s="41"/>
      <c r="D53" s="69"/>
      <c r="E53" s="65"/>
    </row>
    <row r="54" spans="1:5" x14ac:dyDescent="0.25">
      <c r="A54" s="64"/>
      <c r="B54" s="41"/>
      <c r="C54" s="41"/>
      <c r="D54" s="69"/>
      <c r="E54" s="65"/>
    </row>
    <row r="55" spans="1:5" x14ac:dyDescent="0.25">
      <c r="A55" s="64"/>
      <c r="B55" s="41"/>
      <c r="C55" s="41"/>
      <c r="D55" s="69"/>
      <c r="E55" s="65"/>
    </row>
    <row r="56" spans="1:5" x14ac:dyDescent="0.25">
      <c r="A56" s="64"/>
      <c r="B56" s="41"/>
      <c r="C56" s="41"/>
      <c r="D56" s="69"/>
      <c r="E56" s="65"/>
    </row>
    <row r="57" spans="1:5" x14ac:dyDescent="0.25">
      <c r="A57" s="64"/>
      <c r="B57" s="41"/>
      <c r="C57" s="41"/>
      <c r="D57" s="69"/>
      <c r="E57" s="65"/>
    </row>
    <row r="58" spans="1:5" x14ac:dyDescent="0.25">
      <c r="A58" s="64"/>
      <c r="B58" s="41"/>
      <c r="C58" s="41"/>
      <c r="D58" s="69"/>
      <c r="E58" s="65"/>
    </row>
    <row r="59" spans="1:5" x14ac:dyDescent="0.25">
      <c r="A59" s="64"/>
      <c r="B59" s="41"/>
      <c r="C59" s="41"/>
      <c r="D59" s="69"/>
      <c r="E59" s="65"/>
    </row>
    <row r="60" spans="1:5" x14ac:dyDescent="0.25">
      <c r="A60" s="64"/>
      <c r="B60" s="41"/>
      <c r="C60" s="41"/>
      <c r="D60" s="69"/>
      <c r="E60" s="65"/>
    </row>
    <row r="61" spans="1:5" x14ac:dyDescent="0.25">
      <c r="C61" s="1"/>
    </row>
    <row r="62" spans="1:5" x14ac:dyDescent="0.25">
      <c r="C62" s="1"/>
    </row>
    <row r="63" spans="1:5" x14ac:dyDescent="0.25">
      <c r="C63" s="1"/>
    </row>
    <row r="64" spans="1:5" x14ac:dyDescent="0.25">
      <c r="C64" s="1"/>
    </row>
  </sheetData>
  <phoneticPr fontId="0" type="noConversion"/>
  <pageMargins left="0.75" right="0.75" top="1" bottom="1" header="0.5" footer="0.5"/>
  <pageSetup scale="90" orientation="landscape" horizontalDpi="4294967292" verticalDpi="4294967292"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7"/>
  <sheetViews>
    <sheetView topLeftCell="A23" workbookViewId="0">
      <selection activeCell="F41" sqref="F41"/>
    </sheetView>
  </sheetViews>
  <sheetFormatPr defaultColWidth="11.44140625" defaultRowHeight="13.2" x14ac:dyDescent="0.25"/>
  <cols>
    <col min="1" max="1" width="11.44140625" customWidth="1"/>
    <col min="2" max="2" width="9.33203125" customWidth="1"/>
    <col min="3" max="3" width="9" customWidth="1"/>
    <col min="4" max="4" width="8" customWidth="1"/>
    <col min="5" max="5" width="8.44140625" customWidth="1"/>
  </cols>
  <sheetData>
    <row r="1" spans="1:6" x14ac:dyDescent="0.25">
      <c r="A1" s="149" t="s">
        <v>91</v>
      </c>
      <c r="B1" s="104"/>
      <c r="C1" s="104"/>
      <c r="D1" s="150"/>
      <c r="E1" s="141"/>
    </row>
    <row r="2" spans="1:6" x14ac:dyDescent="0.25">
      <c r="A2" s="123" t="s">
        <v>90</v>
      </c>
      <c r="B2" s="151" t="s">
        <v>134</v>
      </c>
      <c r="C2" s="152" t="s">
        <v>36</v>
      </c>
      <c r="D2" s="152" t="s">
        <v>3</v>
      </c>
      <c r="E2" s="123" t="s">
        <v>92</v>
      </c>
      <c r="F2" s="66"/>
    </row>
    <row r="3" spans="1:6" x14ac:dyDescent="0.25">
      <c r="A3" s="105" t="s">
        <v>171</v>
      </c>
      <c r="B3" s="144">
        <v>1.8360000000000001</v>
      </c>
      <c r="C3" s="144">
        <v>0.34300000000000003</v>
      </c>
      <c r="D3" s="144">
        <v>0.89600000000000002</v>
      </c>
      <c r="E3" s="153">
        <f>B3+C3+D3</f>
        <v>3.0750000000000002</v>
      </c>
    </row>
    <row r="4" spans="1:6" x14ac:dyDescent="0.25">
      <c r="A4" s="105" t="s">
        <v>24</v>
      </c>
      <c r="B4" s="144">
        <v>0</v>
      </c>
      <c r="C4" s="144">
        <v>1.4999999999999999E-2</v>
      </c>
      <c r="D4" s="144">
        <v>4.8099999999999996</v>
      </c>
      <c r="E4" s="153">
        <f t="shared" ref="E4:E15" si="0">B4+C4+D4</f>
        <v>4.8249999999999993</v>
      </c>
    </row>
    <row r="5" spans="1:6" x14ac:dyDescent="0.25">
      <c r="A5" s="105" t="s">
        <v>25</v>
      </c>
      <c r="B5" s="144">
        <v>16.817</v>
      </c>
      <c r="C5" s="144">
        <v>0.90100000000000002</v>
      </c>
      <c r="D5" s="144">
        <v>0.124</v>
      </c>
      <c r="E5" s="153">
        <f t="shared" si="0"/>
        <v>17.841999999999999</v>
      </c>
    </row>
    <row r="6" spans="1:6" x14ac:dyDescent="0.25">
      <c r="A6" s="105" t="s">
        <v>26</v>
      </c>
      <c r="B6" s="144">
        <v>51.354999999999997</v>
      </c>
      <c r="C6" s="144">
        <v>3.1</v>
      </c>
      <c r="D6" s="144">
        <v>0.26600000000000001</v>
      </c>
      <c r="E6" s="153">
        <f t="shared" si="0"/>
        <v>54.720999999999997</v>
      </c>
    </row>
    <row r="7" spans="1:6" x14ac:dyDescent="0.25">
      <c r="A7" s="105" t="s">
        <v>27</v>
      </c>
      <c r="B7" s="144">
        <v>12.298999999999999</v>
      </c>
      <c r="C7" s="144">
        <v>0.34599999999999997</v>
      </c>
      <c r="D7" s="144">
        <v>0.36</v>
      </c>
      <c r="E7" s="153">
        <f t="shared" si="0"/>
        <v>13.004999999999999</v>
      </c>
    </row>
    <row r="8" spans="1:6" x14ac:dyDescent="0.25">
      <c r="A8" s="105" t="s">
        <v>28</v>
      </c>
      <c r="B8" s="144">
        <v>29.265000000000001</v>
      </c>
      <c r="C8" s="144">
        <v>0.62</v>
      </c>
      <c r="D8" s="144">
        <v>0.39900000000000002</v>
      </c>
      <c r="E8" s="153">
        <f t="shared" si="0"/>
        <v>30.284000000000002</v>
      </c>
    </row>
    <row r="9" spans="1:6" x14ac:dyDescent="0.25">
      <c r="A9" s="105" t="s">
        <v>29</v>
      </c>
      <c r="B9" s="144">
        <v>123.992</v>
      </c>
      <c r="C9" s="144">
        <v>2.5950000000000002</v>
      </c>
      <c r="D9" s="144">
        <v>3.6629999999999998</v>
      </c>
      <c r="E9" s="153">
        <f t="shared" si="0"/>
        <v>130.25</v>
      </c>
    </row>
    <row r="10" spans="1:6" x14ac:dyDescent="0.25">
      <c r="A10" s="105" t="s">
        <v>30</v>
      </c>
      <c r="B10" s="144">
        <v>33.404000000000003</v>
      </c>
      <c r="C10" s="144">
        <v>0.28999999999999998</v>
      </c>
      <c r="D10" s="144">
        <v>0.20799999999999999</v>
      </c>
      <c r="E10" s="153">
        <f t="shared" si="0"/>
        <v>33.902000000000001</v>
      </c>
    </row>
    <row r="11" spans="1:6" x14ac:dyDescent="0.25">
      <c r="A11" s="105" t="s">
        <v>31</v>
      </c>
      <c r="B11" s="144">
        <v>51.981999999999999</v>
      </c>
      <c r="C11" s="144">
        <v>0.38200000000000001</v>
      </c>
      <c r="D11" s="144">
        <v>0.16600000000000001</v>
      </c>
      <c r="E11" s="153">
        <f t="shared" si="0"/>
        <v>52.529999999999994</v>
      </c>
    </row>
    <row r="12" spans="1:6" x14ac:dyDescent="0.25">
      <c r="A12" s="105" t="s">
        <v>32</v>
      </c>
      <c r="B12" s="144">
        <v>13.129</v>
      </c>
      <c r="C12" s="144">
        <v>9.1999999999999998E-2</v>
      </c>
      <c r="D12" s="144">
        <v>2E-3</v>
      </c>
      <c r="E12" s="153">
        <f t="shared" si="0"/>
        <v>13.223000000000001</v>
      </c>
    </row>
    <row r="13" spans="1:6" x14ac:dyDescent="0.25">
      <c r="A13" s="105" t="s">
        <v>33</v>
      </c>
      <c r="B13" s="144">
        <v>15.196</v>
      </c>
      <c r="C13" s="144">
        <v>1.0680000000000001</v>
      </c>
      <c r="D13" s="144">
        <v>1.196</v>
      </c>
      <c r="E13" s="153">
        <f t="shared" si="0"/>
        <v>17.46</v>
      </c>
    </row>
    <row r="14" spans="1:6" x14ac:dyDescent="0.25">
      <c r="A14" s="105" t="s">
        <v>35</v>
      </c>
      <c r="B14" s="146">
        <v>11.157999999999999</v>
      </c>
      <c r="C14" s="146">
        <v>0.42899999999999999</v>
      </c>
      <c r="D14" s="146">
        <v>8.3000000000000004E-2</v>
      </c>
      <c r="E14" s="154">
        <f t="shared" si="0"/>
        <v>11.67</v>
      </c>
    </row>
    <row r="15" spans="1:6" x14ac:dyDescent="0.25">
      <c r="A15" s="105" t="s">
        <v>88</v>
      </c>
      <c r="B15" s="163">
        <f>SUM(B3:B14)</f>
        <v>360.43300000000011</v>
      </c>
      <c r="C15" s="163">
        <f>SUM(C3:C14)</f>
        <v>10.180999999999999</v>
      </c>
      <c r="D15" s="163">
        <f>SUM(D3:D14)</f>
        <v>12.173</v>
      </c>
      <c r="E15" s="155">
        <f t="shared" si="0"/>
        <v>382.78700000000009</v>
      </c>
    </row>
    <row r="16" spans="1:6" x14ac:dyDescent="0.25">
      <c r="A16" s="106"/>
      <c r="B16" s="161"/>
      <c r="C16" s="162">
        <f>Types!C15/(Area!D8+Area!E8)</f>
        <v>2.6483648811573245E-2</v>
      </c>
      <c r="D16" s="161"/>
      <c r="E16" s="106"/>
    </row>
    <row r="17" spans="1:5" x14ac:dyDescent="0.25">
      <c r="A17" s="118"/>
      <c r="B17" s="160" t="s">
        <v>134</v>
      </c>
      <c r="C17" s="104" t="s">
        <v>36</v>
      </c>
      <c r="D17" s="104" t="s">
        <v>3</v>
      </c>
      <c r="E17" s="91" t="s">
        <v>125</v>
      </c>
    </row>
    <row r="18" spans="1:5" x14ac:dyDescent="0.25">
      <c r="A18" s="105" t="s">
        <v>171</v>
      </c>
      <c r="B18" s="156">
        <v>1.460412</v>
      </c>
      <c r="C18" s="144">
        <v>0.89781899999999992</v>
      </c>
      <c r="D18" s="144">
        <v>1.3349059999999999</v>
      </c>
      <c r="E18" s="153">
        <f t="shared" ref="E18:E29" si="1">B18+C18+D18</f>
        <v>3.6931370000000001</v>
      </c>
    </row>
    <row r="19" spans="1:5" x14ac:dyDescent="0.25">
      <c r="A19" s="105" t="s">
        <v>37</v>
      </c>
      <c r="B19" s="156">
        <v>0</v>
      </c>
      <c r="C19" s="144">
        <v>0.44109100000000001</v>
      </c>
      <c r="D19" s="144">
        <v>4.7461400000000005</v>
      </c>
      <c r="E19" s="153">
        <f t="shared" si="1"/>
        <v>5.1872310000000006</v>
      </c>
    </row>
    <row r="20" spans="1:5" x14ac:dyDescent="0.25">
      <c r="A20" s="105" t="s">
        <v>38</v>
      </c>
      <c r="B20" s="156">
        <v>0.63763300000000001</v>
      </c>
      <c r="C20" s="144">
        <v>2.4762779999999998</v>
      </c>
      <c r="D20" s="144">
        <v>46.302146999999998</v>
      </c>
      <c r="E20" s="153">
        <f t="shared" si="1"/>
        <v>49.416058</v>
      </c>
    </row>
    <row r="21" spans="1:5" x14ac:dyDescent="0.25">
      <c r="A21" s="105" t="s">
        <v>39</v>
      </c>
      <c r="B21" s="156">
        <v>21.209720999999998</v>
      </c>
      <c r="C21" s="144">
        <v>3.5294240000000001</v>
      </c>
      <c r="D21" s="144">
        <v>17.779473000000003</v>
      </c>
      <c r="E21" s="153">
        <f t="shared" si="1"/>
        <v>42.518618000000004</v>
      </c>
    </row>
    <row r="22" spans="1:5" x14ac:dyDescent="0.25">
      <c r="A22" s="105" t="s">
        <v>58</v>
      </c>
      <c r="B22" s="156">
        <v>5.8482139999999996</v>
      </c>
      <c r="C22" s="144">
        <v>5.9356200000000001</v>
      </c>
      <c r="D22" s="144">
        <v>65.997516999999988</v>
      </c>
      <c r="E22" s="153">
        <f t="shared" si="1"/>
        <v>77.781350999999987</v>
      </c>
    </row>
    <row r="23" spans="1:5" x14ac:dyDescent="0.25">
      <c r="A23" s="105" t="s">
        <v>59</v>
      </c>
      <c r="B23" s="156">
        <v>12.268748</v>
      </c>
      <c r="C23" s="144">
        <v>4.3109570000000001</v>
      </c>
      <c r="D23" s="144">
        <v>0.93556700000000004</v>
      </c>
      <c r="E23" s="153">
        <f t="shared" si="1"/>
        <v>17.515272</v>
      </c>
    </row>
    <row r="24" spans="1:5" x14ac:dyDescent="0.25">
      <c r="A24" s="105" t="s">
        <v>60</v>
      </c>
      <c r="B24" s="156">
        <v>11.411241</v>
      </c>
      <c r="C24" s="144">
        <v>6.1484570000000005</v>
      </c>
      <c r="D24" s="144">
        <v>3.85785</v>
      </c>
      <c r="E24" s="153">
        <f t="shared" si="1"/>
        <v>21.417548</v>
      </c>
    </row>
    <row r="25" spans="1:5" x14ac:dyDescent="0.25">
      <c r="A25" s="105" t="s">
        <v>61</v>
      </c>
      <c r="B25" s="156">
        <v>24.557054000000004</v>
      </c>
      <c r="C25" s="144">
        <v>8.7412790000000005</v>
      </c>
      <c r="D25" s="144">
        <v>36.388103999999998</v>
      </c>
      <c r="E25" s="153">
        <f t="shared" si="1"/>
        <v>69.686437000000012</v>
      </c>
    </row>
    <row r="26" spans="1:5" x14ac:dyDescent="0.25">
      <c r="A26" s="105" t="s">
        <v>62</v>
      </c>
      <c r="B26" s="156">
        <v>29.304856000000001</v>
      </c>
      <c r="C26" s="144">
        <v>2.5847060000000002</v>
      </c>
      <c r="D26" s="144">
        <v>1.261036</v>
      </c>
      <c r="E26" s="153">
        <f t="shared" si="1"/>
        <v>33.150598000000002</v>
      </c>
    </row>
    <row r="27" spans="1:5" x14ac:dyDescent="0.25">
      <c r="A27" s="105" t="s">
        <v>63</v>
      </c>
      <c r="B27" s="157">
        <v>36.534216000000001</v>
      </c>
      <c r="C27" s="146">
        <v>4.8005389999999997</v>
      </c>
      <c r="D27" s="146">
        <v>0.54055999999999993</v>
      </c>
      <c r="E27" s="154">
        <f t="shared" si="1"/>
        <v>41.875315000000001</v>
      </c>
    </row>
    <row r="28" spans="1:5" x14ac:dyDescent="0.25">
      <c r="A28" s="105" t="s">
        <v>89</v>
      </c>
      <c r="B28" s="158">
        <f>SUM(B18:B27)</f>
        <v>143.23209500000002</v>
      </c>
      <c r="C28" s="158">
        <f>SUM(C18:C27)</f>
        <v>39.866169999999997</v>
      </c>
      <c r="D28" s="158">
        <f>SUM(D18:D27)</f>
        <v>179.14329999999998</v>
      </c>
      <c r="E28" s="155">
        <f t="shared" si="1"/>
        <v>362.24156500000004</v>
      </c>
    </row>
    <row r="29" spans="1:5" x14ac:dyDescent="0.25">
      <c r="A29" s="142" t="s">
        <v>93</v>
      </c>
      <c r="B29" s="145">
        <f>B15+B28</f>
        <v>503.66509500000012</v>
      </c>
      <c r="C29" s="145">
        <f>C15+C28</f>
        <v>50.047169999999994</v>
      </c>
      <c r="D29" s="145">
        <f>D15+D28</f>
        <v>191.31629999999998</v>
      </c>
      <c r="E29" s="153">
        <f t="shared" si="1"/>
        <v>745.02856500000007</v>
      </c>
    </row>
    <row r="30" spans="1:5" x14ac:dyDescent="0.25">
      <c r="A30" s="118"/>
      <c r="B30" s="118"/>
      <c r="C30" s="159">
        <f>C28/Area!F8</f>
        <v>0.10996591584203615</v>
      </c>
      <c r="D30" s="118"/>
      <c r="E30" s="142"/>
    </row>
    <row r="31" spans="1:5" x14ac:dyDescent="0.25">
      <c r="A31" s="43"/>
      <c r="B31" s="43"/>
      <c r="C31" s="1"/>
      <c r="D31" s="43"/>
      <c r="E31" s="40"/>
    </row>
    <row r="32" spans="1:5" x14ac:dyDescent="0.25">
      <c r="A32" s="43"/>
      <c r="B32" s="43"/>
      <c r="C32" s="1"/>
      <c r="D32" s="43"/>
      <c r="E32" s="40"/>
    </row>
    <row r="33" spans="1:5" x14ac:dyDescent="0.25">
      <c r="A33" s="43"/>
      <c r="B33" s="43"/>
      <c r="C33" s="43"/>
      <c r="D33" s="43"/>
      <c r="E33" s="40"/>
    </row>
    <row r="34" spans="1:5" x14ac:dyDescent="0.25">
      <c r="A34" s="43"/>
      <c r="B34" s="43"/>
      <c r="C34" s="43"/>
      <c r="D34" s="43"/>
      <c r="E34" s="40"/>
    </row>
    <row r="35" spans="1:5" x14ac:dyDescent="0.25">
      <c r="A35" s="43"/>
      <c r="B35" s="43"/>
      <c r="C35" s="43"/>
      <c r="D35" s="43"/>
      <c r="E35" s="40"/>
    </row>
    <row r="36" spans="1:5" x14ac:dyDescent="0.25">
      <c r="A36" s="43"/>
      <c r="B36" s="43"/>
      <c r="C36" s="43"/>
      <c r="D36" s="43"/>
      <c r="E36" s="40"/>
    </row>
    <row r="37" spans="1:5" x14ac:dyDescent="0.25">
      <c r="A37" s="43"/>
      <c r="B37" s="43"/>
      <c r="C37" s="43"/>
      <c r="D37" s="43"/>
      <c r="E37" s="40"/>
    </row>
    <row r="38" spans="1:5" x14ac:dyDescent="0.25">
      <c r="A38" s="43"/>
      <c r="B38" s="43"/>
      <c r="C38" s="43"/>
      <c r="D38" s="43"/>
      <c r="E38" s="40"/>
    </row>
    <row r="39" spans="1:5" x14ac:dyDescent="0.25">
      <c r="A39" s="43"/>
      <c r="B39" s="43"/>
      <c r="C39" s="43"/>
      <c r="D39" s="43"/>
      <c r="E39" s="40"/>
    </row>
    <row r="40" spans="1:5" x14ac:dyDescent="0.25">
      <c r="A40" s="43"/>
      <c r="B40" s="43"/>
      <c r="C40" s="43"/>
      <c r="D40" s="43"/>
      <c r="E40" s="40"/>
    </row>
    <row r="41" spans="1:5" x14ac:dyDescent="0.25">
      <c r="A41" s="43"/>
      <c r="B41" s="43"/>
      <c r="C41" s="43"/>
      <c r="D41" s="43"/>
      <c r="E41" s="40"/>
    </row>
    <row r="42" spans="1:5" x14ac:dyDescent="0.25">
      <c r="A42" s="43"/>
      <c r="B42" s="43"/>
      <c r="C42" s="43"/>
      <c r="D42" s="43"/>
      <c r="E42" s="40"/>
    </row>
    <row r="43" spans="1:5" x14ac:dyDescent="0.25">
      <c r="A43" s="43"/>
      <c r="B43" s="43"/>
      <c r="C43" s="43"/>
      <c r="D43" s="43"/>
      <c r="E43" s="40"/>
    </row>
    <row r="44" spans="1:5" x14ac:dyDescent="0.25">
      <c r="A44" s="43"/>
      <c r="B44" s="43"/>
      <c r="C44" s="43"/>
      <c r="D44" s="43"/>
      <c r="E44" s="40"/>
    </row>
    <row r="45" spans="1:5" x14ac:dyDescent="0.25">
      <c r="A45" s="43"/>
      <c r="B45" s="43"/>
      <c r="C45" s="43"/>
      <c r="D45" s="43"/>
      <c r="E45" s="40"/>
    </row>
    <row r="46" spans="1:5" x14ac:dyDescent="0.25">
      <c r="A46" s="43"/>
      <c r="B46" s="43"/>
      <c r="C46" s="43"/>
      <c r="D46" s="43"/>
      <c r="E46" s="40"/>
    </row>
    <row r="47" spans="1:5" x14ac:dyDescent="0.25">
      <c r="A47" s="43"/>
      <c r="B47" s="43"/>
      <c r="C47" s="43"/>
      <c r="D47" s="43"/>
      <c r="E47" s="40"/>
    </row>
  </sheetData>
  <phoneticPr fontId="0" type="noConversion"/>
  <pageMargins left="0.75" right="0.75" top="1" bottom="1" header="0.5" footer="0.5"/>
  <pageSetup scale="64" orientation="landscape" horizontalDpi="4294967292" verticalDpi="4294967292"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7"/>
  <sheetViews>
    <sheetView topLeftCell="A23" zoomScale="125" zoomScaleNormal="125" zoomScaleSheetLayoutView="100" workbookViewId="0">
      <selection activeCell="K38" sqref="K38"/>
    </sheetView>
  </sheetViews>
  <sheetFormatPr defaultColWidth="8.6640625" defaultRowHeight="10.199999999999999" customHeight="1" x14ac:dyDescent="0.25"/>
  <cols>
    <col min="1" max="1" width="7.6640625" style="40" customWidth="1"/>
    <col min="2" max="2" width="5.109375" style="40" customWidth="1"/>
    <col min="3" max="3" width="5.6640625" style="40" customWidth="1"/>
    <col min="4" max="6" width="6.109375" style="40" customWidth="1"/>
    <col min="7" max="7" width="2" style="32" customWidth="1"/>
    <col min="8" max="8" width="4.6640625" style="32" customWidth="1"/>
    <col min="9" max="9" width="5.109375" style="32" customWidth="1"/>
    <col min="10" max="10" width="6.33203125" style="32" customWidth="1"/>
    <col min="11" max="11" width="6" customWidth="1"/>
    <col min="12" max="12" width="5.33203125" customWidth="1"/>
    <col min="13" max="13" width="6.44140625" customWidth="1"/>
    <col min="14" max="15" width="5.109375" customWidth="1"/>
    <col min="16" max="16" width="6.33203125" customWidth="1"/>
    <col min="17" max="19" width="5.33203125" customWidth="1"/>
    <col min="20" max="20" width="6.6640625" customWidth="1"/>
  </cols>
  <sheetData>
    <row r="1" spans="1:20" ht="10.199999999999999" customHeight="1" x14ac:dyDescent="0.25">
      <c r="A1" s="64" t="s">
        <v>94</v>
      </c>
      <c r="B1" s="51"/>
      <c r="C1" s="53"/>
      <c r="D1" s="53"/>
      <c r="E1" s="53"/>
      <c r="F1" s="65"/>
    </row>
    <row r="2" spans="1:20" ht="10.199999999999999" customHeight="1" x14ac:dyDescent="0.25">
      <c r="A2" s="64" t="s">
        <v>95</v>
      </c>
      <c r="B2" s="51"/>
      <c r="C2" s="53"/>
      <c r="D2" s="53"/>
      <c r="E2" s="53"/>
      <c r="F2" s="65"/>
    </row>
    <row r="3" spans="1:20" ht="10.199999999999999" customHeight="1" x14ac:dyDescent="0.25">
      <c r="A3" s="44" t="s">
        <v>96</v>
      </c>
      <c r="B3" s="45"/>
      <c r="C3" s="46"/>
      <c r="D3" s="46"/>
      <c r="E3" s="46"/>
      <c r="F3" s="47"/>
    </row>
    <row r="4" spans="1:20" ht="10.199999999999999" customHeight="1" x14ac:dyDescent="0.25">
      <c r="A4" s="40" t="s">
        <v>82</v>
      </c>
      <c r="B4" s="48"/>
      <c r="D4" s="37"/>
      <c r="E4" s="37" t="s">
        <v>119</v>
      </c>
      <c r="F4" s="37"/>
    </row>
    <row r="5" spans="1:20" ht="10.199999999999999" customHeight="1" x14ac:dyDescent="0.25">
      <c r="A5" s="47" t="s">
        <v>83</v>
      </c>
      <c r="B5" s="45" t="s">
        <v>121</v>
      </c>
      <c r="C5" s="49" t="s">
        <v>122</v>
      </c>
      <c r="D5" s="37" t="s">
        <v>123</v>
      </c>
      <c r="E5" s="37" t="s">
        <v>124</v>
      </c>
      <c r="F5" s="37" t="s">
        <v>125</v>
      </c>
    </row>
    <row r="6" spans="1:20" ht="10.199999999999999" customHeight="1" x14ac:dyDescent="0.25">
      <c r="A6" s="50" t="s">
        <v>135</v>
      </c>
      <c r="B6" s="51"/>
      <c r="C6" s="52"/>
      <c r="D6" s="53"/>
      <c r="E6" s="54" t="s">
        <v>80</v>
      </c>
      <c r="F6" s="53"/>
    </row>
    <row r="7" spans="1:20" ht="10.199999999999999" customHeight="1" x14ac:dyDescent="0.25">
      <c r="A7" s="55" t="s">
        <v>136</v>
      </c>
      <c r="B7" s="48">
        <v>1997</v>
      </c>
      <c r="C7" s="56">
        <v>835.67246</v>
      </c>
      <c r="D7" s="57">
        <v>214.25095999999999</v>
      </c>
      <c r="E7" s="57">
        <v>256.36147</v>
      </c>
      <c r="F7" s="57">
        <v>365.06003000000004</v>
      </c>
    </row>
    <row r="8" spans="1:20" ht="10.199999999999999" customHeight="1" x14ac:dyDescent="0.25">
      <c r="A8" s="58"/>
      <c r="B8" s="48">
        <v>1987</v>
      </c>
      <c r="C8" s="56">
        <v>781.65599999999995</v>
      </c>
      <c r="D8" s="57">
        <v>190.03800000000001</v>
      </c>
      <c r="E8" s="57">
        <v>244.64099999999999</v>
      </c>
      <c r="F8" s="57">
        <v>346.97699999999998</v>
      </c>
    </row>
    <row r="9" spans="1:20" ht="10.199999999999999" customHeight="1" x14ac:dyDescent="0.25">
      <c r="B9" s="48">
        <v>1977</v>
      </c>
      <c r="C9" s="56">
        <v>733.05600000000004</v>
      </c>
      <c r="D9" s="57">
        <v>163.00800000000001</v>
      </c>
      <c r="E9" s="57">
        <v>223.37299999999999</v>
      </c>
      <c r="F9" s="57">
        <v>346.67500000000001</v>
      </c>
    </row>
    <row r="10" spans="1:20" ht="10.199999999999999" customHeight="1" x14ac:dyDescent="0.25">
      <c r="B10" s="48">
        <v>1963</v>
      </c>
      <c r="C10" s="56">
        <v>665.6</v>
      </c>
      <c r="D10" s="57">
        <v>128.28800000000001</v>
      </c>
      <c r="E10" s="57">
        <v>174.072</v>
      </c>
      <c r="F10" s="57">
        <v>363.24</v>
      </c>
      <c r="H10" s="164"/>
      <c r="I10" s="164"/>
      <c r="J10" s="164"/>
      <c r="K10" s="106"/>
      <c r="L10" s="106"/>
      <c r="Q10" s="32"/>
      <c r="R10" s="32"/>
    </row>
    <row r="11" spans="1:20" ht="10.199999999999999" customHeight="1" x14ac:dyDescent="0.25">
      <c r="B11" s="48">
        <v>1953</v>
      </c>
      <c r="C11" s="56">
        <v>615.88400000000001</v>
      </c>
      <c r="D11" s="57">
        <v>103.748</v>
      </c>
      <c r="E11" s="57">
        <v>148.47</v>
      </c>
      <c r="F11" s="57">
        <v>363.666</v>
      </c>
      <c r="H11" s="165" t="s">
        <v>114</v>
      </c>
      <c r="I11" s="164"/>
      <c r="J11" s="164"/>
      <c r="K11" s="165"/>
      <c r="L11" s="164"/>
      <c r="M11" s="32"/>
      <c r="N11" s="74"/>
      <c r="O11" s="32"/>
      <c r="P11" s="74" t="s">
        <v>34</v>
      </c>
      <c r="Q11" s="32"/>
      <c r="R11" s="32"/>
      <c r="S11" s="74"/>
      <c r="T11" s="32"/>
    </row>
    <row r="12" spans="1:20" ht="9" customHeight="1" x14ac:dyDescent="0.25">
      <c r="B12" s="48"/>
      <c r="D12" s="59"/>
      <c r="E12" s="59"/>
      <c r="F12" s="59"/>
      <c r="H12" s="166"/>
      <c r="I12" s="166" t="s">
        <v>122</v>
      </c>
      <c r="J12" s="166" t="s">
        <v>115</v>
      </c>
      <c r="K12" s="166" t="s">
        <v>72</v>
      </c>
      <c r="L12" s="166" t="s">
        <v>64</v>
      </c>
      <c r="M12" s="39"/>
      <c r="N12" s="39"/>
      <c r="O12" s="39"/>
      <c r="P12" s="39"/>
      <c r="Q12" s="39" t="s">
        <v>115</v>
      </c>
      <c r="R12" s="39" t="s">
        <v>72</v>
      </c>
      <c r="S12" s="39" t="s">
        <v>64</v>
      </c>
      <c r="T12" s="39" t="s">
        <v>122</v>
      </c>
    </row>
    <row r="13" spans="1:20" ht="10.199999999999999" customHeight="1" x14ac:dyDescent="0.25">
      <c r="A13" s="55" t="s">
        <v>137</v>
      </c>
      <c r="B13" s="48">
        <v>1996</v>
      </c>
      <c r="C13" s="56">
        <v>23.549154139000002</v>
      </c>
      <c r="D13" s="57">
        <v>5.4199912660000003</v>
      </c>
      <c r="E13" s="57">
        <v>10.712086681000001</v>
      </c>
      <c r="F13" s="57">
        <v>7.4170761919999997</v>
      </c>
      <c r="G13" s="31"/>
      <c r="H13" s="168">
        <f>B13</f>
        <v>1996</v>
      </c>
      <c r="I13" s="170">
        <f t="shared" ref="I13:L17" si="0">C25/C7</f>
        <v>7.5628344602860316E-3</v>
      </c>
      <c r="J13" s="170">
        <f t="shared" si="0"/>
        <v>7.5975044825936843E-3</v>
      </c>
      <c r="K13" s="170">
        <f t="shared" si="0"/>
        <v>8.72233635187066E-3</v>
      </c>
      <c r="L13" s="170">
        <f t="shared" si="0"/>
        <v>6.7282328333781146E-3</v>
      </c>
      <c r="M13" s="38"/>
      <c r="N13" s="73"/>
      <c r="O13" s="38"/>
      <c r="P13" s="73">
        <f>B7</f>
        <v>1997</v>
      </c>
      <c r="Q13" s="39">
        <f>D7/Area!D17*1000</f>
        <v>1343.8280281153532</v>
      </c>
      <c r="R13" s="39">
        <f>E7/Area!E17*1000</f>
        <v>1275.4362652590528</v>
      </c>
      <c r="S13" s="39">
        <f>F7/Area!F17*1000</f>
        <v>2548.7306102905141</v>
      </c>
      <c r="T13" s="39">
        <f>C7/Area!C17*1000</f>
        <v>1659.1848932886189</v>
      </c>
    </row>
    <row r="14" spans="1:20" ht="10.199999999999999" customHeight="1" x14ac:dyDescent="0.25">
      <c r="A14" s="58"/>
      <c r="B14" s="48">
        <v>1986</v>
      </c>
      <c r="C14" s="56">
        <v>22.635676</v>
      </c>
      <c r="D14" s="57">
        <v>5.512003</v>
      </c>
      <c r="E14" s="57">
        <v>9.9855990000000006</v>
      </c>
      <c r="F14" s="57">
        <v>7.1380739999999996</v>
      </c>
      <c r="G14" s="31"/>
      <c r="H14" s="168">
        <f>B14</f>
        <v>1986</v>
      </c>
      <c r="I14" s="170">
        <f t="shared" si="0"/>
        <v>5.9432896312444352E-3</v>
      </c>
      <c r="J14" s="170">
        <f t="shared" si="0"/>
        <v>6.5415074879760894E-3</v>
      </c>
      <c r="K14" s="170">
        <f t="shared" si="0"/>
        <v>6.8380688437342891E-3</v>
      </c>
      <c r="L14" s="170">
        <f t="shared" si="0"/>
        <v>4.9847713249004987E-3</v>
      </c>
      <c r="M14" s="38"/>
      <c r="N14" s="73"/>
      <c r="O14" s="38"/>
      <c r="P14" s="73">
        <f>B8</f>
        <v>1987</v>
      </c>
      <c r="Q14" s="39">
        <f>D8/Area!D18*1000</f>
        <v>1230.672589983033</v>
      </c>
      <c r="R14" s="39">
        <f>E8/Area!E18*1000</f>
        <v>1240.1390994023388</v>
      </c>
      <c r="S14" s="39">
        <f>F8/Area!F18*1000</f>
        <v>2577.263611379336</v>
      </c>
      <c r="T14" s="39">
        <f>C8/Area!C18*1000</f>
        <v>1607.2972978530465</v>
      </c>
    </row>
    <row r="15" spans="1:20" ht="10.199999999999999" customHeight="1" x14ac:dyDescent="0.25">
      <c r="B15" s="48">
        <v>1976</v>
      </c>
      <c r="C15" s="56">
        <v>21.926274000000003</v>
      </c>
      <c r="D15" s="57">
        <v>5.3488999999999995</v>
      </c>
      <c r="E15" s="57">
        <v>11.323281000000001</v>
      </c>
      <c r="F15" s="57">
        <v>5.2540930000000001</v>
      </c>
      <c r="G15" s="31"/>
      <c r="H15" s="168">
        <f>B15</f>
        <v>1976</v>
      </c>
      <c r="I15" s="170">
        <f t="shared" si="0"/>
        <v>5.5832978653745403E-3</v>
      </c>
      <c r="J15" s="170">
        <f t="shared" si="0"/>
        <v>7.0459425304279554E-3</v>
      </c>
      <c r="K15" s="170">
        <f t="shared" si="0"/>
        <v>5.722495556759322E-3</v>
      </c>
      <c r="L15" s="170">
        <f t="shared" si="0"/>
        <v>4.8058671666546477E-3</v>
      </c>
      <c r="M15" s="38"/>
      <c r="N15" s="73"/>
      <c r="O15" s="38"/>
      <c r="P15" s="73">
        <f>B9</f>
        <v>1977</v>
      </c>
      <c r="Q15" s="39">
        <f>D9/Area!D19*1000</f>
        <v>1062.3150815270519</v>
      </c>
      <c r="R15" s="39">
        <f>E9/Area!E19*1000</f>
        <v>1118.9350298051395</v>
      </c>
      <c r="S15" s="39">
        <f>F9/Area!F19*1000</f>
        <v>2489.0687038246974</v>
      </c>
      <c r="T15" s="39">
        <f>C9/Area!C19*1000</f>
        <v>1488.8769282326778</v>
      </c>
    </row>
    <row r="16" spans="1:20" ht="10.199999999999999" customHeight="1" x14ac:dyDescent="0.25">
      <c r="B16" s="48">
        <v>1962</v>
      </c>
      <c r="C16" s="56">
        <v>16.705030999999998</v>
      </c>
      <c r="D16" s="57">
        <v>4.4232050000000003</v>
      </c>
      <c r="E16" s="57">
        <v>8.0930359999999997</v>
      </c>
      <c r="F16" s="57">
        <v>4.18879</v>
      </c>
      <c r="G16" s="31"/>
      <c r="H16" s="168">
        <f>B16</f>
        <v>1962</v>
      </c>
      <c r="I16" s="170">
        <f t="shared" si="0"/>
        <v>6.5118765024038466E-3</v>
      </c>
      <c r="J16" s="170">
        <f t="shared" si="0"/>
        <v>7.3283861312047885E-3</v>
      </c>
      <c r="K16" s="170">
        <f t="shared" si="0"/>
        <v>6.7179098304150009E-3</v>
      </c>
      <c r="L16" s="170">
        <f t="shared" si="0"/>
        <v>6.1247687479352494E-3</v>
      </c>
      <c r="M16" s="38"/>
      <c r="N16" s="73"/>
      <c r="O16" s="38"/>
      <c r="P16" s="73">
        <f>B10</f>
        <v>1963</v>
      </c>
      <c r="Q16" s="39">
        <f>D10/Area!D20*1000</f>
        <v>819.17678760711613</v>
      </c>
      <c r="R16" s="39">
        <f>E10/Area!E20*1000</f>
        <v>834.06563393913837</v>
      </c>
      <c r="S16" s="39">
        <f>F10/Area!F20*1000</f>
        <v>2424.687435334326</v>
      </c>
      <c r="T16" s="39">
        <f>C10/Area!C20*1000</f>
        <v>1292.1311233542608</v>
      </c>
    </row>
    <row r="17" spans="1:20" ht="10.199999999999999" customHeight="1" x14ac:dyDescent="0.25">
      <c r="B17" s="48">
        <v>1952</v>
      </c>
      <c r="C17" s="56">
        <v>13.90977</v>
      </c>
      <c r="D17" s="57">
        <v>3.7164899999999998</v>
      </c>
      <c r="E17" s="57">
        <v>6.6827350000000001</v>
      </c>
      <c r="F17" s="57">
        <v>3.510545</v>
      </c>
      <c r="G17" s="31"/>
      <c r="H17" s="168">
        <f>B17</f>
        <v>1952</v>
      </c>
      <c r="I17" s="170">
        <f t="shared" si="0"/>
        <v>6.3398545830058899E-3</v>
      </c>
      <c r="J17" s="170">
        <f t="shared" si="0"/>
        <v>6.6528318618190229E-3</v>
      </c>
      <c r="K17" s="170">
        <f t="shared" si="0"/>
        <v>6.5494712736579776E-3</v>
      </c>
      <c r="L17" s="170">
        <f t="shared" si="0"/>
        <v>6.1649893033717757E-3</v>
      </c>
      <c r="M17" s="38"/>
      <c r="N17" s="73"/>
      <c r="O17" s="38"/>
      <c r="P17" s="73">
        <f>B11</f>
        <v>1953</v>
      </c>
      <c r="Q17" s="39">
        <f>D11/Area!D21*1000</f>
        <v>672.48744125749477</v>
      </c>
      <c r="R17" s="39">
        <f>E11/Area!E21*1000</f>
        <v>725.85139772960611</v>
      </c>
      <c r="S17" s="39">
        <f>F11/Area!F21*1000</f>
        <v>2423.9067405170863</v>
      </c>
      <c r="T17" s="39">
        <f>C11/Area!C21*1000</f>
        <v>1210.3353810719773</v>
      </c>
    </row>
    <row r="18" spans="1:20" ht="4.95" customHeight="1" x14ac:dyDescent="0.25">
      <c r="B18" s="48"/>
      <c r="D18" s="59"/>
      <c r="E18" s="59"/>
      <c r="F18" s="59"/>
      <c r="G18" s="31"/>
      <c r="H18" s="31"/>
      <c r="I18" s="31"/>
      <c r="J18" s="31"/>
    </row>
    <row r="19" spans="1:20" ht="10.199999999999999" customHeight="1" x14ac:dyDescent="0.25">
      <c r="A19" s="55" t="s">
        <v>138</v>
      </c>
      <c r="B19" s="48">
        <v>1996</v>
      </c>
      <c r="C19" s="56">
        <v>16.020744000000001</v>
      </c>
      <c r="D19" s="57">
        <v>2.772418</v>
      </c>
      <c r="E19" s="57">
        <v>10.18478</v>
      </c>
      <c r="F19" s="57">
        <v>3.0635459999999997</v>
      </c>
      <c r="G19" s="31"/>
      <c r="H19" s="31"/>
      <c r="I19" s="31"/>
      <c r="J19" s="31"/>
    </row>
    <row r="20" spans="1:20" ht="10.199999999999999" customHeight="1" x14ac:dyDescent="0.25">
      <c r="A20" s="58"/>
      <c r="B20" s="48">
        <v>1986</v>
      </c>
      <c r="C20" s="56">
        <v>15.955575000000001</v>
      </c>
      <c r="D20" s="57">
        <v>2.7082170000000003</v>
      </c>
      <c r="E20" s="57">
        <v>8.2036669999999994</v>
      </c>
      <c r="F20" s="57">
        <v>5.0436909999999999</v>
      </c>
      <c r="G20" s="31"/>
      <c r="H20" s="31"/>
      <c r="I20" s="31"/>
      <c r="J20" s="31"/>
    </row>
    <row r="21" spans="1:20" ht="10.199999999999999" customHeight="1" x14ac:dyDescent="0.25">
      <c r="B21" s="48">
        <v>1976</v>
      </c>
      <c r="C21" s="56">
        <v>14.194027</v>
      </c>
      <c r="D21" s="57">
        <v>2.4948629999999996</v>
      </c>
      <c r="E21" s="57">
        <v>6.6787000000000001</v>
      </c>
      <c r="F21" s="57">
        <v>5.0204639999999996</v>
      </c>
      <c r="G21" s="31"/>
      <c r="H21" s="31"/>
      <c r="I21" s="31"/>
      <c r="J21" s="31"/>
    </row>
    <row r="22" spans="1:20" ht="10.199999999999999" customHeight="1" x14ac:dyDescent="0.25">
      <c r="A22" s="60"/>
      <c r="B22" s="48">
        <v>1962</v>
      </c>
      <c r="C22" s="56">
        <v>11.959492999999998</v>
      </c>
      <c r="D22" s="57">
        <v>2.078074</v>
      </c>
      <c r="E22" s="57">
        <v>5.5247969999999995</v>
      </c>
      <c r="F22" s="57">
        <v>4.3566220000000007</v>
      </c>
      <c r="G22" s="31"/>
      <c r="H22" s="31"/>
      <c r="I22" s="31"/>
      <c r="J22" s="31"/>
    </row>
    <row r="23" spans="1:20" ht="10.199999999999999" customHeight="1" x14ac:dyDescent="0.25">
      <c r="A23" s="60"/>
      <c r="B23" s="48">
        <v>1952</v>
      </c>
      <c r="C23" s="56">
        <v>11.862166999999999</v>
      </c>
      <c r="D23" s="57">
        <v>2.1144879999999997</v>
      </c>
      <c r="E23" s="57">
        <v>5.6749999999999998</v>
      </c>
      <c r="F23" s="57">
        <v>4.0726789999999999</v>
      </c>
      <c r="G23" s="31"/>
      <c r="H23" s="31"/>
      <c r="I23" s="31"/>
      <c r="J23" s="31"/>
    </row>
    <row r="24" spans="1:20" ht="4.2" customHeight="1" x14ac:dyDescent="0.25">
      <c r="B24" s="48"/>
      <c r="D24" s="59"/>
      <c r="E24" s="59"/>
      <c r="F24" s="59"/>
      <c r="G24" s="31"/>
      <c r="H24" s="31"/>
      <c r="I24" s="31"/>
      <c r="J24" s="31"/>
    </row>
    <row r="25" spans="1:20" ht="10.199999999999999" customHeight="1" x14ac:dyDescent="0.25">
      <c r="A25" s="55" t="s">
        <v>139</v>
      </c>
      <c r="B25" s="48">
        <v>1996</v>
      </c>
      <c r="C25" s="56">
        <v>6.320052478</v>
      </c>
      <c r="D25" s="57">
        <v>1.6277726290000001</v>
      </c>
      <c r="E25" s="57">
        <v>2.2360709689999996</v>
      </c>
      <c r="F25" s="57">
        <v>2.4562088799999997</v>
      </c>
      <c r="G25" s="31"/>
      <c r="H25" s="31"/>
      <c r="I25" s="31"/>
      <c r="J25" s="31"/>
    </row>
    <row r="26" spans="1:20" ht="10.199999999999999" customHeight="1" x14ac:dyDescent="0.25">
      <c r="A26" s="58"/>
      <c r="B26" s="48">
        <v>1986</v>
      </c>
      <c r="C26" s="56">
        <v>4.6456080000000002</v>
      </c>
      <c r="D26" s="57">
        <v>1.2431350000000001</v>
      </c>
      <c r="E26" s="57">
        <v>1.6728720000000001</v>
      </c>
      <c r="F26" s="57">
        <v>1.7296010000000002</v>
      </c>
      <c r="G26" s="31"/>
      <c r="H26" s="31"/>
      <c r="I26" s="31"/>
      <c r="J26" s="31"/>
    </row>
    <row r="27" spans="1:20" ht="10.199999999999999" customHeight="1" x14ac:dyDescent="0.25">
      <c r="B27" s="48">
        <v>1976</v>
      </c>
      <c r="C27" s="56">
        <v>4.0928699999999996</v>
      </c>
      <c r="D27" s="57">
        <v>1.1485450000000001</v>
      </c>
      <c r="E27" s="57">
        <v>1.278251</v>
      </c>
      <c r="F27" s="57">
        <v>1.6660740000000001</v>
      </c>
      <c r="G27" s="31"/>
      <c r="H27" s="31"/>
      <c r="I27" s="31"/>
      <c r="J27" s="31"/>
    </row>
    <row r="28" spans="1:20" ht="10.199999999999999" customHeight="1" x14ac:dyDescent="0.25">
      <c r="B28" s="48">
        <v>1962</v>
      </c>
      <c r="C28" s="56">
        <v>4.3343050000000005</v>
      </c>
      <c r="D28" s="57">
        <v>0.94014399999999998</v>
      </c>
      <c r="E28" s="57">
        <v>1.1694</v>
      </c>
      <c r="F28" s="57">
        <v>2.224761</v>
      </c>
      <c r="G28" s="31"/>
      <c r="H28" s="31"/>
      <c r="I28" s="31"/>
      <c r="J28" s="31"/>
    </row>
    <row r="29" spans="1:20" ht="10.199999999999999" customHeight="1" x14ac:dyDescent="0.25">
      <c r="A29" s="47"/>
      <c r="B29" s="45">
        <v>1952</v>
      </c>
      <c r="C29" s="61">
        <v>3.9046149999999997</v>
      </c>
      <c r="D29" s="62">
        <v>0.690218</v>
      </c>
      <c r="E29" s="62">
        <v>0.97239999999999993</v>
      </c>
      <c r="F29" s="62">
        <v>2.241997</v>
      </c>
      <c r="G29" s="31"/>
      <c r="H29" s="31"/>
      <c r="I29" s="31"/>
      <c r="J29" s="31"/>
    </row>
    <row r="30" spans="1:20" ht="10.199999999999999" customHeight="1" x14ac:dyDescent="0.25">
      <c r="A30" s="50" t="s">
        <v>140</v>
      </c>
      <c r="B30" s="51"/>
      <c r="C30" s="52"/>
      <c r="D30" s="53"/>
      <c r="E30" s="54"/>
      <c r="F30" s="53"/>
    </row>
    <row r="31" spans="1:20" ht="10.199999999999999" customHeight="1" x14ac:dyDescent="0.25">
      <c r="A31" s="55" t="s">
        <v>136</v>
      </c>
      <c r="B31" s="48">
        <v>1997</v>
      </c>
      <c r="C31" s="56">
        <v>483.85467</v>
      </c>
      <c r="D31" s="57">
        <v>49.376469999999998</v>
      </c>
      <c r="E31" s="57">
        <v>104.84619000000001</v>
      </c>
      <c r="F31" s="57">
        <v>329.63201000000004</v>
      </c>
    </row>
    <row r="32" spans="1:20" ht="10.199999999999999" customHeight="1" x14ac:dyDescent="0.25">
      <c r="A32" s="58"/>
      <c r="B32" s="48">
        <v>1987</v>
      </c>
      <c r="C32" s="56">
        <v>467.57499999999999</v>
      </c>
      <c r="D32" s="57">
        <v>47.618000000000002</v>
      </c>
      <c r="E32" s="57">
        <v>105.613</v>
      </c>
      <c r="F32" s="57">
        <v>314.34399999999999</v>
      </c>
    </row>
    <row r="33" spans="1:19" ht="10.199999999999999" customHeight="1" x14ac:dyDescent="0.25">
      <c r="B33" s="48">
        <v>1977</v>
      </c>
      <c r="C33" s="56">
        <v>466.96</v>
      </c>
      <c r="D33" s="57">
        <v>43.85</v>
      </c>
      <c r="E33" s="57">
        <v>101.208</v>
      </c>
      <c r="F33" s="57">
        <v>321.90199999999999</v>
      </c>
    </row>
    <row r="34" spans="1:19" ht="10.199999999999999" customHeight="1" x14ac:dyDescent="0.25">
      <c r="B34" s="48">
        <v>1963</v>
      </c>
      <c r="C34" s="56">
        <v>449.76</v>
      </c>
      <c r="D34" s="57">
        <v>33.661000000000001</v>
      </c>
      <c r="E34" s="57">
        <v>75.087000000000003</v>
      </c>
      <c r="F34" s="57">
        <v>341.012</v>
      </c>
      <c r="H34" s="165" t="s">
        <v>140</v>
      </c>
      <c r="I34" s="164"/>
      <c r="J34" s="164"/>
      <c r="K34" s="106"/>
      <c r="L34" s="106"/>
      <c r="M34" s="106"/>
      <c r="N34" s="106"/>
      <c r="O34" s="106"/>
      <c r="P34" s="106"/>
      <c r="Q34" s="106"/>
      <c r="R34" s="106"/>
      <c r="S34" s="106"/>
    </row>
    <row r="35" spans="1:19" ht="10.199999999999999" customHeight="1" x14ac:dyDescent="0.25">
      <c r="B35" s="48">
        <v>1953</v>
      </c>
      <c r="C35" s="56">
        <v>431.79399999999998</v>
      </c>
      <c r="D35" s="57">
        <v>27.053000000000001</v>
      </c>
      <c r="E35" s="57">
        <v>60.462000000000003</v>
      </c>
      <c r="F35" s="57">
        <v>344.279</v>
      </c>
      <c r="H35" s="165" t="s">
        <v>123</v>
      </c>
      <c r="I35" s="164"/>
      <c r="J35" s="164"/>
      <c r="K35" s="165" t="s">
        <v>124</v>
      </c>
      <c r="L35" s="164"/>
      <c r="M35" s="164"/>
      <c r="N35" s="165" t="s">
        <v>125</v>
      </c>
      <c r="O35" s="164"/>
      <c r="P35" s="164"/>
      <c r="Q35" s="165" t="s">
        <v>122</v>
      </c>
      <c r="R35" s="164"/>
      <c r="S35" s="164"/>
    </row>
    <row r="36" spans="1:19" ht="10.199999999999999" customHeight="1" x14ac:dyDescent="0.25">
      <c r="B36" s="48"/>
      <c r="D36" s="59"/>
      <c r="E36" s="59"/>
      <c r="F36" s="59"/>
      <c r="H36" s="166"/>
      <c r="I36" s="166" t="s">
        <v>137</v>
      </c>
      <c r="J36" s="166" t="s">
        <v>138</v>
      </c>
      <c r="K36" s="166"/>
      <c r="L36" s="166" t="s">
        <v>137</v>
      </c>
      <c r="M36" s="166" t="s">
        <v>138</v>
      </c>
      <c r="N36" s="166"/>
      <c r="O36" s="166" t="s">
        <v>137</v>
      </c>
      <c r="P36" s="166" t="s">
        <v>138</v>
      </c>
      <c r="Q36" s="166"/>
      <c r="R36" s="166" t="s">
        <v>137</v>
      </c>
      <c r="S36" s="166" t="s">
        <v>138</v>
      </c>
    </row>
    <row r="37" spans="1:19" ht="10.199999999999999" customHeight="1" x14ac:dyDescent="0.25">
      <c r="A37" s="55" t="s">
        <v>137</v>
      </c>
      <c r="B37" s="48">
        <v>1996</v>
      </c>
      <c r="C37" s="56">
        <v>13.393473986</v>
      </c>
      <c r="D37" s="57">
        <v>1.1692099380000003</v>
      </c>
      <c r="E37" s="57">
        <v>5.8888787460000005</v>
      </c>
      <c r="F37" s="57">
        <v>6.3353853020000006</v>
      </c>
      <c r="H37" s="168">
        <f>B37</f>
        <v>1996</v>
      </c>
      <c r="I37" s="167">
        <f>D37</f>
        <v>1.1692099380000003</v>
      </c>
      <c r="J37" s="167">
        <f>D43</f>
        <v>0.66834799999999994</v>
      </c>
      <c r="K37" s="168">
        <f>B37</f>
        <v>1996</v>
      </c>
      <c r="L37" s="167">
        <f>E37</f>
        <v>5.8888787460000005</v>
      </c>
      <c r="M37" s="167">
        <f>E43</f>
        <v>6.478262</v>
      </c>
      <c r="N37" s="168">
        <f>B37</f>
        <v>1996</v>
      </c>
      <c r="O37" s="167">
        <f>F37</f>
        <v>6.3353853020000006</v>
      </c>
      <c r="P37" s="167">
        <f>F43</f>
        <v>2.9179229999999996</v>
      </c>
      <c r="Q37" s="168">
        <f t="shared" ref="Q37:R41" si="1">B37</f>
        <v>1996</v>
      </c>
      <c r="R37" s="169">
        <f t="shared" si="1"/>
        <v>13.393473986</v>
      </c>
      <c r="S37" s="169">
        <f>C43</f>
        <v>10.064532999999999</v>
      </c>
    </row>
    <row r="38" spans="1:19" ht="10.199999999999999" customHeight="1" x14ac:dyDescent="0.25">
      <c r="A38" s="58"/>
      <c r="B38" s="48">
        <v>1986</v>
      </c>
      <c r="C38" s="56">
        <v>13.006740000000001</v>
      </c>
      <c r="D38" s="57">
        <v>1.288287</v>
      </c>
      <c r="E38" s="57">
        <v>5.4988169999999998</v>
      </c>
      <c r="F38" s="57">
        <v>6.2196360000000004</v>
      </c>
      <c r="H38" s="168">
        <f>B38</f>
        <v>1986</v>
      </c>
      <c r="I38" s="167">
        <f>D38</f>
        <v>1.288287</v>
      </c>
      <c r="J38" s="167">
        <f>D44</f>
        <v>0.72551599999999994</v>
      </c>
      <c r="K38" s="168">
        <f>B38</f>
        <v>1986</v>
      </c>
      <c r="L38" s="167">
        <f>E38</f>
        <v>5.4988169999999998</v>
      </c>
      <c r="M38" s="167">
        <f>E44</f>
        <v>5.3170669999999998</v>
      </c>
      <c r="N38" s="168">
        <f>B38</f>
        <v>1986</v>
      </c>
      <c r="O38" s="167">
        <f>F38</f>
        <v>6.2196360000000004</v>
      </c>
      <c r="P38" s="167">
        <f>F44</f>
        <v>4.9006310000000006</v>
      </c>
      <c r="Q38" s="168">
        <f t="shared" si="1"/>
        <v>1986</v>
      </c>
      <c r="R38" s="169">
        <f t="shared" si="1"/>
        <v>13.006740000000001</v>
      </c>
      <c r="S38" s="169">
        <f>C44</f>
        <v>10.943213999999999</v>
      </c>
    </row>
    <row r="39" spans="1:19" ht="10.199999999999999" customHeight="1" x14ac:dyDescent="0.25">
      <c r="B39" s="48">
        <v>1976</v>
      </c>
      <c r="C39" s="56">
        <v>12.501271000000001</v>
      </c>
      <c r="D39" s="57">
        <v>1.558257</v>
      </c>
      <c r="E39" s="57">
        <v>6.3145980000000002</v>
      </c>
      <c r="F39" s="57">
        <v>4.6284160000000005</v>
      </c>
      <c r="H39" s="168">
        <f>B39</f>
        <v>1976</v>
      </c>
      <c r="I39" s="167">
        <f>D39</f>
        <v>1.558257</v>
      </c>
      <c r="J39" s="167">
        <f>D45</f>
        <v>0.69211</v>
      </c>
      <c r="K39" s="168">
        <f>B39</f>
        <v>1976</v>
      </c>
      <c r="L39" s="167">
        <f>E39</f>
        <v>6.3145980000000002</v>
      </c>
      <c r="M39" s="167">
        <f>E45</f>
        <v>4.4364620000000006</v>
      </c>
      <c r="N39" s="168">
        <f>B39</f>
        <v>1976</v>
      </c>
      <c r="O39" s="167">
        <f>F39</f>
        <v>4.6284160000000005</v>
      </c>
      <c r="P39" s="167">
        <f>F45</f>
        <v>4.8705550000000004</v>
      </c>
      <c r="Q39" s="168">
        <f t="shared" si="1"/>
        <v>1976</v>
      </c>
      <c r="R39" s="169">
        <f t="shared" si="1"/>
        <v>12.501271000000001</v>
      </c>
      <c r="S39" s="169">
        <f>C45</f>
        <v>9.9991269999999997</v>
      </c>
    </row>
    <row r="40" spans="1:19" ht="10.199999999999999" customHeight="1" x14ac:dyDescent="0.25">
      <c r="B40" s="48">
        <v>1962</v>
      </c>
      <c r="C40" s="56">
        <v>9.6096129999999995</v>
      </c>
      <c r="D40" s="57">
        <v>1.2109269999999999</v>
      </c>
      <c r="E40" s="57">
        <v>4.6987670000000001</v>
      </c>
      <c r="F40" s="57">
        <v>3.699919</v>
      </c>
      <c r="H40" s="168">
        <f>B40</f>
        <v>1962</v>
      </c>
      <c r="I40" s="167">
        <f>D40</f>
        <v>1.2109269999999999</v>
      </c>
      <c r="J40" s="167">
        <f>D46</f>
        <v>0.54012499999999997</v>
      </c>
      <c r="K40" s="168">
        <f>B40</f>
        <v>1962</v>
      </c>
      <c r="L40" s="167">
        <f>E40</f>
        <v>4.6987670000000001</v>
      </c>
      <c r="M40" s="167">
        <f>E46</f>
        <v>2.8116999999999996</v>
      </c>
      <c r="N40" s="168">
        <f>B40</f>
        <v>1962</v>
      </c>
      <c r="O40" s="167">
        <f>F40</f>
        <v>3.699919</v>
      </c>
      <c r="P40" s="167">
        <f>F46</f>
        <v>4.2717900000000002</v>
      </c>
      <c r="Q40" s="168">
        <f t="shared" si="1"/>
        <v>1962</v>
      </c>
      <c r="R40" s="169">
        <f t="shared" si="1"/>
        <v>9.6096129999999995</v>
      </c>
      <c r="S40" s="169">
        <f>C46</f>
        <v>7.623615</v>
      </c>
    </row>
    <row r="41" spans="1:19" ht="10.199999999999999" customHeight="1" x14ac:dyDescent="0.25">
      <c r="B41" s="48">
        <v>1952</v>
      </c>
      <c r="C41" s="56">
        <v>7.7347389999999994</v>
      </c>
      <c r="D41" s="57">
        <v>0.973302</v>
      </c>
      <c r="E41" s="57">
        <v>3.6414170000000001</v>
      </c>
      <c r="F41" s="57">
        <v>3.1200199999999998</v>
      </c>
      <c r="H41" s="168">
        <f>B41</f>
        <v>1952</v>
      </c>
      <c r="I41" s="167">
        <f>D41</f>
        <v>0.973302</v>
      </c>
      <c r="J41" s="167">
        <f>D47</f>
        <v>0.63542900000000002</v>
      </c>
      <c r="K41" s="168">
        <f>B41</f>
        <v>1952</v>
      </c>
      <c r="L41" s="167">
        <f>E41</f>
        <v>3.6414170000000001</v>
      </c>
      <c r="M41" s="167">
        <f>E47</f>
        <v>3.1118999999999999</v>
      </c>
      <c r="N41" s="168">
        <f>B41</f>
        <v>1952</v>
      </c>
      <c r="O41" s="167">
        <f>F41</f>
        <v>3.1200199999999998</v>
      </c>
      <c r="P41" s="167">
        <f>F47</f>
        <v>4.0228400000000004</v>
      </c>
      <c r="Q41" s="168">
        <f t="shared" si="1"/>
        <v>1952</v>
      </c>
      <c r="R41" s="169">
        <f t="shared" si="1"/>
        <v>7.7347389999999994</v>
      </c>
      <c r="S41" s="169">
        <f>C47</f>
        <v>7.7701690000000001</v>
      </c>
    </row>
    <row r="42" spans="1:19" ht="4.2" customHeight="1" x14ac:dyDescent="0.25">
      <c r="B42" s="48"/>
      <c r="C42" s="56"/>
      <c r="D42" s="57"/>
      <c r="E42" s="57"/>
      <c r="F42" s="57"/>
      <c r="G42" s="31"/>
      <c r="H42" s="31"/>
      <c r="I42" s="31"/>
      <c r="J42" s="31"/>
    </row>
    <row r="43" spans="1:19" ht="10.199999999999999" customHeight="1" x14ac:dyDescent="0.25">
      <c r="A43" s="55" t="s">
        <v>138</v>
      </c>
      <c r="B43" s="48">
        <v>1996</v>
      </c>
      <c r="C43" s="56">
        <v>10.064532999999999</v>
      </c>
      <c r="D43" s="57">
        <v>0.66834799999999994</v>
      </c>
      <c r="E43" s="57">
        <v>6.478262</v>
      </c>
      <c r="F43" s="57">
        <v>2.9179229999999996</v>
      </c>
      <c r="G43" s="31"/>
      <c r="H43" s="31"/>
      <c r="I43" s="31"/>
      <c r="J43" s="31"/>
    </row>
    <row r="44" spans="1:19" ht="10.199999999999999" customHeight="1" x14ac:dyDescent="0.25">
      <c r="A44" s="58"/>
      <c r="B44" s="48">
        <v>1986</v>
      </c>
      <c r="C44" s="56">
        <v>10.943213999999999</v>
      </c>
      <c r="D44" s="57">
        <v>0.72551599999999994</v>
      </c>
      <c r="E44" s="57">
        <v>5.3170669999999998</v>
      </c>
      <c r="F44" s="57">
        <v>4.9006310000000006</v>
      </c>
      <c r="G44" s="31"/>
      <c r="H44" s="31"/>
      <c r="I44" s="31"/>
      <c r="J44" s="31"/>
    </row>
    <row r="45" spans="1:19" ht="10.199999999999999" customHeight="1" x14ac:dyDescent="0.25">
      <c r="B45" s="48">
        <v>1976</v>
      </c>
      <c r="C45" s="56">
        <v>9.9991269999999997</v>
      </c>
      <c r="D45" s="57">
        <v>0.69211</v>
      </c>
      <c r="E45" s="57">
        <v>4.4364620000000006</v>
      </c>
      <c r="F45" s="57">
        <v>4.8705550000000004</v>
      </c>
      <c r="G45" s="31"/>
      <c r="H45" s="31"/>
      <c r="I45" s="31"/>
      <c r="J45" s="31"/>
    </row>
    <row r="46" spans="1:19" ht="10.199999999999999" customHeight="1" x14ac:dyDescent="0.25">
      <c r="A46" s="60"/>
      <c r="B46" s="48">
        <v>1962</v>
      </c>
      <c r="C46" s="56">
        <v>7.623615</v>
      </c>
      <c r="D46" s="57">
        <v>0.54012499999999997</v>
      </c>
      <c r="E46" s="57">
        <v>2.8116999999999996</v>
      </c>
      <c r="F46" s="57">
        <v>4.2717900000000002</v>
      </c>
      <c r="G46" s="31"/>
      <c r="H46" s="31"/>
      <c r="I46" s="31"/>
      <c r="J46" s="31"/>
    </row>
    <row r="47" spans="1:19" ht="10.199999999999999" customHeight="1" x14ac:dyDescent="0.25">
      <c r="A47" s="60"/>
      <c r="B47" s="48">
        <v>1952</v>
      </c>
      <c r="C47" s="56">
        <v>7.7701690000000001</v>
      </c>
      <c r="D47" s="57">
        <v>0.63542900000000002</v>
      </c>
      <c r="E47" s="57">
        <v>3.1118999999999999</v>
      </c>
      <c r="F47" s="57">
        <v>4.0228400000000004</v>
      </c>
      <c r="G47" s="31"/>
      <c r="H47" s="31"/>
      <c r="I47" s="31"/>
      <c r="J47" s="31"/>
    </row>
    <row r="48" spans="1:19" ht="4.2" customHeight="1" x14ac:dyDescent="0.25">
      <c r="B48" s="48"/>
      <c r="C48" s="56"/>
      <c r="D48" s="57"/>
      <c r="E48" s="57"/>
      <c r="F48" s="57"/>
      <c r="G48" s="31"/>
      <c r="H48" s="31"/>
      <c r="I48" s="31"/>
      <c r="J48" s="31"/>
    </row>
    <row r="49" spans="1:19" ht="10.199999999999999" customHeight="1" x14ac:dyDescent="0.25">
      <c r="A49" s="55" t="s">
        <v>139</v>
      </c>
      <c r="B49" s="48">
        <v>1996</v>
      </c>
      <c r="C49" s="56">
        <v>3.626102414</v>
      </c>
      <c r="D49" s="57">
        <v>0.45551559999999996</v>
      </c>
      <c r="E49" s="57">
        <v>1.03580413</v>
      </c>
      <c r="F49" s="57">
        <v>2.1347826840000002</v>
      </c>
      <c r="G49" s="31"/>
      <c r="H49" s="31"/>
      <c r="I49" s="31"/>
      <c r="J49" s="31"/>
    </row>
    <row r="50" spans="1:19" ht="10.199999999999999" customHeight="1" x14ac:dyDescent="0.25">
      <c r="A50" s="58"/>
      <c r="B50" s="48">
        <v>1986</v>
      </c>
      <c r="C50" s="56">
        <v>2.7816480000000001</v>
      </c>
      <c r="D50" s="57">
        <v>0.36806599999999995</v>
      </c>
      <c r="E50" s="57">
        <v>0.84077099999999994</v>
      </c>
      <c r="F50" s="57">
        <v>1.572811</v>
      </c>
      <c r="G50" s="31"/>
      <c r="H50" s="31"/>
      <c r="I50" s="31"/>
      <c r="J50" s="31"/>
    </row>
    <row r="51" spans="1:19" ht="10.199999999999999" customHeight="1" x14ac:dyDescent="0.25">
      <c r="B51" s="48">
        <v>1976</v>
      </c>
      <c r="C51" s="56">
        <v>2.4661370000000002</v>
      </c>
      <c r="D51" s="57">
        <v>0.32432100000000003</v>
      </c>
      <c r="E51" s="57">
        <v>0.63220100000000001</v>
      </c>
      <c r="F51" s="57">
        <v>1.5096149999999999</v>
      </c>
      <c r="G51" s="31"/>
      <c r="H51" s="31"/>
      <c r="I51" s="31"/>
      <c r="J51" s="31"/>
    </row>
    <row r="52" spans="1:19" ht="10.199999999999999" customHeight="1" x14ac:dyDescent="0.25">
      <c r="B52" s="48">
        <v>1962</v>
      </c>
      <c r="C52" s="56">
        <v>2.7687439999999999</v>
      </c>
      <c r="D52" s="57">
        <v>0.29314899999999999</v>
      </c>
      <c r="E52" s="57">
        <v>0.39900000000000002</v>
      </c>
      <c r="F52" s="57">
        <v>2.0765949999999997</v>
      </c>
      <c r="G52" s="31"/>
      <c r="H52" s="31"/>
      <c r="I52" s="31"/>
      <c r="J52" s="31"/>
    </row>
    <row r="53" spans="1:19" ht="10.199999999999999" customHeight="1" x14ac:dyDescent="0.25">
      <c r="A53" s="47"/>
      <c r="B53" s="45">
        <v>1952</v>
      </c>
      <c r="C53" s="61">
        <v>2.6616339999999998</v>
      </c>
      <c r="D53" s="62">
        <v>0.21563399999999999</v>
      </c>
      <c r="E53" s="62">
        <v>0.33339999999999997</v>
      </c>
      <c r="F53" s="62">
        <v>2.1126</v>
      </c>
      <c r="G53" s="31"/>
      <c r="H53" s="31"/>
      <c r="I53" s="31"/>
      <c r="J53" s="31"/>
    </row>
    <row r="54" spans="1:19" ht="10.199999999999999" customHeight="1" x14ac:dyDescent="0.25">
      <c r="A54" s="63" t="s">
        <v>141</v>
      </c>
      <c r="B54" s="51"/>
      <c r="C54" s="52"/>
      <c r="D54" s="53"/>
      <c r="E54" s="54"/>
      <c r="F54" s="53"/>
    </row>
    <row r="55" spans="1:19" ht="10.199999999999999" customHeight="1" x14ac:dyDescent="0.25">
      <c r="A55" s="55" t="s">
        <v>136</v>
      </c>
      <c r="B55" s="48">
        <v>1997</v>
      </c>
      <c r="C55" s="56">
        <v>351.81779</v>
      </c>
      <c r="D55" s="57">
        <v>164.87448999999998</v>
      </c>
      <c r="E55" s="57">
        <v>151.51527999999999</v>
      </c>
      <c r="F55" s="57">
        <v>35.428019999999997</v>
      </c>
    </row>
    <row r="56" spans="1:19" ht="10.199999999999999" customHeight="1" x14ac:dyDescent="0.25">
      <c r="A56" s="58"/>
      <c r="B56" s="48">
        <v>1987</v>
      </c>
      <c r="C56" s="56">
        <v>314.08100000000002</v>
      </c>
      <c r="D56" s="57">
        <v>142.41999999999999</v>
      </c>
      <c r="E56" s="57">
        <v>139.02799999999999</v>
      </c>
      <c r="F56" s="57">
        <v>32.633000000000003</v>
      </c>
    </row>
    <row r="57" spans="1:19" ht="10.199999999999999" customHeight="1" x14ac:dyDescent="0.25">
      <c r="B57" s="48">
        <v>1977</v>
      </c>
      <c r="C57" s="56">
        <v>266.096</v>
      </c>
      <c r="D57" s="57">
        <v>119.158</v>
      </c>
      <c r="E57" s="57">
        <v>122.16500000000001</v>
      </c>
      <c r="F57" s="57">
        <v>24.773</v>
      </c>
    </row>
    <row r="58" spans="1:19" ht="10.199999999999999" customHeight="1" x14ac:dyDescent="0.25">
      <c r="B58" s="48">
        <v>1963</v>
      </c>
      <c r="C58" s="56">
        <v>215.84</v>
      </c>
      <c r="D58" s="57">
        <v>94.626999999999995</v>
      </c>
      <c r="E58" s="57">
        <v>98.984999999999999</v>
      </c>
      <c r="F58" s="57">
        <v>22.228000000000002</v>
      </c>
      <c r="H58" s="165" t="s">
        <v>141</v>
      </c>
      <c r="I58" s="164"/>
      <c r="J58" s="164"/>
      <c r="K58" s="106"/>
      <c r="L58" s="106"/>
      <c r="M58" s="106"/>
      <c r="N58" s="106"/>
      <c r="O58" s="106"/>
      <c r="P58" s="106"/>
      <c r="Q58" s="106"/>
      <c r="R58" s="106"/>
      <c r="S58" s="106"/>
    </row>
    <row r="59" spans="1:19" ht="10.199999999999999" customHeight="1" x14ac:dyDescent="0.25">
      <c r="B59" s="48">
        <v>1953</v>
      </c>
      <c r="C59" s="56">
        <v>184.09</v>
      </c>
      <c r="D59" s="57">
        <v>76.694999999999993</v>
      </c>
      <c r="E59" s="57">
        <v>88.007999999999996</v>
      </c>
      <c r="F59" s="57">
        <v>19.387</v>
      </c>
      <c r="H59" s="165" t="s">
        <v>123</v>
      </c>
      <c r="I59" s="164"/>
      <c r="J59" s="164"/>
      <c r="K59" s="165" t="s">
        <v>124</v>
      </c>
      <c r="L59" s="164"/>
      <c r="M59" s="164"/>
      <c r="N59" s="165" t="s">
        <v>125</v>
      </c>
      <c r="O59" s="164"/>
      <c r="P59" s="164"/>
      <c r="Q59" s="165" t="s">
        <v>122</v>
      </c>
      <c r="R59" s="164"/>
      <c r="S59" s="164"/>
    </row>
    <row r="60" spans="1:19" ht="3" customHeight="1" x14ac:dyDescent="0.25">
      <c r="B60" s="48"/>
      <c r="D60" s="59"/>
      <c r="E60" s="59"/>
      <c r="F60" s="59"/>
      <c r="H60" s="166"/>
      <c r="I60" s="166" t="s">
        <v>137</v>
      </c>
      <c r="J60" s="166" t="s">
        <v>138</v>
      </c>
      <c r="K60" s="166"/>
      <c r="L60" s="166" t="s">
        <v>137</v>
      </c>
      <c r="M60" s="166" t="s">
        <v>138</v>
      </c>
      <c r="N60" s="166"/>
      <c r="O60" s="166" t="s">
        <v>137</v>
      </c>
      <c r="P60" s="166" t="s">
        <v>138</v>
      </c>
      <c r="Q60" s="166"/>
      <c r="R60" s="166" t="s">
        <v>137</v>
      </c>
      <c r="S60" s="166" t="s">
        <v>138</v>
      </c>
    </row>
    <row r="61" spans="1:19" ht="10.199999999999999" customHeight="1" x14ac:dyDescent="0.25">
      <c r="A61" s="55" t="s">
        <v>137</v>
      </c>
      <c r="B61" s="48">
        <v>1996</v>
      </c>
      <c r="C61" s="56">
        <v>10.155680152999997</v>
      </c>
      <c r="D61" s="57">
        <v>4.2507813280000004</v>
      </c>
      <c r="E61" s="57">
        <v>4.8232079350000001</v>
      </c>
      <c r="F61" s="57">
        <v>1.0816908899999989</v>
      </c>
      <c r="G61" s="31"/>
      <c r="H61" s="168">
        <f>B61</f>
        <v>1996</v>
      </c>
      <c r="I61" s="167">
        <f>D61</f>
        <v>4.2507813280000004</v>
      </c>
      <c r="J61" s="167">
        <f>D67</f>
        <v>2.1040700000000001</v>
      </c>
      <c r="K61" s="168">
        <f>B61</f>
        <v>1996</v>
      </c>
      <c r="L61" s="167">
        <f>E61</f>
        <v>4.8232079350000001</v>
      </c>
      <c r="M61" s="167">
        <f>E67</f>
        <v>3.7065180000000009</v>
      </c>
      <c r="N61" s="168">
        <f>B61</f>
        <v>1996</v>
      </c>
      <c r="O61" s="167">
        <f>F61</f>
        <v>1.0816908899999989</v>
      </c>
      <c r="P61" s="167">
        <f>F67</f>
        <v>0.14562300000000006</v>
      </c>
      <c r="Q61" s="168">
        <f t="shared" ref="Q61:R65" si="2">B61</f>
        <v>1996</v>
      </c>
      <c r="R61" s="169">
        <f t="shared" si="2"/>
        <v>10.155680152999997</v>
      </c>
      <c r="S61" s="169">
        <f>C67</f>
        <v>5.9562110000000015</v>
      </c>
    </row>
    <row r="62" spans="1:19" ht="10.199999999999999" customHeight="1" x14ac:dyDescent="0.25">
      <c r="A62" s="58"/>
      <c r="B62" s="48">
        <v>1986</v>
      </c>
      <c r="C62" s="56">
        <v>9.6289359999999977</v>
      </c>
      <c r="D62" s="57">
        <v>4.2237159999999996</v>
      </c>
      <c r="E62" s="57">
        <v>4.4867819999999998</v>
      </c>
      <c r="F62" s="57">
        <v>0.9184379999999992</v>
      </c>
      <c r="G62" s="31"/>
      <c r="H62" s="168">
        <f>B62</f>
        <v>1986</v>
      </c>
      <c r="I62" s="167">
        <f>D62</f>
        <v>4.2237159999999996</v>
      </c>
      <c r="J62" s="167">
        <f>D68</f>
        <v>1.982701</v>
      </c>
      <c r="K62" s="168">
        <f>B62</f>
        <v>1986</v>
      </c>
      <c r="L62" s="167">
        <f>E62</f>
        <v>4.4867819999999998</v>
      </c>
      <c r="M62" s="167">
        <f>E68</f>
        <v>2.8866000000000001</v>
      </c>
      <c r="N62" s="168">
        <f>B62</f>
        <v>1986</v>
      </c>
      <c r="O62" s="167">
        <f>F62</f>
        <v>0.9184379999999992</v>
      </c>
      <c r="P62" s="167">
        <f>F68</f>
        <v>0.14305999999999949</v>
      </c>
      <c r="Q62" s="168">
        <f t="shared" si="2"/>
        <v>1986</v>
      </c>
      <c r="R62" s="169">
        <f t="shared" si="2"/>
        <v>9.6289359999999977</v>
      </c>
      <c r="S62" s="169">
        <f>C68</f>
        <v>5.0123609999999994</v>
      </c>
    </row>
    <row r="63" spans="1:19" ht="10.199999999999999" customHeight="1" x14ac:dyDescent="0.25">
      <c r="B63" s="48">
        <v>1976</v>
      </c>
      <c r="C63" s="56">
        <v>9.4250030000000002</v>
      </c>
      <c r="D63" s="57">
        <v>3.7906429999999998</v>
      </c>
      <c r="E63" s="57">
        <v>5.0086830000000013</v>
      </c>
      <c r="F63" s="57">
        <v>0.62567699999999971</v>
      </c>
      <c r="G63" s="31"/>
      <c r="H63" s="168">
        <f>B63</f>
        <v>1976</v>
      </c>
      <c r="I63" s="167">
        <f>D63</f>
        <v>3.7906429999999998</v>
      </c>
      <c r="J63" s="167">
        <f>D69</f>
        <v>1.8027529999999996</v>
      </c>
      <c r="K63" s="168">
        <f>B63</f>
        <v>1976</v>
      </c>
      <c r="L63" s="167">
        <f>E63</f>
        <v>5.0086830000000013</v>
      </c>
      <c r="M63" s="167">
        <f>E69</f>
        <v>2.2422379999999995</v>
      </c>
      <c r="N63" s="168">
        <f>B63</f>
        <v>1976</v>
      </c>
      <c r="O63" s="167">
        <f>F63</f>
        <v>0.62567699999999971</v>
      </c>
      <c r="P63" s="167">
        <f>F69</f>
        <v>0.14990899999999965</v>
      </c>
      <c r="Q63" s="168">
        <f t="shared" si="2"/>
        <v>1976</v>
      </c>
      <c r="R63" s="169">
        <f t="shared" si="2"/>
        <v>9.4250030000000002</v>
      </c>
      <c r="S63" s="169">
        <f>C69</f>
        <v>4.1948999999999996</v>
      </c>
    </row>
    <row r="64" spans="1:19" ht="10.199999999999999" customHeight="1" x14ac:dyDescent="0.25">
      <c r="B64" s="48">
        <v>1962</v>
      </c>
      <c r="C64" s="56">
        <v>7.0954180000000004</v>
      </c>
      <c r="D64" s="57">
        <v>3.2122780000000004</v>
      </c>
      <c r="E64" s="57">
        <v>3.3942690000000004</v>
      </c>
      <c r="F64" s="57">
        <v>0.48887100000000011</v>
      </c>
      <c r="G64" s="31"/>
      <c r="H64" s="168">
        <f>B64</f>
        <v>1962</v>
      </c>
      <c r="I64" s="167">
        <f>D64</f>
        <v>3.2122780000000004</v>
      </c>
      <c r="J64" s="167">
        <f>D70</f>
        <v>1.537949</v>
      </c>
      <c r="K64" s="168">
        <f>B64</f>
        <v>1962</v>
      </c>
      <c r="L64" s="167">
        <f>E64</f>
        <v>3.3942690000000004</v>
      </c>
      <c r="M64" s="167">
        <f>E70</f>
        <v>2.7130969999999999</v>
      </c>
      <c r="N64" s="168">
        <f>B64</f>
        <v>1962</v>
      </c>
      <c r="O64" s="167">
        <f>F64</f>
        <v>0.48887100000000011</v>
      </c>
      <c r="P64" s="167">
        <f>F70</f>
        <v>8.4832000000000338E-2</v>
      </c>
      <c r="Q64" s="168">
        <f t="shared" si="2"/>
        <v>1962</v>
      </c>
      <c r="R64" s="169">
        <f t="shared" si="2"/>
        <v>7.0954180000000004</v>
      </c>
      <c r="S64" s="169">
        <f>C70</f>
        <v>4.335878000000001</v>
      </c>
    </row>
    <row r="65" spans="1:19" ht="10.199999999999999" customHeight="1" x14ac:dyDescent="0.25">
      <c r="B65" s="48">
        <v>1952</v>
      </c>
      <c r="C65" s="56">
        <v>6.1750309999999988</v>
      </c>
      <c r="D65" s="57">
        <v>2.7431879999999995</v>
      </c>
      <c r="E65" s="57">
        <v>3.041318</v>
      </c>
      <c r="F65" s="57">
        <v>0.39052499999999996</v>
      </c>
      <c r="G65" s="31"/>
      <c r="H65" s="168">
        <f>B65</f>
        <v>1952</v>
      </c>
      <c r="I65" s="167">
        <f>D65</f>
        <v>2.7431879999999995</v>
      </c>
      <c r="J65" s="167">
        <f>D71</f>
        <v>1.4790589999999997</v>
      </c>
      <c r="K65" s="168">
        <f>B65</f>
        <v>1952</v>
      </c>
      <c r="L65" s="167">
        <f>E65</f>
        <v>3.041318</v>
      </c>
      <c r="M65" s="167">
        <f>E71</f>
        <v>2.5630999999999999</v>
      </c>
      <c r="N65" s="168">
        <f>B65</f>
        <v>1952</v>
      </c>
      <c r="O65" s="167">
        <f>F65</f>
        <v>0.39052499999999996</v>
      </c>
      <c r="P65" s="167">
        <f>F71</f>
        <v>4.9838999999999939E-2</v>
      </c>
      <c r="Q65" s="168">
        <f t="shared" si="2"/>
        <v>1952</v>
      </c>
      <c r="R65" s="169">
        <f t="shared" si="2"/>
        <v>6.1750309999999988</v>
      </c>
      <c r="S65" s="169">
        <f>C71</f>
        <v>4.0919979999999994</v>
      </c>
    </row>
    <row r="66" spans="1:19" ht="3.45" customHeight="1" x14ac:dyDescent="0.25">
      <c r="B66" s="48"/>
      <c r="C66" s="56"/>
      <c r="D66" s="57"/>
      <c r="E66" s="57"/>
      <c r="F66" s="57"/>
      <c r="G66" s="31"/>
      <c r="H66" s="31"/>
      <c r="I66" s="31"/>
      <c r="J66" s="31"/>
    </row>
    <row r="67" spans="1:19" ht="10.199999999999999" customHeight="1" x14ac:dyDescent="0.25">
      <c r="A67" s="55" t="s">
        <v>138</v>
      </c>
      <c r="B67" s="48">
        <v>1996</v>
      </c>
      <c r="C67" s="56">
        <v>5.9562110000000015</v>
      </c>
      <c r="D67" s="57">
        <v>2.1040700000000001</v>
      </c>
      <c r="E67" s="57">
        <v>3.7065180000000009</v>
      </c>
      <c r="F67" s="57">
        <v>0.14562300000000006</v>
      </c>
      <c r="G67" s="31"/>
      <c r="H67" s="31"/>
      <c r="I67" s="31"/>
      <c r="J67" s="31"/>
    </row>
    <row r="68" spans="1:19" ht="10.199999999999999" customHeight="1" x14ac:dyDescent="0.25">
      <c r="A68" s="58"/>
      <c r="B68" s="48">
        <v>1986</v>
      </c>
      <c r="C68" s="56">
        <v>5.0123609999999994</v>
      </c>
      <c r="D68" s="57">
        <v>1.982701</v>
      </c>
      <c r="E68" s="57">
        <v>2.8866000000000001</v>
      </c>
      <c r="F68" s="57">
        <v>0.14305999999999949</v>
      </c>
      <c r="G68" s="31"/>
      <c r="H68" s="31"/>
      <c r="I68" s="31"/>
      <c r="J68" s="31"/>
    </row>
    <row r="69" spans="1:19" ht="10.199999999999999" customHeight="1" x14ac:dyDescent="0.25">
      <c r="B69" s="48">
        <v>1976</v>
      </c>
      <c r="C69" s="56">
        <v>4.1948999999999996</v>
      </c>
      <c r="D69" s="57">
        <v>1.8027529999999996</v>
      </c>
      <c r="E69" s="57">
        <v>2.2422379999999995</v>
      </c>
      <c r="F69" s="57">
        <v>0.14990899999999965</v>
      </c>
      <c r="G69" s="31"/>
      <c r="H69" s="31"/>
      <c r="I69" s="31"/>
      <c r="J69" s="31"/>
    </row>
    <row r="70" spans="1:19" ht="10.199999999999999" customHeight="1" x14ac:dyDescent="0.25">
      <c r="A70" s="60"/>
      <c r="B70" s="48">
        <v>1962</v>
      </c>
      <c r="C70" s="56">
        <v>4.335878000000001</v>
      </c>
      <c r="D70" s="57">
        <v>1.537949</v>
      </c>
      <c r="E70" s="57">
        <v>2.7130969999999999</v>
      </c>
      <c r="F70" s="57">
        <v>8.4832000000000338E-2</v>
      </c>
      <c r="G70" s="31"/>
      <c r="H70" s="31"/>
      <c r="I70" s="31"/>
      <c r="J70" s="31"/>
    </row>
    <row r="71" spans="1:19" ht="10.199999999999999" customHeight="1" x14ac:dyDescent="0.25">
      <c r="A71" s="60"/>
      <c r="B71" s="48">
        <v>1952</v>
      </c>
      <c r="C71" s="56">
        <v>4.0919979999999994</v>
      </c>
      <c r="D71" s="57">
        <v>1.4790589999999997</v>
      </c>
      <c r="E71" s="57">
        <v>2.5630999999999999</v>
      </c>
      <c r="F71" s="57">
        <v>4.9838999999999939E-2</v>
      </c>
      <c r="G71" s="31"/>
      <c r="H71" s="31"/>
      <c r="I71" s="31"/>
      <c r="J71" s="31"/>
    </row>
    <row r="72" spans="1:19" ht="3" customHeight="1" x14ac:dyDescent="0.25">
      <c r="B72" s="48"/>
      <c r="C72" s="56"/>
      <c r="D72" s="57"/>
      <c r="E72" s="57"/>
      <c r="F72" s="57"/>
      <c r="G72" s="31"/>
      <c r="H72" s="31"/>
      <c r="I72" s="31"/>
      <c r="J72" s="31"/>
    </row>
    <row r="73" spans="1:19" ht="10.199999999999999" customHeight="1" x14ac:dyDescent="0.25">
      <c r="A73" s="55" t="s">
        <v>139</v>
      </c>
      <c r="B73" s="48">
        <v>1996</v>
      </c>
      <c r="C73" s="56">
        <v>2.6939500639999987</v>
      </c>
      <c r="D73" s="57">
        <v>1.1722570290000001</v>
      </c>
      <c r="E73" s="57">
        <v>1.2002668389999995</v>
      </c>
      <c r="F73" s="57">
        <v>0.32142619599999944</v>
      </c>
      <c r="G73" s="31"/>
      <c r="H73" s="31"/>
      <c r="I73" s="31"/>
      <c r="J73" s="31"/>
    </row>
    <row r="74" spans="1:19" ht="10.199999999999999" customHeight="1" x14ac:dyDescent="0.25">
      <c r="A74" s="58"/>
      <c r="B74" s="48">
        <v>1986</v>
      </c>
      <c r="C74" s="56">
        <v>1.8639600000000001</v>
      </c>
      <c r="D74" s="57">
        <v>0.87506899999999999</v>
      </c>
      <c r="E74" s="57">
        <v>0.83210100000000009</v>
      </c>
      <c r="F74" s="57">
        <v>0.15678999999999998</v>
      </c>
      <c r="G74" s="31"/>
      <c r="H74" s="31"/>
      <c r="I74" s="31"/>
      <c r="J74" s="31"/>
    </row>
    <row r="75" spans="1:19" ht="10.199999999999999" customHeight="1" x14ac:dyDescent="0.25">
      <c r="B75" s="48">
        <v>1976</v>
      </c>
      <c r="C75" s="56">
        <v>1.626733</v>
      </c>
      <c r="D75" s="57">
        <v>0.82422400000000007</v>
      </c>
      <c r="E75" s="57">
        <v>0.6460499999999999</v>
      </c>
      <c r="F75" s="57">
        <v>0.15645900000000007</v>
      </c>
      <c r="G75" s="31"/>
      <c r="H75" s="31"/>
      <c r="I75" s="31"/>
      <c r="J75" s="31"/>
    </row>
    <row r="76" spans="1:19" ht="10.199999999999999" customHeight="1" x14ac:dyDescent="0.25">
      <c r="B76" s="48">
        <v>1962</v>
      </c>
      <c r="C76" s="56">
        <v>1.5655610000000002</v>
      </c>
      <c r="D76" s="57">
        <v>0.64699499999999999</v>
      </c>
      <c r="E76" s="57">
        <v>0.77039999999999997</v>
      </c>
      <c r="F76" s="57">
        <v>0.14816600000000016</v>
      </c>
      <c r="G76" s="31"/>
      <c r="H76" s="31"/>
      <c r="I76" s="31"/>
      <c r="J76" s="31"/>
    </row>
    <row r="77" spans="1:19" ht="10.199999999999999" customHeight="1" x14ac:dyDescent="0.25">
      <c r="A77" s="47"/>
      <c r="B77" s="45">
        <v>1952</v>
      </c>
      <c r="C77" s="61">
        <v>1.2429809999999997</v>
      </c>
      <c r="D77" s="62">
        <v>0.47458399999999995</v>
      </c>
      <c r="E77" s="62">
        <v>0.63900000000000001</v>
      </c>
      <c r="F77" s="62">
        <v>0.12939699999999993</v>
      </c>
      <c r="G77" s="31"/>
      <c r="H77" s="31"/>
      <c r="I77" s="31"/>
      <c r="J77" s="31"/>
    </row>
  </sheetData>
  <phoneticPr fontId="0" type="noConversion"/>
  <pageMargins left="0.75" right="0.75" top="0.5" bottom="0.5" header="0.5" footer="0.5"/>
  <pageSetup scale="72" orientation="landscape" horizontalDpi="360" verticalDpi="36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46"/>
  <sheetViews>
    <sheetView topLeftCell="A28" zoomScale="125" workbookViewId="0">
      <selection activeCell="J17" sqref="J17"/>
    </sheetView>
  </sheetViews>
  <sheetFormatPr defaultColWidth="11.44140625" defaultRowHeight="13.2" x14ac:dyDescent="0.25"/>
  <cols>
    <col min="1" max="1" width="10.109375" customWidth="1"/>
    <col min="2" max="2" width="5.109375" customWidth="1"/>
    <col min="3" max="3" width="6.109375" style="75" customWidth="1"/>
    <col min="4" max="4" width="6.6640625" style="75" customWidth="1"/>
    <col min="5" max="5" width="6.44140625" style="75" customWidth="1"/>
    <col min="6" max="6" width="5.6640625" style="75" customWidth="1"/>
    <col min="7" max="7" width="5" customWidth="1"/>
    <col min="8" max="8" width="5.33203125" style="40" customWidth="1"/>
    <col min="9" max="10" width="6.6640625" customWidth="1"/>
    <col min="11" max="11" width="6.44140625" customWidth="1"/>
    <col min="12" max="12" width="2.109375" customWidth="1"/>
    <col min="13" max="13" width="5.44140625" customWidth="1"/>
    <col min="14" max="15" width="6" customWidth="1"/>
    <col min="16" max="16" width="6.109375" customWidth="1"/>
  </cols>
  <sheetData>
    <row r="2" spans="1:16" x14ac:dyDescent="0.25">
      <c r="A2" s="44" t="s">
        <v>126</v>
      </c>
      <c r="B2" s="76"/>
      <c r="C2" s="77"/>
      <c r="D2" s="77"/>
      <c r="E2" s="77"/>
      <c r="F2" s="77"/>
      <c r="H2" s="142"/>
      <c r="I2" s="106"/>
      <c r="J2" s="106"/>
      <c r="K2" s="106"/>
      <c r="L2" s="106"/>
      <c r="M2" s="106"/>
      <c r="N2" s="106"/>
      <c r="O2" s="106"/>
      <c r="P2" s="106"/>
    </row>
    <row r="3" spans="1:16" x14ac:dyDescent="0.25">
      <c r="A3" s="4"/>
      <c r="B3" s="6"/>
      <c r="C3" s="46" t="s">
        <v>122</v>
      </c>
      <c r="D3" s="46" t="s">
        <v>123</v>
      </c>
      <c r="E3" s="46" t="s">
        <v>124</v>
      </c>
      <c r="F3" s="46" t="s">
        <v>125</v>
      </c>
      <c r="H3" s="142" t="s">
        <v>115</v>
      </c>
      <c r="I3" s="142"/>
      <c r="J3" s="153" t="s">
        <v>117</v>
      </c>
      <c r="K3" s="153" t="s">
        <v>118</v>
      </c>
      <c r="L3" s="117"/>
      <c r="M3" s="142" t="s">
        <v>64</v>
      </c>
      <c r="N3" s="142"/>
      <c r="O3" s="153" t="s">
        <v>117</v>
      </c>
      <c r="P3" s="153" t="s">
        <v>118</v>
      </c>
    </row>
    <row r="4" spans="1:16" x14ac:dyDescent="0.25">
      <c r="A4" s="15" t="s">
        <v>168</v>
      </c>
      <c r="B4" s="6">
        <v>1996</v>
      </c>
      <c r="C4" s="70">
        <v>0.82899999999999996</v>
      </c>
      <c r="D4" s="70">
        <v>0.11</v>
      </c>
      <c r="E4" s="70">
        <v>0.29399999999999998</v>
      </c>
      <c r="F4" s="70">
        <v>0.42499999999999999</v>
      </c>
      <c r="G4" s="36"/>
      <c r="H4" s="142"/>
      <c r="I4" s="171">
        <v>1996</v>
      </c>
      <c r="J4" s="153">
        <f t="shared" ref="J4:K8" si="0">(C4+C10)</f>
        <v>1.774</v>
      </c>
      <c r="K4" s="153">
        <f t="shared" si="0"/>
        <v>0.47099999999999997</v>
      </c>
      <c r="L4" s="117"/>
      <c r="M4" s="142"/>
      <c r="N4" s="171">
        <v>1996</v>
      </c>
      <c r="O4" s="153">
        <f>F4+F10</f>
        <v>0.74299999999999999</v>
      </c>
      <c r="P4" s="153">
        <f>F16+F22</f>
        <v>2.3200000000000003</v>
      </c>
    </row>
    <row r="5" spans="1:16" x14ac:dyDescent="0.25">
      <c r="A5" s="15"/>
      <c r="B5" s="6">
        <v>1986</v>
      </c>
      <c r="C5" s="70">
        <v>2.2100999999999997</v>
      </c>
      <c r="D5" s="70">
        <v>8.5000000000000006E-2</v>
      </c>
      <c r="E5" s="70">
        <v>0.29599999999999999</v>
      </c>
      <c r="F5" s="70">
        <v>1.8290999999999999</v>
      </c>
      <c r="G5" s="36"/>
      <c r="H5" s="172"/>
      <c r="I5" s="171">
        <v>1986</v>
      </c>
      <c r="J5" s="153">
        <f t="shared" si="0"/>
        <v>3.2882999999999996</v>
      </c>
      <c r="K5" s="153">
        <f t="shared" si="0"/>
        <v>0.23599999999999999</v>
      </c>
      <c r="L5" s="117"/>
      <c r="M5" s="172"/>
      <c r="N5" s="171">
        <v>1986</v>
      </c>
      <c r="O5" s="153">
        <f>F5+F11</f>
        <v>2.4653</v>
      </c>
      <c r="P5" s="153">
        <f>F17+F23</f>
        <v>2.5789</v>
      </c>
    </row>
    <row r="6" spans="1:16" x14ac:dyDescent="0.25">
      <c r="A6" s="15"/>
      <c r="B6" s="6">
        <v>1976</v>
      </c>
      <c r="C6" s="70">
        <v>2.1635999999999997</v>
      </c>
      <c r="D6" s="70">
        <v>0.13500000000000001</v>
      </c>
      <c r="E6" s="70">
        <v>0.318</v>
      </c>
      <c r="F6" s="70">
        <v>1.7105999999999999</v>
      </c>
      <c r="G6" s="36"/>
      <c r="H6" s="173"/>
      <c r="I6" s="171">
        <v>1976</v>
      </c>
      <c r="J6" s="153">
        <f t="shared" si="0"/>
        <v>3.2346999999999997</v>
      </c>
      <c r="K6" s="153">
        <f t="shared" si="0"/>
        <v>0.32200000000000001</v>
      </c>
      <c r="L6" s="117"/>
      <c r="M6" s="173"/>
      <c r="N6" s="171">
        <v>1976</v>
      </c>
      <c r="O6" s="153">
        <f>F6+F12</f>
        <v>2.3956999999999997</v>
      </c>
      <c r="P6" s="153">
        <f>F18+F24</f>
        <v>2.6252999999999997</v>
      </c>
    </row>
    <row r="7" spans="1:16" x14ac:dyDescent="0.25">
      <c r="A7" s="15"/>
      <c r="B7" s="6">
        <v>1962</v>
      </c>
      <c r="C7" s="70">
        <v>1.8744000000000001</v>
      </c>
      <c r="D7" s="70">
        <v>8.2000000000000003E-2</v>
      </c>
      <c r="E7" s="70">
        <v>0.189</v>
      </c>
      <c r="F7" s="70">
        <v>1.6034000000000002</v>
      </c>
      <c r="G7" s="36"/>
      <c r="H7" s="173"/>
      <c r="I7" s="171">
        <v>1962</v>
      </c>
      <c r="J7" s="153">
        <f t="shared" si="0"/>
        <v>2.5878000000000001</v>
      </c>
      <c r="K7" s="153">
        <f t="shared" si="0"/>
        <v>0.21200000000000002</v>
      </c>
      <c r="L7" s="117"/>
      <c r="M7" s="173"/>
      <c r="N7" s="171">
        <v>1962</v>
      </c>
      <c r="O7" s="153">
        <f>F7+F13</f>
        <v>2.0548000000000002</v>
      </c>
      <c r="P7" s="153">
        <f>F19+F25</f>
        <v>2.3172000000000001</v>
      </c>
    </row>
    <row r="8" spans="1:16" x14ac:dyDescent="0.25">
      <c r="A8" s="15"/>
      <c r="B8" s="6">
        <v>1952</v>
      </c>
      <c r="C8" s="70">
        <v>1.1493</v>
      </c>
      <c r="D8" s="70">
        <v>6.5000000000000002E-2</v>
      </c>
      <c r="E8" s="70">
        <v>0.23</v>
      </c>
      <c r="F8" s="70">
        <v>0.85429999999999995</v>
      </c>
      <c r="G8" s="36"/>
      <c r="H8" s="173"/>
      <c r="I8" s="171">
        <v>1952</v>
      </c>
      <c r="J8" s="153">
        <f t="shared" si="0"/>
        <v>1.7205999999999999</v>
      </c>
      <c r="K8" s="153">
        <f t="shared" si="0"/>
        <v>0.17899999999999999</v>
      </c>
      <c r="L8" s="117"/>
      <c r="M8" s="173"/>
      <c r="N8" s="171">
        <v>1952</v>
      </c>
      <c r="O8" s="153">
        <f>F8+F14</f>
        <v>1.1526000000000001</v>
      </c>
      <c r="P8" s="153">
        <f>F20+F26</f>
        <v>2.9363999999999999</v>
      </c>
    </row>
    <row r="9" spans="1:16" ht="10.95" customHeight="1" x14ac:dyDescent="0.25">
      <c r="A9" s="15"/>
      <c r="B9" s="6"/>
      <c r="C9" s="70"/>
      <c r="D9" s="70"/>
      <c r="E9" s="70"/>
      <c r="F9" s="70"/>
      <c r="G9" s="36"/>
      <c r="H9" s="142" t="s">
        <v>72</v>
      </c>
      <c r="I9" s="142"/>
      <c r="J9" s="153" t="s">
        <v>117</v>
      </c>
      <c r="K9" s="153" t="s">
        <v>118</v>
      </c>
      <c r="L9" s="153"/>
      <c r="M9" s="142" t="s">
        <v>122</v>
      </c>
      <c r="N9" s="142"/>
      <c r="O9" s="153" t="s">
        <v>117</v>
      </c>
      <c r="P9" s="153" t="s">
        <v>118</v>
      </c>
    </row>
    <row r="10" spans="1:16" x14ac:dyDescent="0.25">
      <c r="A10" s="15" t="s">
        <v>71</v>
      </c>
      <c r="B10" s="6">
        <v>1996</v>
      </c>
      <c r="C10" s="70">
        <v>0.94499999999999995</v>
      </c>
      <c r="D10" s="70">
        <v>0.36099999999999999</v>
      </c>
      <c r="E10" s="70">
        <v>0.26600000000000001</v>
      </c>
      <c r="F10" s="70">
        <v>0.318</v>
      </c>
      <c r="G10" s="36"/>
      <c r="H10" s="142"/>
      <c r="I10" s="171">
        <v>1996</v>
      </c>
      <c r="J10" s="153">
        <f>E4+E10</f>
        <v>0.56000000000000005</v>
      </c>
      <c r="K10" s="153">
        <f>E16+E22</f>
        <v>9.6260000000000012</v>
      </c>
      <c r="L10" s="153"/>
      <c r="M10" s="142"/>
      <c r="N10" s="171">
        <v>1996</v>
      </c>
      <c r="O10" s="153">
        <f t="shared" ref="O10:P14" si="1">J4+J10+O4</f>
        <v>3.077</v>
      </c>
      <c r="P10" s="153">
        <f t="shared" si="1"/>
        <v>12.417000000000002</v>
      </c>
    </row>
    <row r="11" spans="1:16" x14ac:dyDescent="0.25">
      <c r="A11" s="15"/>
      <c r="B11" s="6">
        <v>1986</v>
      </c>
      <c r="C11" s="70">
        <v>1.0782</v>
      </c>
      <c r="D11" s="70">
        <v>0.151</v>
      </c>
      <c r="E11" s="70">
        <v>0.29099999999999998</v>
      </c>
      <c r="F11" s="70">
        <v>0.6362000000000001</v>
      </c>
      <c r="G11" s="36"/>
      <c r="H11" s="172"/>
      <c r="I11" s="171">
        <v>1986</v>
      </c>
      <c r="J11" s="153">
        <f>E5+E11</f>
        <v>0.58699999999999997</v>
      </c>
      <c r="K11" s="153">
        <f>E17+E23</f>
        <v>8.1120000000000001</v>
      </c>
      <c r="L11" s="153"/>
      <c r="M11" s="172"/>
      <c r="N11" s="171">
        <v>1986</v>
      </c>
      <c r="O11" s="153">
        <f t="shared" si="1"/>
        <v>6.3405999999999993</v>
      </c>
      <c r="P11" s="153">
        <f t="shared" si="1"/>
        <v>10.9269</v>
      </c>
    </row>
    <row r="12" spans="1:16" x14ac:dyDescent="0.25">
      <c r="A12" s="15"/>
      <c r="B12" s="6">
        <v>1976</v>
      </c>
      <c r="C12" s="70">
        <v>1.0710999999999999</v>
      </c>
      <c r="D12" s="70">
        <v>0.187</v>
      </c>
      <c r="E12" s="70">
        <v>0.19900000000000001</v>
      </c>
      <c r="F12" s="70">
        <v>0.68510000000000004</v>
      </c>
      <c r="G12" s="36"/>
      <c r="H12" s="173"/>
      <c r="I12" s="171">
        <v>1976</v>
      </c>
      <c r="J12" s="153">
        <f>E6+E12</f>
        <v>0.51700000000000002</v>
      </c>
      <c r="K12" s="153">
        <f>E18+E24</f>
        <v>6.2350000000000003</v>
      </c>
      <c r="L12" s="153"/>
      <c r="M12" s="173"/>
      <c r="N12" s="171">
        <v>1976</v>
      </c>
      <c r="O12" s="153">
        <f t="shared" si="1"/>
        <v>6.1473999999999993</v>
      </c>
      <c r="P12" s="153">
        <f t="shared" si="1"/>
        <v>9.1822999999999997</v>
      </c>
    </row>
    <row r="13" spans="1:16" x14ac:dyDescent="0.25">
      <c r="A13" s="15"/>
      <c r="B13" s="6">
        <v>1962</v>
      </c>
      <c r="C13" s="70">
        <v>0.71339999999999992</v>
      </c>
      <c r="D13" s="70">
        <v>0.13</v>
      </c>
      <c r="E13" s="70">
        <v>0.13200000000000001</v>
      </c>
      <c r="F13" s="70">
        <v>0.45139999999999997</v>
      </c>
      <c r="G13" s="36"/>
      <c r="H13" s="173"/>
      <c r="I13" s="171">
        <v>1962</v>
      </c>
      <c r="J13" s="153">
        <f>E7+E13</f>
        <v>0.32100000000000001</v>
      </c>
      <c r="K13" s="153">
        <f>E19+E25</f>
        <v>5.3680000000000003</v>
      </c>
      <c r="L13" s="153"/>
      <c r="M13" s="173"/>
      <c r="N13" s="171">
        <v>1962</v>
      </c>
      <c r="O13" s="153">
        <f t="shared" si="1"/>
        <v>4.9636000000000005</v>
      </c>
      <c r="P13" s="153">
        <f t="shared" si="1"/>
        <v>7.8971999999999998</v>
      </c>
    </row>
    <row r="14" spans="1:16" x14ac:dyDescent="0.25">
      <c r="A14" s="15"/>
      <c r="B14" s="6">
        <v>1952</v>
      </c>
      <c r="C14" s="70">
        <v>0.57129999999999992</v>
      </c>
      <c r="D14" s="70">
        <v>0.114</v>
      </c>
      <c r="E14" s="70">
        <v>0.159</v>
      </c>
      <c r="F14" s="70">
        <v>0.29830000000000001</v>
      </c>
      <c r="G14" s="36"/>
      <c r="H14" s="173"/>
      <c r="I14" s="171">
        <v>1952</v>
      </c>
      <c r="J14" s="153">
        <f>E8+E14</f>
        <v>0.38900000000000001</v>
      </c>
      <c r="K14" s="153">
        <f>E20+E26</f>
        <v>5.4450000000000003</v>
      </c>
      <c r="L14" s="153"/>
      <c r="M14" s="173"/>
      <c r="N14" s="171">
        <v>1952</v>
      </c>
      <c r="O14" s="153">
        <f t="shared" si="1"/>
        <v>3.2622</v>
      </c>
      <c r="P14" s="153">
        <f t="shared" si="1"/>
        <v>8.5604000000000013</v>
      </c>
    </row>
    <row r="15" spans="1:16" ht="4.95" customHeight="1" x14ac:dyDescent="0.25">
      <c r="A15" s="15"/>
      <c r="B15" s="6"/>
      <c r="C15" s="70"/>
      <c r="D15" s="70"/>
      <c r="E15" s="70"/>
      <c r="F15" s="70"/>
      <c r="G15" s="36"/>
      <c r="H15" s="36"/>
      <c r="I15" s="36"/>
      <c r="J15" s="36"/>
    </row>
    <row r="16" spans="1:16" x14ac:dyDescent="0.25">
      <c r="A16" s="15" t="s">
        <v>81</v>
      </c>
      <c r="B16" s="6">
        <v>1996</v>
      </c>
      <c r="C16" s="70">
        <v>4.7329999999999997</v>
      </c>
      <c r="D16" s="70">
        <v>0.41299999999999998</v>
      </c>
      <c r="E16" s="70">
        <v>2.96</v>
      </c>
      <c r="F16" s="70">
        <v>1.36</v>
      </c>
      <c r="G16" s="36"/>
      <c r="H16" s="36"/>
      <c r="I16" s="36"/>
      <c r="J16" s="36"/>
    </row>
    <row r="17" spans="1:10" x14ac:dyDescent="0.25">
      <c r="A17" s="15"/>
      <c r="B17" s="6">
        <v>1986</v>
      </c>
      <c r="C17" s="70">
        <v>5.0259999999999998</v>
      </c>
      <c r="D17" s="70">
        <v>0.56100000000000005</v>
      </c>
      <c r="E17" s="70">
        <v>2.4169999999999998</v>
      </c>
      <c r="F17" s="70">
        <v>2.048</v>
      </c>
      <c r="G17" s="36"/>
      <c r="H17" s="36"/>
      <c r="I17" s="36"/>
      <c r="J17" s="36"/>
    </row>
    <row r="18" spans="1:10" x14ac:dyDescent="0.25">
      <c r="A18" s="15"/>
      <c r="B18" s="6">
        <v>1976</v>
      </c>
      <c r="C18" s="70">
        <v>4.2441000000000004</v>
      </c>
      <c r="D18" s="70">
        <v>0.41399999999999998</v>
      </c>
      <c r="E18" s="70">
        <v>1.7529999999999999</v>
      </c>
      <c r="F18" s="70">
        <v>2.0770999999999997</v>
      </c>
      <c r="G18" s="36"/>
      <c r="H18" s="36"/>
      <c r="I18" s="36"/>
      <c r="J18" s="36"/>
    </row>
    <row r="19" spans="1:10" x14ac:dyDescent="0.25">
      <c r="A19" s="15"/>
      <c r="B19" s="6">
        <v>1962</v>
      </c>
      <c r="C19" s="70">
        <v>2.9581</v>
      </c>
      <c r="D19" s="70">
        <v>0.21</v>
      </c>
      <c r="E19" s="70">
        <v>1.137</v>
      </c>
      <c r="F19" s="70">
        <v>1.6111</v>
      </c>
      <c r="G19" s="36"/>
      <c r="H19" s="36"/>
      <c r="I19" s="36"/>
      <c r="J19" s="36"/>
    </row>
    <row r="20" spans="1:10" x14ac:dyDescent="0.25">
      <c r="A20" s="15"/>
      <c r="B20" s="6">
        <v>1952</v>
      </c>
      <c r="C20" s="70">
        <v>3.2860999999999998</v>
      </c>
      <c r="D20" s="70">
        <v>0.26</v>
      </c>
      <c r="E20" s="70">
        <v>1.1970000000000001</v>
      </c>
      <c r="F20" s="70">
        <v>1.8290999999999999</v>
      </c>
      <c r="G20" s="36"/>
      <c r="H20" s="36"/>
      <c r="I20" s="36"/>
      <c r="J20" s="36"/>
    </row>
    <row r="21" spans="1:10" ht="4.95" customHeight="1" x14ac:dyDescent="0.25">
      <c r="A21" s="15"/>
      <c r="B21" s="6"/>
      <c r="C21" s="70"/>
      <c r="D21" s="70"/>
      <c r="E21" s="70"/>
      <c r="F21" s="70"/>
      <c r="G21" s="36"/>
      <c r="H21" s="36"/>
      <c r="I21" s="36"/>
      <c r="J21" s="36"/>
    </row>
    <row r="22" spans="1:10" x14ac:dyDescent="0.25">
      <c r="A22" s="15" t="s">
        <v>77</v>
      </c>
      <c r="B22" s="6">
        <v>1996</v>
      </c>
      <c r="C22" s="70">
        <v>9.5150000000000006</v>
      </c>
      <c r="D22" s="70">
        <v>1.889</v>
      </c>
      <c r="E22" s="70">
        <v>6.6660000000000004</v>
      </c>
      <c r="F22" s="70">
        <v>0.96</v>
      </c>
      <c r="G22" s="36"/>
      <c r="H22" s="36"/>
      <c r="I22" s="36"/>
      <c r="J22" s="36"/>
    </row>
    <row r="23" spans="1:10" x14ac:dyDescent="0.25">
      <c r="A23" s="15"/>
      <c r="B23" s="6">
        <v>1986</v>
      </c>
      <c r="C23" s="70">
        <v>8.123899999999999</v>
      </c>
      <c r="D23" s="70">
        <v>1.8979999999999999</v>
      </c>
      <c r="E23" s="70">
        <v>5.6950000000000003</v>
      </c>
      <c r="F23" s="70">
        <v>0.53089999999999993</v>
      </c>
      <c r="G23" s="36"/>
      <c r="H23" s="36"/>
      <c r="I23" s="36"/>
      <c r="J23" s="36"/>
    </row>
    <row r="24" spans="1:10" x14ac:dyDescent="0.25">
      <c r="A24" s="15"/>
      <c r="B24" s="6">
        <v>1976</v>
      </c>
      <c r="C24" s="70">
        <v>6.8431999999999995</v>
      </c>
      <c r="D24" s="70">
        <v>1.8129999999999999</v>
      </c>
      <c r="E24" s="70">
        <v>4.4820000000000002</v>
      </c>
      <c r="F24" s="70">
        <v>0.54820000000000002</v>
      </c>
      <c r="G24" s="36"/>
      <c r="H24" s="36"/>
      <c r="I24" s="36"/>
      <c r="J24" s="36"/>
    </row>
    <row r="25" spans="1:10" x14ac:dyDescent="0.25">
      <c r="A25" s="15"/>
      <c r="B25" s="6">
        <v>1962</v>
      </c>
      <c r="C25" s="70">
        <v>6.4091000000000005</v>
      </c>
      <c r="D25" s="70">
        <v>1.472</v>
      </c>
      <c r="E25" s="70">
        <v>4.2309999999999999</v>
      </c>
      <c r="F25" s="70">
        <v>0.70610000000000006</v>
      </c>
      <c r="G25" s="36"/>
      <c r="H25" s="36"/>
      <c r="I25" s="36"/>
      <c r="J25" s="36"/>
    </row>
    <row r="26" spans="1:10" x14ac:dyDescent="0.25">
      <c r="A26" s="15"/>
      <c r="B26" s="6">
        <v>1952</v>
      </c>
      <c r="C26" s="70">
        <v>6.8543000000000003</v>
      </c>
      <c r="D26" s="70">
        <v>1.4990000000000001</v>
      </c>
      <c r="E26" s="70">
        <v>4.2480000000000002</v>
      </c>
      <c r="F26" s="70">
        <v>1.1073</v>
      </c>
      <c r="G26" s="36"/>
      <c r="H26" s="36"/>
      <c r="I26" s="36"/>
      <c r="J26" s="36"/>
    </row>
    <row r="27" spans="1:10" ht="4.95" customHeight="1" x14ac:dyDescent="0.25">
      <c r="C27" s="70">
        <v>0</v>
      </c>
      <c r="D27" s="70">
        <v>0</v>
      </c>
      <c r="E27" s="70">
        <v>0</v>
      </c>
      <c r="F27" s="70">
        <v>0</v>
      </c>
      <c r="G27" s="36"/>
      <c r="H27" s="36"/>
      <c r="I27" s="36"/>
      <c r="J27" s="36"/>
    </row>
    <row r="28" spans="1:10" x14ac:dyDescent="0.25">
      <c r="A28" s="15" t="s">
        <v>1</v>
      </c>
      <c r="B28" s="6">
        <v>1996</v>
      </c>
      <c r="C28" s="70">
        <v>16.021999999999998</v>
      </c>
      <c r="D28" s="70">
        <v>2.7730000000000001</v>
      </c>
      <c r="E28" s="70">
        <v>10.186</v>
      </c>
      <c r="F28" s="70">
        <v>3.0630000000000002</v>
      </c>
      <c r="G28" s="36"/>
      <c r="H28" s="36"/>
      <c r="I28" s="36"/>
      <c r="J28" s="36"/>
    </row>
    <row r="29" spans="1:10" x14ac:dyDescent="0.25">
      <c r="A29" s="15"/>
      <c r="B29" s="6">
        <v>1986</v>
      </c>
      <c r="C29" s="70">
        <v>16.438199999999998</v>
      </c>
      <c r="D29" s="70">
        <v>2.6949999999999998</v>
      </c>
      <c r="E29" s="70">
        <v>8.6989999999999998</v>
      </c>
      <c r="F29" s="70">
        <v>5.0442</v>
      </c>
      <c r="G29" s="36"/>
      <c r="H29" s="36"/>
      <c r="I29" s="36"/>
      <c r="J29" s="36"/>
    </row>
    <row r="30" spans="1:10" x14ac:dyDescent="0.25">
      <c r="A30" s="15"/>
      <c r="B30" s="6">
        <v>1976</v>
      </c>
      <c r="C30" s="70">
        <v>14.321999999999999</v>
      </c>
      <c r="D30" s="70">
        <v>2.5489999999999999</v>
      </c>
      <c r="E30" s="70">
        <v>6.7519999999999998</v>
      </c>
      <c r="F30" s="70">
        <v>5.020999999999999</v>
      </c>
      <c r="G30" s="36"/>
      <c r="H30" s="36"/>
      <c r="I30" s="36"/>
      <c r="J30" s="36"/>
    </row>
    <row r="31" spans="1:10" x14ac:dyDescent="0.25">
      <c r="A31" s="33"/>
      <c r="B31" s="6">
        <v>1962</v>
      </c>
      <c r="C31" s="70">
        <v>11.955</v>
      </c>
      <c r="D31" s="70">
        <v>1.8939999999999999</v>
      </c>
      <c r="E31" s="70">
        <v>5.6890000000000001</v>
      </c>
      <c r="F31" s="70">
        <v>4.3719999999999999</v>
      </c>
      <c r="G31" s="36"/>
      <c r="H31" s="36"/>
      <c r="I31" s="36"/>
      <c r="J31" s="36"/>
    </row>
    <row r="32" spans="1:10" x14ac:dyDescent="0.25">
      <c r="A32" s="33"/>
      <c r="B32" s="6">
        <v>1952</v>
      </c>
      <c r="C32" s="70">
        <v>11.861000000000001</v>
      </c>
      <c r="D32" s="70">
        <v>1.9379999999999999</v>
      </c>
      <c r="E32" s="70">
        <v>5.8339999999999996</v>
      </c>
      <c r="F32" s="70">
        <v>4.0890000000000004</v>
      </c>
      <c r="G32" s="36"/>
      <c r="H32" s="36"/>
      <c r="I32" s="36"/>
      <c r="J32" s="36"/>
    </row>
    <row r="33" spans="1:8" x14ac:dyDescent="0.25">
      <c r="A33" s="33"/>
      <c r="B33" s="6"/>
      <c r="G33" s="78"/>
      <c r="H33" s="79"/>
    </row>
    <row r="46" spans="1:8" x14ac:dyDescent="0.25">
      <c r="E46" s="70"/>
      <c r="F46" s="70"/>
    </row>
  </sheetData>
  <phoneticPr fontId="0" type="noConversion"/>
  <pageMargins left="0.5" right="0.5" top="0.5" bottom="0.5" header="0.5" footer="0.5"/>
  <pageSetup scale="95" orientation="landscape"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Intro_world</vt:lpstr>
      <vt:lpstr>FIA intro</vt:lpstr>
      <vt:lpstr>Area</vt:lpstr>
      <vt:lpstr>Area_owner</vt:lpstr>
      <vt:lpstr>Age_regen</vt:lpstr>
      <vt:lpstr>Types</vt:lpstr>
      <vt:lpstr>Volume</vt:lpstr>
      <vt:lpstr>Removals</vt:lpstr>
      <vt:lpstr>Mgmt</vt:lpstr>
      <vt:lpstr>Products</vt:lpstr>
      <vt:lpstr>Tree dbh</vt:lpstr>
      <vt:lpstr>Planting</vt:lpstr>
      <vt:lpstr>Wildlife</vt:lpstr>
      <vt:lpstr>Urban_Rec</vt:lpstr>
      <vt:lpstr>References</vt:lpstr>
      <vt:lpstr>Terms</vt:lpstr>
    </vt:vector>
  </TitlesOfParts>
  <Company>USDA Forest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wbsmith</dc:creator>
  <cp:lastModifiedBy>Aniket Gupta</cp:lastModifiedBy>
  <cp:lastPrinted>2000-09-11T11:07:52Z</cp:lastPrinted>
  <dcterms:created xsi:type="dcterms:W3CDTF">2000-08-29T16:43:42Z</dcterms:created>
  <dcterms:modified xsi:type="dcterms:W3CDTF">2024-02-03T22:29:40Z</dcterms:modified>
</cp:coreProperties>
</file>