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4967E42-548B-4A8C-BBBE-E3D5C18CED5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Sheet1!$A$1:$P$69</definedName>
    <definedName name="_xlnm.Print_Titles" localSheetId="0">Sheet1!$2:$2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A4" i="1"/>
  <c r="N4" i="1"/>
  <c r="A5" i="1"/>
  <c r="N5" i="1"/>
  <c r="A6" i="1"/>
  <c r="N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9" i="1"/>
</calcChain>
</file>

<file path=xl/sharedStrings.xml><?xml version="1.0" encoding="utf-8"?>
<sst xmlns="http://schemas.openxmlformats.org/spreadsheetml/2006/main" count="540" uniqueCount="324">
  <si>
    <t>Part Description</t>
  </si>
  <si>
    <t>Newark</t>
  </si>
  <si>
    <t>AVX</t>
  </si>
  <si>
    <t>Phillips</t>
  </si>
  <si>
    <t>ON Semi</t>
  </si>
  <si>
    <t>3M</t>
  </si>
  <si>
    <t>CS5253B-1GDP5</t>
  </si>
  <si>
    <t>296-9735-5-ND</t>
  </si>
  <si>
    <t>Reference</t>
  </si>
  <si>
    <t>J3</t>
  </si>
  <si>
    <t>PVN012</t>
  </si>
  <si>
    <t>QTY per Board</t>
  </si>
  <si>
    <t>MFR Part Number</t>
  </si>
  <si>
    <t>MFR</t>
  </si>
  <si>
    <t>Supplier</t>
  </si>
  <si>
    <t>Supplier Part Number</t>
  </si>
  <si>
    <t>Cost Each</t>
  </si>
  <si>
    <t>Part Type</t>
  </si>
  <si>
    <t>Capacitor</t>
  </si>
  <si>
    <t>Connector</t>
  </si>
  <si>
    <t>Relay</t>
  </si>
  <si>
    <t>Resistor</t>
  </si>
  <si>
    <t>IC, Transceiver</t>
  </si>
  <si>
    <t>IC, Buffer</t>
  </si>
  <si>
    <t>Regulator</t>
  </si>
  <si>
    <t>Item</t>
  </si>
  <si>
    <t>3.3V, Quad</t>
  </si>
  <si>
    <t>Adjustable, 2.5v, D2Pak, 5-Pin</t>
  </si>
  <si>
    <t>International Rectifier</t>
  </si>
  <si>
    <t>Texas Instruments</t>
  </si>
  <si>
    <t>22uFd, Tantalum, 25V, 10%, 7343</t>
  </si>
  <si>
    <t>TPSD226K025R0200</t>
  </si>
  <si>
    <t>19C6264</t>
  </si>
  <si>
    <t>TPSC106K025R0500</t>
  </si>
  <si>
    <t>19C6257</t>
  </si>
  <si>
    <t>TPSD336K020R0200</t>
  </si>
  <si>
    <t>QTY Ordered (min)</t>
  </si>
  <si>
    <t>Lead Time</t>
  </si>
  <si>
    <t>33uFd, Tantalum, 20V, 10%, 7343</t>
  </si>
  <si>
    <t>10uFd, Tantalum, 25V, 10%, 6032</t>
  </si>
  <si>
    <t>1206YC104KAT2A</t>
  </si>
  <si>
    <t>34C6813</t>
  </si>
  <si>
    <t>TPSD107K010R0100</t>
  </si>
  <si>
    <t>Future</t>
  </si>
  <si>
    <t>107K10DP</t>
  </si>
  <si>
    <t>336K20DP</t>
  </si>
  <si>
    <t>Stock</t>
  </si>
  <si>
    <t>Digi-Key</t>
  </si>
  <si>
    <t>64-Pin, 16-Channel, TSSOP</t>
  </si>
  <si>
    <t>SN65LVDM1677DGG</t>
  </si>
  <si>
    <t>SN74LVT125D</t>
  </si>
  <si>
    <t>SN74LVT125HD</t>
  </si>
  <si>
    <t>26C1061</t>
  </si>
  <si>
    <t>QTY Required for 10 Purple Cards</t>
  </si>
  <si>
    <t>C1,C2,C3,C4,C5,C6,C7,C8, C73,C76,C83,C86,C90</t>
  </si>
  <si>
    <t>C9,C11,C41,C45,C49,C56,C60,C64,C69,C71,C79,C81</t>
  </si>
  <si>
    <t>C31,C33,C35,C37</t>
  </si>
  <si>
    <t>C40,C44,C50,C55,C59,C65</t>
  </si>
  <si>
    <t>C42,C46,C52,C57,C61,C67</t>
  </si>
  <si>
    <t>C51,C66</t>
  </si>
  <si>
    <t>0.1uFd, Ceramic Chip, 500v, X7R, 1812</t>
  </si>
  <si>
    <t>VJ1812Y104KXEAT</t>
  </si>
  <si>
    <t>Vishay</t>
  </si>
  <si>
    <t>22C9145</t>
  </si>
  <si>
    <t>C74,C78,C84,C88</t>
  </si>
  <si>
    <t>0.1uFd, Ceramic Chip, 10v,   +/- 10%, X7R, 1206</t>
  </si>
  <si>
    <t>C75,C85</t>
  </si>
  <si>
    <t>1000pFd, Ceramic Chip, 50V, X7R, +/-10%, 1206</t>
  </si>
  <si>
    <t>100uFd, Tantalum, 10V, 10%, 7343</t>
  </si>
  <si>
    <t>C77,C87</t>
  </si>
  <si>
    <t>4700pFd, Ceramic Chip, 50V, X7R, +/-10%, 1206</t>
  </si>
  <si>
    <t>D1,D2,D3,D4,D6,D7,D8,D9, D12,D15</t>
  </si>
  <si>
    <t>F1,F2,F3,F4,F5,F6,F7,F8,F9, F10,F11,F12</t>
  </si>
  <si>
    <t>J2,J1</t>
  </si>
  <si>
    <t>LED</t>
  </si>
  <si>
    <t>Fuse</t>
  </si>
  <si>
    <t>Red, Dual, Right Angle, PCB Mount</t>
  </si>
  <si>
    <t>LEMO, Right Angle, PCB Mount</t>
  </si>
  <si>
    <t>N10250-52E2VC</t>
  </si>
  <si>
    <t>Mini D Ribbon, 0.050" Pitch, 50-Pin, Right Angle, PCB Mount</t>
  </si>
  <si>
    <t>J4</t>
  </si>
  <si>
    <t>Molex</t>
  </si>
  <si>
    <t>J15,J17</t>
  </si>
  <si>
    <t>AVX, SMD, 50-Pin, Low Profile</t>
  </si>
  <si>
    <t>J19,J23</t>
  </si>
  <si>
    <t>Header, 10-Pin, Dual Row, 0.1"CTR</t>
  </si>
  <si>
    <t>J20,J24</t>
  </si>
  <si>
    <t>SHV, Panel Mount, Straight, Bulkhead Type</t>
  </si>
  <si>
    <t>Kings/Tyco</t>
  </si>
  <si>
    <t>KV-79-20/51494-2</t>
  </si>
  <si>
    <t>LS1,LS2,LS3,LS5,LS6,LS7, LS8,LS10</t>
  </si>
  <si>
    <t>SS Relay, Opto-Isolated, 6-Pin DIP</t>
  </si>
  <si>
    <t>LS4,LS9</t>
  </si>
  <si>
    <t>SS Relay, Opto-Isolated, 6-Pin SMD</t>
  </si>
  <si>
    <t>L1,L2,L3,L4</t>
  </si>
  <si>
    <t>Bead</t>
  </si>
  <si>
    <t>RN1,RN3,RN4,RN6,RN8,RN9</t>
  </si>
  <si>
    <t>Network, 16-Pin SMD</t>
  </si>
  <si>
    <t>OPEN</t>
  </si>
  <si>
    <t>RN2,RN7</t>
  </si>
  <si>
    <t>RN5,RN10</t>
  </si>
  <si>
    <t>Vishay/Dale</t>
  </si>
  <si>
    <t>R1,R3,R7,R9</t>
  </si>
  <si>
    <t>R15,R13</t>
  </si>
  <si>
    <t>R19,R21</t>
  </si>
  <si>
    <t xml:space="preserve">R25,R26 </t>
  </si>
  <si>
    <t>R31,R32,R75,R83,R86,R94</t>
  </si>
  <si>
    <t>R36,R41,R56,R61</t>
  </si>
  <si>
    <t>R49,R69</t>
  </si>
  <si>
    <t>R73,R84</t>
  </si>
  <si>
    <t>R74,R77,R79,R85,R88,R90</t>
  </si>
  <si>
    <t xml:space="preserve">R76,R87 </t>
  </si>
  <si>
    <t>R89,R78</t>
  </si>
  <si>
    <t>R105,R113</t>
  </si>
  <si>
    <t>R106,R114</t>
  </si>
  <si>
    <t>U2,U1</t>
  </si>
  <si>
    <t>U3, U6</t>
  </si>
  <si>
    <t>U4,U7</t>
  </si>
  <si>
    <t>Line Delay</t>
  </si>
  <si>
    <t>Data Delay Devices</t>
  </si>
  <si>
    <t>SIP</t>
  </si>
  <si>
    <t>U5,U8</t>
  </si>
  <si>
    <t>U9,U11</t>
  </si>
  <si>
    <t>SN74ABT543ADW</t>
  </si>
  <si>
    <t>SN74ABT541BDW</t>
  </si>
  <si>
    <t>U10,U12</t>
  </si>
  <si>
    <t>74ABT04D</t>
  </si>
  <si>
    <t>U13,U17,U25,U27</t>
  </si>
  <si>
    <t>U14,U15,U16,U18,U19,U20</t>
  </si>
  <si>
    <t>U21,U23</t>
  </si>
  <si>
    <t>U24,U22</t>
  </si>
  <si>
    <t>U26,U28</t>
  </si>
  <si>
    <t>AD623AR</t>
  </si>
  <si>
    <t>REF200AU</t>
  </si>
  <si>
    <t>74HCU04D</t>
  </si>
  <si>
    <t>IC, Inverter</t>
  </si>
  <si>
    <t>Philips</t>
  </si>
  <si>
    <t>Hex, 14-Pin, Plastic, SOT108</t>
  </si>
  <si>
    <t>IC, Buffer/Driver</t>
  </si>
  <si>
    <t>Octal, w/3 state outputs, 24-Pin, Plastic, SO</t>
  </si>
  <si>
    <t>Octal, w/3 state outputs, 20-Pin, Plastic, SO</t>
  </si>
  <si>
    <t>LM339AM</t>
  </si>
  <si>
    <t>Comparator</t>
  </si>
  <si>
    <t>Quad, Low-Power, Low Offset Voltage, 14-Pin, Plastic, SO</t>
  </si>
  <si>
    <t>IC, Op-Amp</t>
  </si>
  <si>
    <t>Single Supply, Low Cost, Rail to Rail, 8-Pin, Plastic, SO</t>
  </si>
  <si>
    <t>IC, Current Source</t>
  </si>
  <si>
    <t>Dual, 8-Pin, Plastic, SO</t>
  </si>
  <si>
    <t>Burr-Brown/ Texas Instr.</t>
  </si>
  <si>
    <t>Analog Devices</t>
  </si>
  <si>
    <t>Littelfuse</t>
  </si>
  <si>
    <t>Omni-Blok, SMD, NANO Fuseholder, w/Fuse</t>
  </si>
  <si>
    <t>Panasonic</t>
  </si>
  <si>
    <t>R5,R6,R11,R12,R17,R18,R23,R24,R80,R91</t>
  </si>
  <si>
    <t>R27,R28,R29,R30,R81,R82, R92,R93</t>
  </si>
  <si>
    <t>R33,R39,R44,R50,R51,R53, R59,R64,R70,R71</t>
  </si>
  <si>
    <t>R37,R38,R42,R43,R47,R57, R58,R62,R63,R67</t>
  </si>
  <si>
    <t>R46,R66,R97,R98,R99,R100, R101,R102,R103,R104,R107, R108,R109,R110,R111,R112</t>
  </si>
  <si>
    <t>R2,R4,R8,R10,R14,R16,R20, R22,R95,R96</t>
  </si>
  <si>
    <t>N/A</t>
  </si>
  <si>
    <t>Already had.  In HEP008 inventory.</t>
  </si>
  <si>
    <t>21.5K Ohm, Precision Thick Film, 1206, SMD, 1/8 Watt, +/- 1%</t>
  </si>
  <si>
    <t>100K Ohm, Precision Thick Film, 1206, SMD, 1/8 Watt, +/- 1%</t>
  </si>
  <si>
    <t>5.76K Ohm, Precision Thick Film, 1206, SMD, 1/8 Watt, +/- 1%</t>
  </si>
  <si>
    <t>909 Ohm, Precision Thick Film, 1206, SMD, 1/8 Watt, +/- 1%</t>
  </si>
  <si>
    <t>4.02K Ohm, Precision Thick Film, 1206, SMD, 1/8 Watt, +/- 1%</t>
  </si>
  <si>
    <t>100 Ohm, Precision Thick Film, 1206, SMD, 1/8 Watt, +/- 1%</t>
  </si>
  <si>
    <t>205 Ohm, Precision Thick Film, 1206, SMD, 1/8 Watt, +/- 1%</t>
  </si>
  <si>
    <t>357 Ohm, Precision Thick Film, 1206, SMD, 1/8 Watt, +/- 1%</t>
  </si>
  <si>
    <t>124 Ohm, Precision Thick Film, 1206, SMD, 1/8 Watt, +/- 1%</t>
  </si>
  <si>
    <t>243 Ohm, Precision Thick Film, 1206, SMD, 1/8 Watt, +/- 1%</t>
  </si>
  <si>
    <t>680 Ohm, Precision Thick Film, 1206, SMD, 1/8 Watt, +/- 1%</t>
  </si>
  <si>
    <t>RSEL, Precision Thick Film, 1206, SMD, 1/8 Watt, +/- 1%</t>
  </si>
  <si>
    <t>0 Ohm, Precision Thick Film, 1206, SMD, 1/8 Watt, +/- 1%</t>
  </si>
  <si>
    <t>10.0 Ohm, Precision Thick Film, 1206, SMD, 1/8 Watt, +/- 1%</t>
  </si>
  <si>
    <t>2.49K Ohm, Precision Thick Film, 1206, SMD, 1/8 Watt, +/- 1%</t>
  </si>
  <si>
    <t>8.87K Ohm, Precision Thick Film, 1206, SMD, 1/8 Watt, +/- 1%</t>
  </si>
  <si>
    <t>10.0K Ohm, Precision Thick Film, 1206, SMD, 1/8 Watt, +/- 1%</t>
  </si>
  <si>
    <t>5.11K Ohm, Precision Thick Film, 1206, SMD, 1/8 Watt, +/- 1%</t>
  </si>
  <si>
    <t>15.0K Ohm, Precision Thick Film, 1206, SMD, 1/8 Watt, +/- 1%</t>
  </si>
  <si>
    <t>263-0</t>
  </si>
  <si>
    <t>Xicon</t>
  </si>
  <si>
    <t>Mouser</t>
  </si>
  <si>
    <t>ME263-0</t>
  </si>
  <si>
    <t>290-10K</t>
  </si>
  <si>
    <t>ME290-10K</t>
  </si>
  <si>
    <t>290-10</t>
  </si>
  <si>
    <t>ME290-10</t>
  </si>
  <si>
    <t>Have 10 from HEP008.</t>
  </si>
  <si>
    <t>290-100</t>
  </si>
  <si>
    <t>ME290-100</t>
  </si>
  <si>
    <t>290-909</t>
  </si>
  <si>
    <t>ME290-909</t>
  </si>
  <si>
    <t>0.01uFd, Ceramic Chip, 16V, X7R, 1206</t>
  </si>
  <si>
    <t>ECJ-4YB1C475K</t>
  </si>
  <si>
    <t>PCC2168CT-ND</t>
  </si>
  <si>
    <t>4.7uFd, Ceramic Chip, 16V,  +/-10%, X7R, 1210</t>
  </si>
  <si>
    <t>ECU-V1H472KBM</t>
  </si>
  <si>
    <t>PCC472BCT-ND</t>
  </si>
  <si>
    <t>PCC103BNCT-ND</t>
  </si>
  <si>
    <t>ECJ-2VB1H103K</t>
  </si>
  <si>
    <t>PCC102BCT-ND</t>
  </si>
  <si>
    <t>ECU-V1H102KBM</t>
  </si>
  <si>
    <t>LemoUSA</t>
  </si>
  <si>
    <t>EPL.00.250.NTN</t>
  </si>
  <si>
    <t>ME290-8.87K</t>
  </si>
  <si>
    <t>290-8.87K</t>
  </si>
  <si>
    <t>ME290-2.49K</t>
  </si>
  <si>
    <t>290-2.49K</t>
  </si>
  <si>
    <t>ME290-????K</t>
  </si>
  <si>
    <t>290-????K</t>
  </si>
  <si>
    <t>ME290-680</t>
  </si>
  <si>
    <t>ME290-243</t>
  </si>
  <si>
    <t>ME290-124</t>
  </si>
  <si>
    <t>ME290-357</t>
  </si>
  <si>
    <t>ME290-205</t>
  </si>
  <si>
    <t>ME290-4.02K</t>
  </si>
  <si>
    <t>ME290-5.76K</t>
  </si>
  <si>
    <t>ME290-21.5K</t>
  </si>
  <si>
    <t>290-680</t>
  </si>
  <si>
    <t>290-243</t>
  </si>
  <si>
    <t>290-124</t>
  </si>
  <si>
    <t>290-357</t>
  </si>
  <si>
    <t>290-205</t>
  </si>
  <si>
    <t>290-4.02K</t>
  </si>
  <si>
    <t>290-5.76K</t>
  </si>
  <si>
    <t>290-21.5K</t>
  </si>
  <si>
    <t>290-100K</t>
  </si>
  <si>
    <t>ME290-100K</t>
  </si>
  <si>
    <t>ME290-15K</t>
  </si>
  <si>
    <t>ME290-5.11K</t>
  </si>
  <si>
    <t>290-15K</t>
  </si>
  <si>
    <t>290-5.11K</t>
  </si>
  <si>
    <t>Fairchild</t>
  </si>
  <si>
    <t>LM339AM-ND</t>
  </si>
  <si>
    <t>296-4026-5-ND</t>
  </si>
  <si>
    <t>83F3385</t>
  </si>
  <si>
    <t>REF200AU-ND</t>
  </si>
  <si>
    <t>296-9819-5-ND</t>
  </si>
  <si>
    <t>SN74ABT04D</t>
  </si>
  <si>
    <t>PVU414S</t>
  </si>
  <si>
    <t>Electronic Expediters, Inc.</t>
  </si>
  <si>
    <t>Waiting on quote from Future.</t>
  </si>
  <si>
    <t>Ordered on 4/12/02.</t>
  </si>
  <si>
    <t>Received 4/16/02.</t>
  </si>
  <si>
    <t>Already ordered and received with adapter card.</t>
  </si>
  <si>
    <t>Total Cost Of Order</t>
  </si>
  <si>
    <t>Cost Per Board</t>
  </si>
  <si>
    <t>Fair Rite Magnetics</t>
  </si>
  <si>
    <t>Ferrite Bead</t>
  </si>
  <si>
    <t>Tradeline Electronics Marketing, Inc.</t>
  </si>
  <si>
    <t>2 Days</t>
  </si>
  <si>
    <t>95B3773</t>
  </si>
  <si>
    <t>A24669-ND</t>
  </si>
  <si>
    <t>296-4030-5-ND</t>
  </si>
  <si>
    <t>CRA12E-16-03-430-G-RB8</t>
  </si>
  <si>
    <t>Network, 8 individual resistors, 43 Ohm, +/- 5%, SMD</t>
  </si>
  <si>
    <t>Fermi Labs</t>
  </si>
  <si>
    <t>EXB-2HV820JV</t>
  </si>
  <si>
    <t>Y1820CT-ND</t>
  </si>
  <si>
    <t>Ordered on 04/19/02.  100 pc minimum.</t>
  </si>
  <si>
    <t>Ordered on 04/19/02.</t>
  </si>
  <si>
    <t xml:space="preserve"> 82 Ohm, Network, 8 individual resistors, +/- 5%, SMD</t>
  </si>
  <si>
    <t>Need delay value/MFR #…Tim says that these were already at Fermi Labs??  We need to get at least 20 of them…Used an estimated price.</t>
  </si>
  <si>
    <t>Omni Pro Electronics</t>
  </si>
  <si>
    <t>SSA-LXB525ID</t>
  </si>
  <si>
    <t>Lumex</t>
  </si>
  <si>
    <t>67-1201-ND</t>
  </si>
  <si>
    <t>Will order after determine fuse values.</t>
  </si>
  <si>
    <t>F1XXXXCT-ND</t>
  </si>
  <si>
    <t>KU already purchased???  Need Manufacturer's part number.  Estimated price.</t>
  </si>
  <si>
    <t>Arrow</t>
  </si>
  <si>
    <r>
      <t>145046050</t>
    </r>
    <r>
      <rPr>
        <u/>
        <sz val="10"/>
        <rFont val="Arial"/>
        <family val="2"/>
      </rPr>
      <t>XXXXXX</t>
    </r>
  </si>
  <si>
    <t>10-88-1101</t>
  </si>
  <si>
    <t>WM6910-ND</t>
  </si>
  <si>
    <t>MiniFit Jr, 12-Pin, Right Angle, PCB Mount, with pegs</t>
  </si>
  <si>
    <t>39-30-0120</t>
  </si>
  <si>
    <t>538-39-30-0120</t>
  </si>
  <si>
    <t>Not to be stuffed.</t>
  </si>
  <si>
    <t>Midtec or LemoUsa</t>
  </si>
  <si>
    <t>C10,C12,C13,C14,C15,C16,C20, C21,C22,C23,C27,C28,C29,C30,C32,C34,C36,C38,C39,C43,C47,C48,C53,C54,C58,C62,C63,C68,C70,C72,C80,C82,C89,C91,C92,C93,C94,C95,C96,C97,C98,C99,C100,C101,C102</t>
  </si>
  <si>
    <t>J11,J12,J13</t>
  </si>
  <si>
    <t>Jumper</t>
  </si>
  <si>
    <t>0.5" Spaced Hardwire</t>
  </si>
  <si>
    <t>22AWG Wire between pins.</t>
  </si>
  <si>
    <t>Header, 8-Pin, Single Row, 0.156" CTR</t>
  </si>
  <si>
    <t>J5, J28</t>
  </si>
  <si>
    <t>J21, J25</t>
  </si>
  <si>
    <t>0.3" Spaced Hardwire</t>
  </si>
  <si>
    <t>J22</t>
  </si>
  <si>
    <t>1.425" Spaced Hardwire</t>
  </si>
  <si>
    <t>J26</t>
  </si>
  <si>
    <t>0.7" Spaced Hardwire</t>
  </si>
  <si>
    <t>J18. J27, J41</t>
  </si>
  <si>
    <t>J29, J30</t>
  </si>
  <si>
    <t>10-Pin Dual Row</t>
  </si>
  <si>
    <t>J31,J32,J33,J34,J35,J36,J37,J38,J39,J40</t>
  </si>
  <si>
    <t>8-Pin, Single Row, 0.05"CTR, Female</t>
  </si>
  <si>
    <t>Samtec</t>
  </si>
  <si>
    <t>R115,R116,R117,R118,R119,R120</t>
  </si>
  <si>
    <t>ME290-1.0K</t>
  </si>
  <si>
    <t>290-1.0K</t>
  </si>
  <si>
    <t>1.0K Ohm, Precision Thick Film, 1206, SMD, 1/8 Watt, +/- 1%</t>
  </si>
  <si>
    <t>U30,U29</t>
  </si>
  <si>
    <t>IC, PLD</t>
  </si>
  <si>
    <t>EPM7032STC44-10</t>
  </si>
  <si>
    <t>Altera</t>
  </si>
  <si>
    <t>44-Pin, Quad Pack, SMD</t>
  </si>
  <si>
    <t>26-48-1081</t>
  </si>
  <si>
    <t>WM4406-ND</t>
  </si>
  <si>
    <t>22-03-2021</t>
  </si>
  <si>
    <t>WM4000-ND</t>
  </si>
  <si>
    <t>SMS-108-01-T-S</t>
  </si>
  <si>
    <t>WM18204-ND</t>
  </si>
  <si>
    <t>2-Pin, Straight, 0.1" spaced.</t>
  </si>
  <si>
    <t>22AWG Wire already in EDL Stock.</t>
  </si>
  <si>
    <t>Need to order.</t>
  </si>
  <si>
    <t>Quote from Future. Need to order.</t>
  </si>
  <si>
    <t>America II Electronics</t>
  </si>
  <si>
    <t>EPM7032STC4410F</t>
  </si>
  <si>
    <t>Need to order. Price estimated.</t>
  </si>
  <si>
    <t>HEP040 Requirements/Price List:  Dzero Purple Card (To build QTY 10)</t>
  </si>
  <si>
    <t>COMMENTS/NOTES</t>
  </si>
  <si>
    <t>Couldn't find anywhere, so Johnny Green sending from Fermi Labs.  Estimated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</si>
</sst>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$&quot;#,##0.00"/>
    <numFmt numFmtId="168" formatCode="#,##0.0000"/>
    <numFmt numFmtId="169" formatCode="&quot;$&quot;#,##0.0000"/>
    <numFmt numFmtId="170" formatCode="&quot;$&quot;#,##0.0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7" fontId="2" fillId="2" borderId="1" xfId="0" applyNumberFormat="1" applyFont="1" applyFill="1" applyBorder="1" applyAlignment="1">
      <alignment horizontal="left" vertical="center" wrapText="1"/>
    </xf>
    <xf numFmtId="167" fontId="0" fillId="2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167" fontId="0" fillId="2" borderId="1" xfId="0" applyNumberForma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8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7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9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69" fontId="2" fillId="4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left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167" fontId="0" fillId="4" borderId="1" xfId="0" applyNumberFormat="1" applyFill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169" fontId="2" fillId="0" borderId="10" xfId="0" applyNumberFormat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167" fontId="2" fillId="0" borderId="10" xfId="0" applyNumberFormat="1" applyFont="1" applyFill="1" applyBorder="1" applyAlignment="1">
      <alignment horizontal="left" vertical="center" wrapText="1"/>
    </xf>
    <xf numFmtId="170" fontId="2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zoomScale="75" workbookViewId="0">
      <selection activeCell="A3" sqref="A3"/>
    </sheetView>
  </sheetViews>
  <sheetFormatPr defaultColWidth="9.109375" defaultRowHeight="13.2" x14ac:dyDescent="0.25"/>
  <cols>
    <col min="1" max="1" width="5.33203125" style="11" bestFit="1" customWidth="1"/>
    <col min="2" max="2" width="9" style="11" customWidth="1"/>
    <col min="3" max="3" width="7.5546875" style="11" bestFit="1" customWidth="1"/>
    <col min="4" max="4" width="26.6640625" style="12" customWidth="1"/>
    <col min="5" max="5" width="13.88671875" style="12" bestFit="1" customWidth="1"/>
    <col min="6" max="6" width="26.44140625" style="12" bestFit="1" customWidth="1"/>
    <col min="7" max="7" width="19.44140625" style="12" bestFit="1" customWidth="1"/>
    <col min="8" max="8" width="14" style="12" bestFit="1" customWidth="1"/>
    <col min="9" max="9" width="14.5546875" style="12" bestFit="1" customWidth="1"/>
    <col min="10" max="10" width="18.6640625" style="12" customWidth="1"/>
    <col min="11" max="11" width="8.5546875" style="18" bestFit="1" customWidth="1"/>
    <col min="12" max="12" width="9.6640625" style="17" bestFit="1" customWidth="1"/>
    <col min="13" max="13" width="9.109375" style="12"/>
    <col min="14" max="14" width="10.5546875" style="11" bestFit="1" customWidth="1"/>
    <col min="15" max="15" width="9.109375" style="11"/>
    <col min="16" max="16" width="29.5546875" style="12" customWidth="1"/>
    <col min="17" max="16384" width="9.109375" style="12"/>
  </cols>
  <sheetData>
    <row r="1" spans="1:17" s="4" customFormat="1" ht="29.25" customHeight="1" thickBot="1" x14ac:dyDescent="0.3">
      <c r="A1" s="71" t="s">
        <v>321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3"/>
    </row>
    <row r="2" spans="1:17" s="6" customFormat="1" ht="66.599999999999994" thickBot="1" x14ac:dyDescent="0.3">
      <c r="A2" s="19" t="s">
        <v>25</v>
      </c>
      <c r="B2" s="20" t="s">
        <v>53</v>
      </c>
      <c r="C2" s="20" t="s">
        <v>11</v>
      </c>
      <c r="D2" s="20" t="s">
        <v>8</v>
      </c>
      <c r="E2" s="20" t="s">
        <v>17</v>
      </c>
      <c r="F2" s="20" t="s">
        <v>0</v>
      </c>
      <c r="G2" s="20" t="s">
        <v>12</v>
      </c>
      <c r="H2" s="20" t="s">
        <v>13</v>
      </c>
      <c r="I2" s="20" t="s">
        <v>14</v>
      </c>
      <c r="J2" s="19" t="s">
        <v>15</v>
      </c>
      <c r="K2" s="21" t="s">
        <v>16</v>
      </c>
      <c r="L2" s="22" t="s">
        <v>36</v>
      </c>
      <c r="M2" s="19" t="s">
        <v>246</v>
      </c>
      <c r="N2" s="19" t="s">
        <v>247</v>
      </c>
      <c r="O2" s="19" t="s">
        <v>37</v>
      </c>
      <c r="P2" s="19" t="s">
        <v>322</v>
      </c>
      <c r="Q2" s="5"/>
    </row>
    <row r="3" spans="1:17" s="43" customFormat="1" ht="26.4" x14ac:dyDescent="0.25">
      <c r="A3" s="61">
        <v>1</v>
      </c>
      <c r="B3" s="62">
        <v>130</v>
      </c>
      <c r="C3" s="62">
        <v>13</v>
      </c>
      <c r="D3" s="63" t="s">
        <v>54</v>
      </c>
      <c r="E3" s="63" t="s">
        <v>18</v>
      </c>
      <c r="F3" s="63" t="s">
        <v>193</v>
      </c>
      <c r="G3" s="63" t="s">
        <v>200</v>
      </c>
      <c r="H3" s="63" t="s">
        <v>152</v>
      </c>
      <c r="I3" s="63" t="s">
        <v>47</v>
      </c>
      <c r="J3" s="63" t="s">
        <v>199</v>
      </c>
      <c r="K3" s="64">
        <v>6.5600000000000006E-2</v>
      </c>
      <c r="L3" s="65">
        <v>200</v>
      </c>
      <c r="M3" s="66">
        <v>13.12</v>
      </c>
      <c r="N3" s="67">
        <f>PRODUCT(C3,K3)</f>
        <v>0.85280000000000011</v>
      </c>
      <c r="O3" s="61" t="s">
        <v>46</v>
      </c>
      <c r="P3" s="68" t="s">
        <v>244</v>
      </c>
    </row>
    <row r="4" spans="1:17" s="43" customFormat="1" ht="26.4" x14ac:dyDescent="0.25">
      <c r="A4" s="36">
        <f>SUM(A3,1)</f>
        <v>2</v>
      </c>
      <c r="B4" s="37">
        <v>120</v>
      </c>
      <c r="C4" s="37">
        <v>12</v>
      </c>
      <c r="D4" s="38" t="s">
        <v>55</v>
      </c>
      <c r="E4" s="38" t="s">
        <v>18</v>
      </c>
      <c r="F4" s="38" t="s">
        <v>39</v>
      </c>
      <c r="G4" s="38" t="s">
        <v>33</v>
      </c>
      <c r="H4" s="38" t="s">
        <v>2</v>
      </c>
      <c r="I4" s="38" t="s">
        <v>1</v>
      </c>
      <c r="J4" s="38" t="s">
        <v>34</v>
      </c>
      <c r="K4" s="39">
        <v>0.81</v>
      </c>
      <c r="L4" s="40"/>
      <c r="M4" s="41"/>
      <c r="N4" s="35">
        <f>PRODUCT(C4,K4)</f>
        <v>9.7200000000000006</v>
      </c>
      <c r="O4" s="36"/>
      <c r="P4" s="42" t="s">
        <v>245</v>
      </c>
    </row>
    <row r="5" spans="1:17" s="43" customFormat="1" ht="118.8" x14ac:dyDescent="0.25">
      <c r="A5" s="36">
        <f t="shared" ref="A5:A66" si="0">SUM(A4,1)</f>
        <v>3</v>
      </c>
      <c r="B5" s="37">
        <v>450</v>
      </c>
      <c r="C5" s="37">
        <v>45</v>
      </c>
      <c r="D5" s="38" t="s">
        <v>280</v>
      </c>
      <c r="E5" s="38" t="s">
        <v>18</v>
      </c>
      <c r="F5" s="38" t="s">
        <v>65</v>
      </c>
      <c r="G5" s="38" t="s">
        <v>40</v>
      </c>
      <c r="H5" s="38" t="s">
        <v>2</v>
      </c>
      <c r="I5" s="38" t="s">
        <v>1</v>
      </c>
      <c r="J5" s="38" t="s">
        <v>41</v>
      </c>
      <c r="K5" s="39">
        <v>5.0999999999999997E-2</v>
      </c>
      <c r="L5" s="40"/>
      <c r="M5" s="41"/>
      <c r="N5" s="35">
        <f t="shared" ref="N5:N64" si="1">PRODUCT(C5,K5)</f>
        <v>2.2949999999999999</v>
      </c>
      <c r="O5" s="36"/>
      <c r="P5" s="42" t="s">
        <v>245</v>
      </c>
    </row>
    <row r="6" spans="1:17" s="43" customFormat="1" ht="26.4" x14ac:dyDescent="0.25">
      <c r="A6" s="36">
        <f t="shared" si="0"/>
        <v>4</v>
      </c>
      <c r="B6" s="37">
        <v>40</v>
      </c>
      <c r="C6" s="37">
        <v>4</v>
      </c>
      <c r="D6" s="38" t="s">
        <v>56</v>
      </c>
      <c r="E6" s="38" t="s">
        <v>18</v>
      </c>
      <c r="F6" s="38" t="s">
        <v>30</v>
      </c>
      <c r="G6" s="38" t="s">
        <v>31</v>
      </c>
      <c r="H6" s="38" t="s">
        <v>2</v>
      </c>
      <c r="I6" s="38" t="s">
        <v>1</v>
      </c>
      <c r="J6" s="38" t="s">
        <v>32</v>
      </c>
      <c r="K6" s="39">
        <v>1.51</v>
      </c>
      <c r="L6" s="40"/>
      <c r="M6" s="41"/>
      <c r="N6" s="35">
        <f t="shared" si="1"/>
        <v>6.04</v>
      </c>
      <c r="O6" s="36"/>
      <c r="P6" s="42" t="s">
        <v>245</v>
      </c>
    </row>
    <row r="7" spans="1:17" s="43" customFormat="1" ht="26.4" x14ac:dyDescent="0.25">
      <c r="A7" s="36">
        <f t="shared" si="0"/>
        <v>5</v>
      </c>
      <c r="B7" s="37">
        <v>60</v>
      </c>
      <c r="C7" s="37">
        <v>6</v>
      </c>
      <c r="D7" s="38" t="s">
        <v>57</v>
      </c>
      <c r="E7" s="38" t="s">
        <v>18</v>
      </c>
      <c r="F7" s="38" t="s">
        <v>38</v>
      </c>
      <c r="G7" s="38" t="s">
        <v>35</v>
      </c>
      <c r="H7" s="38" t="s">
        <v>2</v>
      </c>
      <c r="I7" s="38" t="s">
        <v>43</v>
      </c>
      <c r="J7" s="38" t="s">
        <v>45</v>
      </c>
      <c r="K7" s="39">
        <v>1.37</v>
      </c>
      <c r="L7" s="40"/>
      <c r="M7" s="41"/>
      <c r="N7" s="35">
        <f t="shared" si="1"/>
        <v>8.2200000000000006</v>
      </c>
      <c r="O7" s="36"/>
      <c r="P7" s="42" t="s">
        <v>245</v>
      </c>
    </row>
    <row r="8" spans="1:17" s="43" customFormat="1" ht="26.4" x14ac:dyDescent="0.25">
      <c r="A8" s="36">
        <f t="shared" si="0"/>
        <v>6</v>
      </c>
      <c r="B8" s="37">
        <v>60</v>
      </c>
      <c r="C8" s="37">
        <v>6</v>
      </c>
      <c r="D8" s="38" t="s">
        <v>58</v>
      </c>
      <c r="E8" s="38" t="s">
        <v>18</v>
      </c>
      <c r="F8" s="38" t="s">
        <v>68</v>
      </c>
      <c r="G8" s="38" t="s">
        <v>42</v>
      </c>
      <c r="H8" s="38" t="s">
        <v>2</v>
      </c>
      <c r="I8" s="38" t="s">
        <v>43</v>
      </c>
      <c r="J8" s="38" t="s">
        <v>44</v>
      </c>
      <c r="K8" s="39">
        <v>0.51800000000000002</v>
      </c>
      <c r="L8" s="40"/>
      <c r="M8" s="41"/>
      <c r="N8" s="35">
        <f t="shared" si="1"/>
        <v>3.1080000000000001</v>
      </c>
      <c r="O8" s="36"/>
      <c r="P8" s="42" t="s">
        <v>245</v>
      </c>
    </row>
    <row r="9" spans="1:17" s="43" customFormat="1" ht="26.4" x14ac:dyDescent="0.25">
      <c r="A9" s="36">
        <f t="shared" si="0"/>
        <v>7</v>
      </c>
      <c r="B9" s="37">
        <v>20</v>
      </c>
      <c r="C9" s="37">
        <v>2</v>
      </c>
      <c r="D9" s="38" t="s">
        <v>59</v>
      </c>
      <c r="E9" s="38" t="s">
        <v>18</v>
      </c>
      <c r="F9" s="38" t="s">
        <v>60</v>
      </c>
      <c r="G9" s="38" t="s">
        <v>61</v>
      </c>
      <c r="H9" s="38" t="s">
        <v>62</v>
      </c>
      <c r="I9" s="38" t="s">
        <v>1</v>
      </c>
      <c r="J9" s="38" t="s">
        <v>63</v>
      </c>
      <c r="K9" s="39">
        <v>0.94</v>
      </c>
      <c r="L9" s="40">
        <v>30</v>
      </c>
      <c r="M9" s="41">
        <v>28.2</v>
      </c>
      <c r="N9" s="35">
        <f t="shared" si="1"/>
        <v>1.88</v>
      </c>
      <c r="O9" s="69" t="s">
        <v>46</v>
      </c>
      <c r="P9" s="56" t="s">
        <v>243</v>
      </c>
    </row>
    <row r="10" spans="1:17" s="43" customFormat="1" ht="26.4" x14ac:dyDescent="0.25">
      <c r="A10" s="36">
        <f t="shared" si="0"/>
        <v>8</v>
      </c>
      <c r="B10" s="37">
        <v>40</v>
      </c>
      <c r="C10" s="37">
        <v>4</v>
      </c>
      <c r="D10" s="38" t="s">
        <v>64</v>
      </c>
      <c r="E10" s="38" t="s">
        <v>18</v>
      </c>
      <c r="F10" s="38" t="s">
        <v>67</v>
      </c>
      <c r="G10" s="38" t="s">
        <v>202</v>
      </c>
      <c r="H10" s="38" t="s">
        <v>152</v>
      </c>
      <c r="I10" s="38" t="s">
        <v>47</v>
      </c>
      <c r="J10" s="38" t="s">
        <v>201</v>
      </c>
      <c r="K10" s="39">
        <v>7.8799999999999995E-2</v>
      </c>
      <c r="L10" s="40">
        <v>100</v>
      </c>
      <c r="M10" s="41">
        <v>7.88</v>
      </c>
      <c r="N10" s="35">
        <f t="shared" si="1"/>
        <v>0.31519999999999998</v>
      </c>
      <c r="O10" s="36" t="s">
        <v>46</v>
      </c>
      <c r="P10" s="56" t="s">
        <v>243</v>
      </c>
    </row>
    <row r="11" spans="1:17" s="43" customFormat="1" ht="26.4" x14ac:dyDescent="0.25">
      <c r="A11" s="36">
        <f t="shared" si="0"/>
        <v>9</v>
      </c>
      <c r="B11" s="37">
        <v>20</v>
      </c>
      <c r="C11" s="37">
        <v>2</v>
      </c>
      <c r="D11" s="38" t="s">
        <v>66</v>
      </c>
      <c r="E11" s="38" t="s">
        <v>18</v>
      </c>
      <c r="F11" s="38" t="s">
        <v>196</v>
      </c>
      <c r="G11" s="38" t="s">
        <v>194</v>
      </c>
      <c r="H11" s="38" t="s">
        <v>152</v>
      </c>
      <c r="I11" s="38" t="s">
        <v>47</v>
      </c>
      <c r="J11" s="38" t="s">
        <v>195</v>
      </c>
      <c r="K11" s="39">
        <v>0.77600000000000002</v>
      </c>
      <c r="L11" s="40">
        <v>26</v>
      </c>
      <c r="M11" s="41">
        <v>20.18</v>
      </c>
      <c r="N11" s="35">
        <f t="shared" si="1"/>
        <v>1.552</v>
      </c>
      <c r="O11" s="36" t="s">
        <v>46</v>
      </c>
      <c r="P11" s="56" t="s">
        <v>243</v>
      </c>
    </row>
    <row r="12" spans="1:17" s="43" customFormat="1" ht="26.4" x14ac:dyDescent="0.25">
      <c r="A12" s="36">
        <f t="shared" si="0"/>
        <v>10</v>
      </c>
      <c r="B12" s="37">
        <v>20</v>
      </c>
      <c r="C12" s="37">
        <v>2</v>
      </c>
      <c r="D12" s="38" t="s">
        <v>69</v>
      </c>
      <c r="E12" s="38" t="s">
        <v>18</v>
      </c>
      <c r="F12" s="38" t="s">
        <v>70</v>
      </c>
      <c r="G12" s="38" t="s">
        <v>197</v>
      </c>
      <c r="H12" s="38" t="s">
        <v>152</v>
      </c>
      <c r="I12" s="38" t="s">
        <v>47</v>
      </c>
      <c r="J12" s="38" t="s">
        <v>198</v>
      </c>
      <c r="K12" s="39">
        <v>0.13100000000000001</v>
      </c>
      <c r="L12" s="40">
        <v>26</v>
      </c>
      <c r="M12" s="41">
        <v>3.41</v>
      </c>
      <c r="N12" s="35">
        <f t="shared" si="1"/>
        <v>0.26200000000000001</v>
      </c>
      <c r="O12" s="36" t="s">
        <v>46</v>
      </c>
      <c r="P12" s="56" t="s">
        <v>243</v>
      </c>
    </row>
    <row r="13" spans="1:17" s="43" customFormat="1" ht="26.4" x14ac:dyDescent="0.25">
      <c r="A13" s="36">
        <f t="shared" si="0"/>
        <v>11</v>
      </c>
      <c r="B13" s="37">
        <v>100</v>
      </c>
      <c r="C13" s="37">
        <v>10</v>
      </c>
      <c r="D13" s="38" t="s">
        <v>71</v>
      </c>
      <c r="E13" s="38" t="s">
        <v>74</v>
      </c>
      <c r="F13" s="38" t="s">
        <v>76</v>
      </c>
      <c r="G13" s="38" t="s">
        <v>265</v>
      </c>
      <c r="H13" s="38" t="s">
        <v>266</v>
      </c>
      <c r="I13" s="38" t="s">
        <v>47</v>
      </c>
      <c r="J13" s="38" t="s">
        <v>267</v>
      </c>
      <c r="K13" s="39">
        <v>1.07</v>
      </c>
      <c r="L13" s="40">
        <v>125</v>
      </c>
      <c r="M13" s="41">
        <v>133.75</v>
      </c>
      <c r="N13" s="35">
        <f t="shared" si="1"/>
        <v>10.700000000000001</v>
      </c>
      <c r="O13" s="36" t="s">
        <v>46</v>
      </c>
      <c r="P13" s="42" t="s">
        <v>261</v>
      </c>
    </row>
    <row r="14" spans="1:17" s="52" customFormat="1" ht="26.4" x14ac:dyDescent="0.25">
      <c r="A14" s="44">
        <f t="shared" si="0"/>
        <v>12</v>
      </c>
      <c r="B14" s="45">
        <v>120</v>
      </c>
      <c r="C14" s="45">
        <v>12</v>
      </c>
      <c r="D14" s="46" t="s">
        <v>72</v>
      </c>
      <c r="E14" s="46" t="s">
        <v>75</v>
      </c>
      <c r="F14" s="46" t="s">
        <v>151</v>
      </c>
      <c r="G14" s="46"/>
      <c r="H14" s="46" t="s">
        <v>150</v>
      </c>
      <c r="I14" s="46" t="s">
        <v>47</v>
      </c>
      <c r="J14" s="46" t="s">
        <v>269</v>
      </c>
      <c r="K14" s="48">
        <v>2.4500000000000002</v>
      </c>
      <c r="L14" s="49"/>
      <c r="M14" s="50"/>
      <c r="N14" s="51">
        <f t="shared" si="1"/>
        <v>29.400000000000002</v>
      </c>
      <c r="O14" s="44"/>
      <c r="P14" s="47" t="s">
        <v>268</v>
      </c>
    </row>
    <row r="15" spans="1:17" s="43" customFormat="1" ht="26.4" x14ac:dyDescent="0.25">
      <c r="A15" s="36">
        <f t="shared" si="0"/>
        <v>13</v>
      </c>
      <c r="B15" s="37">
        <v>20</v>
      </c>
      <c r="C15" s="37">
        <v>2</v>
      </c>
      <c r="D15" s="38" t="s">
        <v>73</v>
      </c>
      <c r="E15" s="38" t="s">
        <v>19</v>
      </c>
      <c r="F15" s="42" t="s">
        <v>77</v>
      </c>
      <c r="G15" s="38" t="s">
        <v>204</v>
      </c>
      <c r="H15" s="38" t="s">
        <v>203</v>
      </c>
      <c r="I15" s="38" t="s">
        <v>279</v>
      </c>
      <c r="J15" s="38" t="s">
        <v>204</v>
      </c>
      <c r="K15" s="39">
        <v>7.67</v>
      </c>
      <c r="L15" s="40"/>
      <c r="M15" s="41"/>
      <c r="N15" s="35">
        <f t="shared" si="1"/>
        <v>15.34</v>
      </c>
      <c r="O15" s="36"/>
      <c r="P15" s="42" t="s">
        <v>261</v>
      </c>
    </row>
    <row r="16" spans="1:17" s="43" customFormat="1" ht="39.6" x14ac:dyDescent="0.25">
      <c r="A16" s="36">
        <f t="shared" si="0"/>
        <v>14</v>
      </c>
      <c r="B16" s="37">
        <v>10</v>
      </c>
      <c r="C16" s="37">
        <v>1</v>
      </c>
      <c r="D16" s="38" t="s">
        <v>9</v>
      </c>
      <c r="E16" s="38" t="s">
        <v>19</v>
      </c>
      <c r="F16" s="42" t="s">
        <v>79</v>
      </c>
      <c r="G16" s="38" t="s">
        <v>78</v>
      </c>
      <c r="H16" s="38" t="s">
        <v>5</v>
      </c>
      <c r="I16" s="38" t="s">
        <v>241</v>
      </c>
      <c r="J16" s="38" t="s">
        <v>78</v>
      </c>
      <c r="K16" s="39">
        <v>5.59</v>
      </c>
      <c r="L16" s="40">
        <v>12</v>
      </c>
      <c r="M16" s="41">
        <v>67.08</v>
      </c>
      <c r="N16" s="35">
        <f t="shared" si="1"/>
        <v>5.59</v>
      </c>
      <c r="O16" s="37" t="s">
        <v>46</v>
      </c>
      <c r="P16" s="56" t="s">
        <v>244</v>
      </c>
    </row>
    <row r="17" spans="1:16" s="43" customFormat="1" ht="26.4" x14ac:dyDescent="0.25">
      <c r="A17" s="36">
        <f t="shared" si="0"/>
        <v>15</v>
      </c>
      <c r="B17" s="37">
        <v>10</v>
      </c>
      <c r="C17" s="37">
        <v>1</v>
      </c>
      <c r="D17" s="38" t="s">
        <v>80</v>
      </c>
      <c r="E17" s="38" t="s">
        <v>19</v>
      </c>
      <c r="F17" s="38" t="s">
        <v>275</v>
      </c>
      <c r="G17" s="38" t="s">
        <v>276</v>
      </c>
      <c r="H17" s="38" t="s">
        <v>81</v>
      </c>
      <c r="I17" s="38" t="s">
        <v>182</v>
      </c>
      <c r="J17" s="38" t="s">
        <v>277</v>
      </c>
      <c r="K17" s="39">
        <v>1.65</v>
      </c>
      <c r="L17" s="40"/>
      <c r="M17" s="41"/>
      <c r="N17" s="35">
        <f t="shared" si="1"/>
        <v>1.65</v>
      </c>
      <c r="O17" s="36"/>
      <c r="P17" s="42" t="s">
        <v>261</v>
      </c>
    </row>
    <row r="18" spans="1:16" s="52" customFormat="1" ht="26.4" x14ac:dyDescent="0.25">
      <c r="A18" s="44">
        <f t="shared" si="0"/>
        <v>16</v>
      </c>
      <c r="B18" s="45">
        <v>10</v>
      </c>
      <c r="C18" s="45">
        <v>2</v>
      </c>
      <c r="D18" s="46" t="s">
        <v>286</v>
      </c>
      <c r="E18" s="46" t="s">
        <v>19</v>
      </c>
      <c r="F18" s="46" t="s">
        <v>285</v>
      </c>
      <c r="G18" s="46" t="s">
        <v>308</v>
      </c>
      <c r="H18" s="46" t="s">
        <v>81</v>
      </c>
      <c r="I18" s="46" t="s">
        <v>47</v>
      </c>
      <c r="J18" s="46" t="s">
        <v>309</v>
      </c>
      <c r="K18" s="48">
        <v>0.51300000000000001</v>
      </c>
      <c r="L18" s="49">
        <v>25</v>
      </c>
      <c r="M18" s="50">
        <v>12.824999999999999</v>
      </c>
      <c r="N18" s="51">
        <f t="shared" si="1"/>
        <v>1.026</v>
      </c>
      <c r="O18" s="44" t="s">
        <v>46</v>
      </c>
      <c r="P18" s="47" t="s">
        <v>316</v>
      </c>
    </row>
    <row r="19" spans="1:16" s="43" customFormat="1" x14ac:dyDescent="0.25">
      <c r="A19" s="36">
        <f t="shared" si="0"/>
        <v>17</v>
      </c>
      <c r="B19" s="37">
        <v>30</v>
      </c>
      <c r="C19" s="37">
        <v>3</v>
      </c>
      <c r="D19" s="38" t="s">
        <v>281</v>
      </c>
      <c r="E19" s="38" t="s">
        <v>282</v>
      </c>
      <c r="F19" s="38" t="s">
        <v>283</v>
      </c>
      <c r="G19" s="38"/>
      <c r="H19" s="38"/>
      <c r="I19" s="38"/>
      <c r="J19" s="38"/>
      <c r="K19" s="39">
        <v>0.01</v>
      </c>
      <c r="L19" s="40"/>
      <c r="M19" s="41"/>
      <c r="N19" s="35">
        <f t="shared" si="1"/>
        <v>0.03</v>
      </c>
      <c r="O19" s="36"/>
      <c r="P19" s="42" t="s">
        <v>284</v>
      </c>
    </row>
    <row r="20" spans="1:16" s="43" customFormat="1" ht="39.6" x14ac:dyDescent="0.25">
      <c r="A20" s="36">
        <f t="shared" si="0"/>
        <v>18</v>
      </c>
      <c r="B20" s="37">
        <v>20</v>
      </c>
      <c r="C20" s="37">
        <v>2</v>
      </c>
      <c r="D20" s="38" t="s">
        <v>82</v>
      </c>
      <c r="E20" s="38" t="s">
        <v>19</v>
      </c>
      <c r="F20" s="38" t="s">
        <v>83</v>
      </c>
      <c r="G20" s="38" t="s">
        <v>272</v>
      </c>
      <c r="H20" s="38" t="s">
        <v>2</v>
      </c>
      <c r="I20" s="38" t="s">
        <v>271</v>
      </c>
      <c r="J20" s="38" t="s">
        <v>272</v>
      </c>
      <c r="K20" s="39">
        <v>3.79</v>
      </c>
      <c r="L20" s="40"/>
      <c r="M20" s="41"/>
      <c r="N20" s="35">
        <f t="shared" si="1"/>
        <v>7.58</v>
      </c>
      <c r="O20" s="36"/>
      <c r="P20" s="42" t="s">
        <v>270</v>
      </c>
    </row>
    <row r="21" spans="1:16" s="43" customFormat="1" ht="26.4" x14ac:dyDescent="0.25">
      <c r="A21" s="36">
        <f t="shared" si="0"/>
        <v>19</v>
      </c>
      <c r="B21" s="37">
        <v>30</v>
      </c>
      <c r="C21" s="37">
        <v>3</v>
      </c>
      <c r="D21" s="38" t="s">
        <v>293</v>
      </c>
      <c r="E21" s="38" t="s">
        <v>19</v>
      </c>
      <c r="F21" s="38" t="s">
        <v>314</v>
      </c>
      <c r="G21" s="38" t="s">
        <v>310</v>
      </c>
      <c r="H21" s="38" t="s">
        <v>81</v>
      </c>
      <c r="I21" s="38" t="s">
        <v>47</v>
      </c>
      <c r="J21" s="38" t="s">
        <v>311</v>
      </c>
      <c r="K21" s="39">
        <v>0.17</v>
      </c>
      <c r="L21" s="40"/>
      <c r="M21" s="41"/>
      <c r="N21" s="35">
        <f t="shared" si="1"/>
        <v>0.51</v>
      </c>
      <c r="O21" s="36"/>
      <c r="P21" s="42" t="s">
        <v>160</v>
      </c>
    </row>
    <row r="22" spans="1:16" s="43" customFormat="1" ht="26.4" x14ac:dyDescent="0.25">
      <c r="A22" s="36">
        <f t="shared" si="0"/>
        <v>20</v>
      </c>
      <c r="B22" s="37">
        <v>20</v>
      </c>
      <c r="C22" s="37">
        <v>2</v>
      </c>
      <c r="D22" s="38" t="s">
        <v>84</v>
      </c>
      <c r="E22" s="38" t="s">
        <v>19</v>
      </c>
      <c r="F22" s="38" t="s">
        <v>85</v>
      </c>
      <c r="G22" s="38" t="s">
        <v>273</v>
      </c>
      <c r="H22" s="38" t="s">
        <v>81</v>
      </c>
      <c r="I22" s="38" t="s">
        <v>47</v>
      </c>
      <c r="J22" s="38" t="s">
        <v>274</v>
      </c>
      <c r="K22" s="39">
        <v>0.47699999999999998</v>
      </c>
      <c r="L22" s="40"/>
      <c r="M22" s="41"/>
      <c r="N22" s="35">
        <f t="shared" si="1"/>
        <v>0.95399999999999996</v>
      </c>
      <c r="O22" s="36"/>
      <c r="P22" s="42" t="s">
        <v>160</v>
      </c>
    </row>
    <row r="23" spans="1:16" s="43" customFormat="1" ht="26.4" x14ac:dyDescent="0.25">
      <c r="A23" s="36">
        <f t="shared" si="0"/>
        <v>21</v>
      </c>
      <c r="B23" s="37">
        <v>20</v>
      </c>
      <c r="C23" s="37">
        <v>2</v>
      </c>
      <c r="D23" s="38" t="s">
        <v>86</v>
      </c>
      <c r="E23" s="38" t="s">
        <v>19</v>
      </c>
      <c r="F23" s="38" t="s">
        <v>87</v>
      </c>
      <c r="G23" s="38" t="s">
        <v>89</v>
      </c>
      <c r="H23" s="38" t="s">
        <v>88</v>
      </c>
      <c r="I23" s="38" t="s">
        <v>47</v>
      </c>
      <c r="J23" s="38" t="s">
        <v>253</v>
      </c>
      <c r="K23" s="39">
        <v>9.202</v>
      </c>
      <c r="L23" s="40"/>
      <c r="M23" s="41"/>
      <c r="N23" s="35">
        <f t="shared" si="1"/>
        <v>18.404</v>
      </c>
      <c r="O23" s="36"/>
      <c r="P23" s="42" t="s">
        <v>160</v>
      </c>
    </row>
    <row r="24" spans="1:16" s="43" customFormat="1" ht="26.4" x14ac:dyDescent="0.25">
      <c r="A24" s="36">
        <f t="shared" si="0"/>
        <v>22</v>
      </c>
      <c r="B24" s="37">
        <v>20</v>
      </c>
      <c r="C24" s="37">
        <v>2</v>
      </c>
      <c r="D24" s="38" t="s">
        <v>287</v>
      </c>
      <c r="E24" s="38" t="s">
        <v>282</v>
      </c>
      <c r="F24" s="38" t="s">
        <v>288</v>
      </c>
      <c r="G24" s="38"/>
      <c r="H24" s="38"/>
      <c r="I24" s="38"/>
      <c r="J24" s="38"/>
      <c r="K24" s="39">
        <v>0.02</v>
      </c>
      <c r="L24" s="40"/>
      <c r="M24" s="41"/>
      <c r="N24" s="35">
        <f>PRODUCT(C24,K24)</f>
        <v>0.04</v>
      </c>
      <c r="O24" s="36"/>
      <c r="P24" s="42" t="s">
        <v>315</v>
      </c>
    </row>
    <row r="25" spans="1:16" s="43" customFormat="1" ht="26.4" x14ac:dyDescent="0.25">
      <c r="A25" s="36">
        <f t="shared" si="0"/>
        <v>23</v>
      </c>
      <c r="B25" s="37">
        <v>10</v>
      </c>
      <c r="C25" s="37">
        <v>1</v>
      </c>
      <c r="D25" s="38" t="s">
        <v>289</v>
      </c>
      <c r="E25" s="38" t="s">
        <v>282</v>
      </c>
      <c r="F25" s="38" t="s">
        <v>290</v>
      </c>
      <c r="G25" s="38"/>
      <c r="H25" s="38"/>
      <c r="I25" s="38"/>
      <c r="J25" s="38"/>
      <c r="K25" s="39">
        <v>7.0000000000000007E-2</v>
      </c>
      <c r="L25" s="40"/>
      <c r="M25" s="41"/>
      <c r="N25" s="35">
        <f>PRODUCT(C25,K25)</f>
        <v>7.0000000000000007E-2</v>
      </c>
      <c r="O25" s="36"/>
      <c r="P25" s="42" t="s">
        <v>315</v>
      </c>
    </row>
    <row r="26" spans="1:16" s="43" customFormat="1" ht="26.4" x14ac:dyDescent="0.25">
      <c r="A26" s="36">
        <f t="shared" si="0"/>
        <v>24</v>
      </c>
      <c r="B26" s="37">
        <v>10</v>
      </c>
      <c r="C26" s="37">
        <v>1</v>
      </c>
      <c r="D26" s="38" t="s">
        <v>291</v>
      </c>
      <c r="E26" s="38" t="s">
        <v>282</v>
      </c>
      <c r="F26" s="38" t="s">
        <v>292</v>
      </c>
      <c r="G26" s="38"/>
      <c r="H26" s="38"/>
      <c r="I26" s="38"/>
      <c r="J26" s="38"/>
      <c r="K26" s="39">
        <v>0.05</v>
      </c>
      <c r="L26" s="40"/>
      <c r="M26" s="41"/>
      <c r="N26" s="35">
        <f>PRODUCT(C26,K26)</f>
        <v>0.05</v>
      </c>
      <c r="O26" s="36"/>
      <c r="P26" s="42" t="s">
        <v>315</v>
      </c>
    </row>
    <row r="27" spans="1:16" s="43" customFormat="1" ht="26.4" x14ac:dyDescent="0.25">
      <c r="A27" s="36">
        <f t="shared" si="0"/>
        <v>25</v>
      </c>
      <c r="B27" s="37">
        <v>20</v>
      </c>
      <c r="C27" s="37">
        <v>2</v>
      </c>
      <c r="D27" s="38" t="s">
        <v>294</v>
      </c>
      <c r="E27" s="38" t="s">
        <v>19</v>
      </c>
      <c r="F27" s="38" t="s">
        <v>295</v>
      </c>
      <c r="G27" s="38" t="s">
        <v>273</v>
      </c>
      <c r="H27" s="38" t="s">
        <v>81</v>
      </c>
      <c r="I27" s="38" t="s">
        <v>47</v>
      </c>
      <c r="J27" s="38" t="s">
        <v>313</v>
      </c>
      <c r="K27" s="39">
        <v>0.86099999999999999</v>
      </c>
      <c r="L27" s="40"/>
      <c r="M27" s="41"/>
      <c r="N27" s="35">
        <f>PRODUCT(C27,K27)</f>
        <v>1.722</v>
      </c>
      <c r="O27" s="36"/>
      <c r="P27" s="42" t="s">
        <v>160</v>
      </c>
    </row>
    <row r="28" spans="1:16" s="52" customFormat="1" ht="26.4" x14ac:dyDescent="0.25">
      <c r="A28" s="44">
        <f t="shared" si="0"/>
        <v>26</v>
      </c>
      <c r="B28" s="45">
        <v>100</v>
      </c>
      <c r="C28" s="45">
        <v>10</v>
      </c>
      <c r="D28" s="46" t="s">
        <v>296</v>
      </c>
      <c r="E28" s="46" t="s">
        <v>19</v>
      </c>
      <c r="F28" s="46" t="s">
        <v>297</v>
      </c>
      <c r="G28" s="46" t="s">
        <v>312</v>
      </c>
      <c r="H28" s="46" t="s">
        <v>298</v>
      </c>
      <c r="I28" s="46" t="s">
        <v>43</v>
      </c>
      <c r="J28" s="46" t="s">
        <v>312</v>
      </c>
      <c r="K28" s="48">
        <v>0.75</v>
      </c>
      <c r="L28" s="49">
        <v>125</v>
      </c>
      <c r="M28" s="50">
        <v>93.75</v>
      </c>
      <c r="N28" s="51">
        <f>PRODUCT(C28,K28)</f>
        <v>7.5</v>
      </c>
      <c r="O28" s="44"/>
      <c r="P28" s="47" t="s">
        <v>317</v>
      </c>
    </row>
    <row r="29" spans="1:16" s="43" customFormat="1" ht="26.4" x14ac:dyDescent="0.25">
      <c r="A29" s="36">
        <f t="shared" si="0"/>
        <v>27</v>
      </c>
      <c r="B29" s="37">
        <v>80</v>
      </c>
      <c r="C29" s="37">
        <v>8</v>
      </c>
      <c r="D29" s="38" t="s">
        <v>90</v>
      </c>
      <c r="E29" s="38" t="s">
        <v>20</v>
      </c>
      <c r="F29" s="38" t="s">
        <v>91</v>
      </c>
      <c r="G29" s="38" t="s">
        <v>10</v>
      </c>
      <c r="H29" s="38" t="s">
        <v>28</v>
      </c>
      <c r="I29" s="38" t="s">
        <v>43</v>
      </c>
      <c r="J29" s="38" t="s">
        <v>10</v>
      </c>
      <c r="K29" s="39">
        <v>4.68</v>
      </c>
      <c r="L29" s="40"/>
      <c r="M29" s="41"/>
      <c r="N29" s="35">
        <f t="shared" si="1"/>
        <v>37.44</v>
      </c>
      <c r="O29" s="36"/>
      <c r="P29" s="42" t="s">
        <v>245</v>
      </c>
    </row>
    <row r="30" spans="1:16" s="43" customFormat="1" ht="39.6" x14ac:dyDescent="0.25">
      <c r="A30" s="36">
        <f t="shared" si="0"/>
        <v>28</v>
      </c>
      <c r="B30" s="37">
        <v>20</v>
      </c>
      <c r="C30" s="37">
        <v>2</v>
      </c>
      <c r="D30" s="38" t="s">
        <v>92</v>
      </c>
      <c r="E30" s="38" t="s">
        <v>20</v>
      </c>
      <c r="F30" s="38" t="s">
        <v>93</v>
      </c>
      <c r="G30" s="38" t="s">
        <v>240</v>
      </c>
      <c r="H30" s="38" t="s">
        <v>28</v>
      </c>
      <c r="I30" s="38" t="s">
        <v>250</v>
      </c>
      <c r="J30" s="38" t="s">
        <v>240</v>
      </c>
      <c r="K30" s="39">
        <v>4</v>
      </c>
      <c r="L30" s="40">
        <v>100</v>
      </c>
      <c r="M30" s="41">
        <v>400</v>
      </c>
      <c r="N30" s="35">
        <f t="shared" si="1"/>
        <v>8</v>
      </c>
      <c r="O30" s="36" t="s">
        <v>251</v>
      </c>
      <c r="P30" s="42" t="s">
        <v>260</v>
      </c>
    </row>
    <row r="31" spans="1:16" s="43" customFormat="1" ht="26.4" x14ac:dyDescent="0.25">
      <c r="A31" s="36">
        <f t="shared" si="0"/>
        <v>29</v>
      </c>
      <c r="B31" s="37">
        <v>40</v>
      </c>
      <c r="C31" s="37">
        <v>4</v>
      </c>
      <c r="D31" s="38" t="s">
        <v>94</v>
      </c>
      <c r="E31" s="38" t="s">
        <v>95</v>
      </c>
      <c r="F31" s="38" t="s">
        <v>249</v>
      </c>
      <c r="G31" s="38">
        <v>2944666671</v>
      </c>
      <c r="H31" s="38" t="s">
        <v>248</v>
      </c>
      <c r="I31" s="38" t="s">
        <v>1</v>
      </c>
      <c r="J31" s="38" t="s">
        <v>252</v>
      </c>
      <c r="K31" s="39">
        <v>0.32700000000000001</v>
      </c>
      <c r="L31" s="40">
        <v>50</v>
      </c>
      <c r="M31" s="41">
        <v>16.350000000000001</v>
      </c>
      <c r="N31" s="35">
        <f t="shared" si="1"/>
        <v>1.3080000000000001</v>
      </c>
      <c r="O31" s="36" t="s">
        <v>46</v>
      </c>
      <c r="P31" s="42" t="s">
        <v>261</v>
      </c>
    </row>
    <row r="32" spans="1:16" s="43" customFormat="1" x14ac:dyDescent="0.25">
      <c r="A32" s="36">
        <f t="shared" si="0"/>
        <v>30</v>
      </c>
      <c r="B32" s="37">
        <v>60</v>
      </c>
      <c r="C32" s="37">
        <v>6</v>
      </c>
      <c r="D32" s="38" t="s">
        <v>96</v>
      </c>
      <c r="E32" s="38" t="s">
        <v>21</v>
      </c>
      <c r="F32" s="38" t="s">
        <v>97</v>
      </c>
      <c r="G32" s="38" t="s">
        <v>98</v>
      </c>
      <c r="H32" s="38" t="s">
        <v>159</v>
      </c>
      <c r="I32" s="38" t="s">
        <v>159</v>
      </c>
      <c r="J32" s="38" t="s">
        <v>159</v>
      </c>
      <c r="K32" s="39">
        <v>0</v>
      </c>
      <c r="L32" s="40"/>
      <c r="M32" s="41">
        <v>0</v>
      </c>
      <c r="N32" s="35">
        <f t="shared" si="1"/>
        <v>0</v>
      </c>
      <c r="O32" s="36"/>
      <c r="P32" s="42" t="s">
        <v>278</v>
      </c>
    </row>
    <row r="33" spans="1:16" s="43" customFormat="1" ht="39.6" x14ac:dyDescent="0.25">
      <c r="A33" s="36">
        <f t="shared" si="0"/>
        <v>31</v>
      </c>
      <c r="B33" s="37">
        <v>20</v>
      </c>
      <c r="C33" s="37">
        <v>2</v>
      </c>
      <c r="D33" s="38" t="s">
        <v>99</v>
      </c>
      <c r="E33" s="38" t="s">
        <v>21</v>
      </c>
      <c r="F33" s="38" t="s">
        <v>256</v>
      </c>
      <c r="G33" s="38" t="s">
        <v>255</v>
      </c>
      <c r="H33" s="38" t="s">
        <v>101</v>
      </c>
      <c r="I33" s="38" t="s">
        <v>257</v>
      </c>
      <c r="J33" s="38" t="s">
        <v>255</v>
      </c>
      <c r="K33" s="39">
        <v>0.25</v>
      </c>
      <c r="L33" s="40">
        <v>25</v>
      </c>
      <c r="M33" s="41"/>
      <c r="N33" s="35">
        <f t="shared" si="1"/>
        <v>0.5</v>
      </c>
      <c r="O33" s="36"/>
      <c r="P33" s="42" t="s">
        <v>323</v>
      </c>
    </row>
    <row r="34" spans="1:16" s="43" customFormat="1" ht="26.4" x14ac:dyDescent="0.25">
      <c r="A34" s="36">
        <f t="shared" si="0"/>
        <v>32</v>
      </c>
      <c r="B34" s="37">
        <v>20</v>
      </c>
      <c r="C34" s="37">
        <v>2</v>
      </c>
      <c r="D34" s="38" t="s">
        <v>100</v>
      </c>
      <c r="E34" s="38" t="s">
        <v>21</v>
      </c>
      <c r="F34" s="38" t="s">
        <v>262</v>
      </c>
      <c r="G34" s="38" t="s">
        <v>258</v>
      </c>
      <c r="H34" s="38" t="s">
        <v>152</v>
      </c>
      <c r="I34" s="38" t="s">
        <v>47</v>
      </c>
      <c r="J34" s="38" t="s">
        <v>259</v>
      </c>
      <c r="K34" s="39">
        <v>0.18</v>
      </c>
      <c r="L34" s="40">
        <v>20</v>
      </c>
      <c r="M34" s="41">
        <v>3.6</v>
      </c>
      <c r="N34" s="35">
        <f t="shared" si="1"/>
        <v>0.36</v>
      </c>
      <c r="O34" s="36"/>
      <c r="P34" s="42" t="s">
        <v>261</v>
      </c>
    </row>
    <row r="35" spans="1:16" s="43" customFormat="1" ht="39.6" x14ac:dyDescent="0.25">
      <c r="A35" s="36">
        <f t="shared" si="0"/>
        <v>33</v>
      </c>
      <c r="B35" s="37">
        <v>40</v>
      </c>
      <c r="C35" s="37">
        <v>4</v>
      </c>
      <c r="D35" s="38" t="s">
        <v>102</v>
      </c>
      <c r="E35" s="38" t="s">
        <v>21</v>
      </c>
      <c r="F35" s="38" t="s">
        <v>179</v>
      </c>
      <c r="G35" s="38" t="s">
        <v>231</v>
      </c>
      <c r="H35" s="38" t="s">
        <v>181</v>
      </c>
      <c r="I35" s="38" t="s">
        <v>182</v>
      </c>
      <c r="J35" s="38" t="s">
        <v>229</v>
      </c>
      <c r="K35" s="39">
        <v>1.7999999999999999E-2</v>
      </c>
      <c r="L35" s="40">
        <v>100</v>
      </c>
      <c r="M35" s="41">
        <v>1.8</v>
      </c>
      <c r="N35" s="35">
        <f t="shared" si="1"/>
        <v>7.1999999999999995E-2</v>
      </c>
      <c r="O35" s="36" t="s">
        <v>46</v>
      </c>
      <c r="P35" s="42" t="s">
        <v>261</v>
      </c>
    </row>
    <row r="36" spans="1:16" s="43" customFormat="1" ht="39.6" x14ac:dyDescent="0.25">
      <c r="A36" s="36">
        <f t="shared" si="0"/>
        <v>34</v>
      </c>
      <c r="B36" s="37">
        <v>100</v>
      </c>
      <c r="C36" s="37">
        <v>10</v>
      </c>
      <c r="D36" s="38" t="s">
        <v>158</v>
      </c>
      <c r="E36" s="38" t="s">
        <v>21</v>
      </c>
      <c r="F36" s="38" t="s">
        <v>178</v>
      </c>
      <c r="G36" s="38" t="s">
        <v>232</v>
      </c>
      <c r="H36" s="38" t="s">
        <v>181</v>
      </c>
      <c r="I36" s="38" t="s">
        <v>182</v>
      </c>
      <c r="J36" s="38" t="s">
        <v>230</v>
      </c>
      <c r="K36" s="39">
        <v>1.7999999999999999E-2</v>
      </c>
      <c r="L36" s="40">
        <v>100</v>
      </c>
      <c r="M36" s="41">
        <v>1.8</v>
      </c>
      <c r="N36" s="35">
        <f t="shared" si="1"/>
        <v>0.18</v>
      </c>
      <c r="O36" s="36" t="s">
        <v>46</v>
      </c>
      <c r="P36" s="42" t="s">
        <v>261</v>
      </c>
    </row>
    <row r="37" spans="1:16" s="43" customFormat="1" ht="39.6" x14ac:dyDescent="0.25">
      <c r="A37" s="36">
        <f t="shared" si="0"/>
        <v>35</v>
      </c>
      <c r="B37" s="37">
        <v>100</v>
      </c>
      <c r="C37" s="37">
        <v>10</v>
      </c>
      <c r="D37" s="38" t="s">
        <v>153</v>
      </c>
      <c r="E37" s="38" t="s">
        <v>21</v>
      </c>
      <c r="F37" s="38" t="s">
        <v>177</v>
      </c>
      <c r="G37" s="38" t="s">
        <v>184</v>
      </c>
      <c r="H37" s="38" t="s">
        <v>181</v>
      </c>
      <c r="I37" s="38" t="s">
        <v>182</v>
      </c>
      <c r="J37" s="38" t="s">
        <v>185</v>
      </c>
      <c r="K37" s="39">
        <v>1.7999999999999999E-2</v>
      </c>
      <c r="L37" s="40"/>
      <c r="M37" s="41"/>
      <c r="N37" s="35">
        <f t="shared" si="1"/>
        <v>0.18</v>
      </c>
      <c r="O37" s="36"/>
      <c r="P37" s="42" t="s">
        <v>160</v>
      </c>
    </row>
    <row r="38" spans="1:16" s="43" customFormat="1" ht="39.6" x14ac:dyDescent="0.25">
      <c r="A38" s="36">
        <f t="shared" si="0"/>
        <v>36</v>
      </c>
      <c r="B38" s="37">
        <v>20</v>
      </c>
      <c r="C38" s="37">
        <v>2</v>
      </c>
      <c r="D38" s="38" t="s">
        <v>103</v>
      </c>
      <c r="E38" s="38" t="s">
        <v>21</v>
      </c>
      <c r="F38" s="38" t="s">
        <v>176</v>
      </c>
      <c r="G38" s="38" t="s">
        <v>206</v>
      </c>
      <c r="H38" s="38" t="s">
        <v>181</v>
      </c>
      <c r="I38" s="38" t="s">
        <v>182</v>
      </c>
      <c r="J38" s="38" t="s">
        <v>205</v>
      </c>
      <c r="K38" s="39">
        <v>1.7999999999999999E-2</v>
      </c>
      <c r="L38" s="40">
        <v>100</v>
      </c>
      <c r="M38" s="41">
        <v>1.8</v>
      </c>
      <c r="N38" s="35">
        <f t="shared" si="1"/>
        <v>3.5999999999999997E-2</v>
      </c>
      <c r="O38" s="36" t="s">
        <v>46</v>
      </c>
      <c r="P38" s="42" t="s">
        <v>261</v>
      </c>
    </row>
    <row r="39" spans="1:16" s="43" customFormat="1" ht="39.6" x14ac:dyDescent="0.25">
      <c r="A39" s="36">
        <f t="shared" si="0"/>
        <v>37</v>
      </c>
      <c r="B39" s="37">
        <v>20</v>
      </c>
      <c r="C39" s="37">
        <v>2</v>
      </c>
      <c r="D39" s="38" t="s">
        <v>104</v>
      </c>
      <c r="E39" s="38" t="s">
        <v>21</v>
      </c>
      <c r="F39" s="38" t="s">
        <v>175</v>
      </c>
      <c r="G39" s="38" t="s">
        <v>208</v>
      </c>
      <c r="H39" s="38" t="s">
        <v>181</v>
      </c>
      <c r="I39" s="38" t="s">
        <v>182</v>
      </c>
      <c r="J39" s="38" t="s">
        <v>207</v>
      </c>
      <c r="K39" s="39">
        <v>1.7999999999999999E-2</v>
      </c>
      <c r="L39" s="40">
        <v>100</v>
      </c>
      <c r="M39" s="41">
        <v>1.8</v>
      </c>
      <c r="N39" s="35">
        <f t="shared" si="1"/>
        <v>3.5999999999999997E-2</v>
      </c>
      <c r="O39" s="36" t="s">
        <v>46</v>
      </c>
      <c r="P39" s="42" t="s">
        <v>261</v>
      </c>
    </row>
    <row r="40" spans="1:16" s="43" customFormat="1" ht="39.6" x14ac:dyDescent="0.25">
      <c r="A40" s="36">
        <f t="shared" si="0"/>
        <v>38</v>
      </c>
      <c r="B40" s="37">
        <v>20</v>
      </c>
      <c r="C40" s="37">
        <v>2</v>
      </c>
      <c r="D40" s="38" t="s">
        <v>105</v>
      </c>
      <c r="E40" s="38" t="s">
        <v>21</v>
      </c>
      <c r="F40" s="38" t="s">
        <v>174</v>
      </c>
      <c r="G40" s="38" t="s">
        <v>186</v>
      </c>
      <c r="H40" s="38" t="s">
        <v>181</v>
      </c>
      <c r="I40" s="38" t="s">
        <v>182</v>
      </c>
      <c r="J40" s="38" t="s">
        <v>187</v>
      </c>
      <c r="K40" s="39">
        <v>1.7999999999999999E-2</v>
      </c>
      <c r="L40" s="40"/>
      <c r="M40" s="41"/>
      <c r="N40" s="35">
        <f t="shared" si="1"/>
        <v>3.5999999999999997E-2</v>
      </c>
      <c r="O40" s="36"/>
      <c r="P40" s="42" t="s">
        <v>188</v>
      </c>
    </row>
    <row r="41" spans="1:16" s="43" customFormat="1" ht="26.4" x14ac:dyDescent="0.25">
      <c r="A41" s="36">
        <f t="shared" si="0"/>
        <v>39</v>
      </c>
      <c r="B41" s="37">
        <v>80</v>
      </c>
      <c r="C41" s="37">
        <v>8</v>
      </c>
      <c r="D41" s="38" t="s">
        <v>154</v>
      </c>
      <c r="E41" s="38" t="s">
        <v>21</v>
      </c>
      <c r="F41" s="38" t="s">
        <v>173</v>
      </c>
      <c r="G41" s="38" t="s">
        <v>180</v>
      </c>
      <c r="H41" s="38" t="s">
        <v>181</v>
      </c>
      <c r="I41" s="38" t="s">
        <v>182</v>
      </c>
      <c r="J41" s="38" t="s">
        <v>183</v>
      </c>
      <c r="K41" s="39">
        <v>1.7999999999999999E-2</v>
      </c>
      <c r="L41" s="40"/>
      <c r="M41" s="41"/>
      <c r="N41" s="35">
        <f t="shared" si="1"/>
        <v>0.14399999999999999</v>
      </c>
      <c r="O41" s="36"/>
      <c r="P41" s="42" t="s">
        <v>160</v>
      </c>
    </row>
    <row r="42" spans="1:16" s="43" customFormat="1" ht="26.4" x14ac:dyDescent="0.25">
      <c r="A42" s="36">
        <f t="shared" si="0"/>
        <v>40</v>
      </c>
      <c r="B42" s="37">
        <v>60</v>
      </c>
      <c r="C42" s="37">
        <v>6</v>
      </c>
      <c r="D42" s="38" t="s">
        <v>106</v>
      </c>
      <c r="E42" s="38" t="s">
        <v>21</v>
      </c>
      <c r="F42" s="38" t="s">
        <v>172</v>
      </c>
      <c r="G42" s="38" t="s">
        <v>210</v>
      </c>
      <c r="H42" s="38" t="s">
        <v>181</v>
      </c>
      <c r="I42" s="38" t="s">
        <v>182</v>
      </c>
      <c r="J42" s="38" t="s">
        <v>209</v>
      </c>
      <c r="K42" s="39">
        <v>1.7999999999999999E-2</v>
      </c>
      <c r="L42" s="40">
        <v>100</v>
      </c>
      <c r="M42" s="41">
        <v>1.8</v>
      </c>
      <c r="N42" s="35">
        <f t="shared" si="1"/>
        <v>0.10799999999999998</v>
      </c>
      <c r="O42" s="36" t="s">
        <v>46</v>
      </c>
      <c r="P42" s="42" t="s">
        <v>261</v>
      </c>
    </row>
    <row r="43" spans="1:16" s="43" customFormat="1" ht="39.6" x14ac:dyDescent="0.25">
      <c r="A43" s="36">
        <f t="shared" si="0"/>
        <v>41</v>
      </c>
      <c r="B43" s="37">
        <v>100</v>
      </c>
      <c r="C43" s="37">
        <v>10</v>
      </c>
      <c r="D43" s="38" t="s">
        <v>155</v>
      </c>
      <c r="E43" s="38" t="s">
        <v>21</v>
      </c>
      <c r="F43" s="38" t="s">
        <v>171</v>
      </c>
      <c r="G43" s="38" t="s">
        <v>219</v>
      </c>
      <c r="H43" s="38" t="s">
        <v>181</v>
      </c>
      <c r="I43" s="38" t="s">
        <v>182</v>
      </c>
      <c r="J43" s="38" t="s">
        <v>211</v>
      </c>
      <c r="K43" s="39">
        <v>1.7999999999999999E-2</v>
      </c>
      <c r="L43" s="40">
        <v>200</v>
      </c>
      <c r="M43" s="41">
        <v>3.6</v>
      </c>
      <c r="N43" s="35">
        <f t="shared" si="1"/>
        <v>0.18</v>
      </c>
      <c r="O43" s="36" t="s">
        <v>46</v>
      </c>
      <c r="P43" s="42" t="s">
        <v>261</v>
      </c>
    </row>
    <row r="44" spans="1:16" s="43" customFormat="1" ht="39.6" x14ac:dyDescent="0.25">
      <c r="A44" s="36">
        <f t="shared" si="0"/>
        <v>42</v>
      </c>
      <c r="B44" s="37">
        <v>40</v>
      </c>
      <c r="C44" s="37">
        <v>4</v>
      </c>
      <c r="D44" s="38" t="s">
        <v>107</v>
      </c>
      <c r="E44" s="38" t="s">
        <v>21</v>
      </c>
      <c r="F44" s="38" t="s">
        <v>170</v>
      </c>
      <c r="G44" s="38" t="s">
        <v>220</v>
      </c>
      <c r="H44" s="38" t="s">
        <v>181</v>
      </c>
      <c r="I44" s="38" t="s">
        <v>182</v>
      </c>
      <c r="J44" s="38" t="s">
        <v>212</v>
      </c>
      <c r="K44" s="39">
        <v>1.7999999999999999E-2</v>
      </c>
      <c r="L44" s="40">
        <v>100</v>
      </c>
      <c r="M44" s="41">
        <v>1.8</v>
      </c>
      <c r="N44" s="35">
        <f t="shared" si="1"/>
        <v>7.1999999999999995E-2</v>
      </c>
      <c r="O44" s="36" t="s">
        <v>46</v>
      </c>
      <c r="P44" s="42" t="s">
        <v>261</v>
      </c>
    </row>
    <row r="45" spans="1:16" s="43" customFormat="1" ht="39.6" x14ac:dyDescent="0.25">
      <c r="A45" s="36">
        <f t="shared" si="0"/>
        <v>43</v>
      </c>
      <c r="B45" s="37">
        <v>100</v>
      </c>
      <c r="C45" s="37">
        <v>10</v>
      </c>
      <c r="D45" s="38" t="s">
        <v>156</v>
      </c>
      <c r="E45" s="38" t="s">
        <v>21</v>
      </c>
      <c r="F45" s="38" t="s">
        <v>169</v>
      </c>
      <c r="G45" s="38" t="s">
        <v>221</v>
      </c>
      <c r="H45" s="38" t="s">
        <v>181</v>
      </c>
      <c r="I45" s="38" t="s">
        <v>182</v>
      </c>
      <c r="J45" s="38" t="s">
        <v>213</v>
      </c>
      <c r="K45" s="39">
        <v>1.7999999999999999E-2</v>
      </c>
      <c r="L45" s="40"/>
      <c r="M45" s="41"/>
      <c r="N45" s="35">
        <f t="shared" si="1"/>
        <v>0.18</v>
      </c>
      <c r="O45" s="36" t="s">
        <v>46</v>
      </c>
      <c r="P45" s="42" t="s">
        <v>245</v>
      </c>
    </row>
    <row r="46" spans="1:16" s="43" customFormat="1" ht="39.6" x14ac:dyDescent="0.25">
      <c r="A46" s="36">
        <f t="shared" si="0"/>
        <v>44</v>
      </c>
      <c r="B46" s="37">
        <v>160</v>
      </c>
      <c r="C46" s="37">
        <v>16</v>
      </c>
      <c r="D46" s="38" t="s">
        <v>157</v>
      </c>
      <c r="E46" s="38" t="s">
        <v>21</v>
      </c>
      <c r="F46" s="38" t="s">
        <v>168</v>
      </c>
      <c r="G46" s="38" t="s">
        <v>222</v>
      </c>
      <c r="H46" s="38" t="s">
        <v>181</v>
      </c>
      <c r="I46" s="38" t="s">
        <v>182</v>
      </c>
      <c r="J46" s="38" t="s">
        <v>214</v>
      </c>
      <c r="K46" s="39">
        <v>1.7999999999999999E-2</v>
      </c>
      <c r="L46" s="40">
        <v>200</v>
      </c>
      <c r="M46" s="41">
        <v>3.6</v>
      </c>
      <c r="N46" s="35">
        <f t="shared" si="1"/>
        <v>0.28799999999999998</v>
      </c>
      <c r="O46" s="36" t="s">
        <v>46</v>
      </c>
      <c r="P46" s="42" t="s">
        <v>261</v>
      </c>
    </row>
    <row r="47" spans="1:16" s="43" customFormat="1" ht="39.6" x14ac:dyDescent="0.25">
      <c r="A47" s="36">
        <f t="shared" si="0"/>
        <v>45</v>
      </c>
      <c r="B47" s="37">
        <v>20</v>
      </c>
      <c r="C47" s="37">
        <v>2</v>
      </c>
      <c r="D47" s="38" t="s">
        <v>108</v>
      </c>
      <c r="E47" s="38" t="s">
        <v>21</v>
      </c>
      <c r="F47" s="38" t="s">
        <v>167</v>
      </c>
      <c r="G47" s="38" t="s">
        <v>223</v>
      </c>
      <c r="H47" s="38" t="s">
        <v>181</v>
      </c>
      <c r="I47" s="38" t="s">
        <v>182</v>
      </c>
      <c r="J47" s="38" t="s">
        <v>215</v>
      </c>
      <c r="K47" s="39">
        <v>1.7999999999999999E-2</v>
      </c>
      <c r="L47" s="40">
        <v>100</v>
      </c>
      <c r="M47" s="41">
        <v>1.8</v>
      </c>
      <c r="N47" s="35">
        <f t="shared" si="1"/>
        <v>3.5999999999999997E-2</v>
      </c>
      <c r="O47" s="36" t="s">
        <v>46</v>
      </c>
      <c r="P47" s="42" t="s">
        <v>261</v>
      </c>
    </row>
    <row r="48" spans="1:16" s="43" customFormat="1" ht="39.6" x14ac:dyDescent="0.25">
      <c r="A48" s="36">
        <f t="shared" si="0"/>
        <v>46</v>
      </c>
      <c r="B48" s="37">
        <v>20</v>
      </c>
      <c r="C48" s="37">
        <v>2</v>
      </c>
      <c r="D48" s="38" t="s">
        <v>109</v>
      </c>
      <c r="E48" s="38" t="s">
        <v>21</v>
      </c>
      <c r="F48" s="38" t="s">
        <v>166</v>
      </c>
      <c r="G48" s="38" t="s">
        <v>189</v>
      </c>
      <c r="H48" s="38" t="s">
        <v>181</v>
      </c>
      <c r="I48" s="38" t="s">
        <v>182</v>
      </c>
      <c r="J48" s="38" t="s">
        <v>190</v>
      </c>
      <c r="K48" s="39">
        <v>1.7999999999999999E-2</v>
      </c>
      <c r="L48" s="40"/>
      <c r="M48" s="41"/>
      <c r="N48" s="35">
        <f t="shared" si="1"/>
        <v>3.5999999999999997E-2</v>
      </c>
      <c r="O48" s="36"/>
      <c r="P48" s="42" t="s">
        <v>160</v>
      </c>
    </row>
    <row r="49" spans="1:16" s="43" customFormat="1" ht="39.6" x14ac:dyDescent="0.25">
      <c r="A49" s="36">
        <f t="shared" si="0"/>
        <v>47</v>
      </c>
      <c r="B49" s="37">
        <v>60</v>
      </c>
      <c r="C49" s="37">
        <v>6</v>
      </c>
      <c r="D49" s="38" t="s">
        <v>110</v>
      </c>
      <c r="E49" s="38" t="s">
        <v>21</v>
      </c>
      <c r="F49" s="38" t="s">
        <v>165</v>
      </c>
      <c r="G49" s="38" t="s">
        <v>224</v>
      </c>
      <c r="H49" s="38" t="s">
        <v>181</v>
      </c>
      <c r="I49" s="38" t="s">
        <v>182</v>
      </c>
      <c r="J49" s="38" t="s">
        <v>216</v>
      </c>
      <c r="K49" s="39">
        <v>1.7999999999999999E-2</v>
      </c>
      <c r="L49" s="40">
        <v>100</v>
      </c>
      <c r="M49" s="41">
        <v>1.8</v>
      </c>
      <c r="N49" s="35">
        <f t="shared" si="1"/>
        <v>0.10799999999999998</v>
      </c>
      <c r="O49" s="36" t="s">
        <v>46</v>
      </c>
      <c r="P49" s="42" t="s">
        <v>261</v>
      </c>
    </row>
    <row r="50" spans="1:16" s="43" customFormat="1" ht="39.6" x14ac:dyDescent="0.25">
      <c r="A50" s="36">
        <f t="shared" si="0"/>
        <v>48</v>
      </c>
      <c r="B50" s="37">
        <v>20</v>
      </c>
      <c r="C50" s="37">
        <v>2</v>
      </c>
      <c r="D50" s="38" t="s">
        <v>111</v>
      </c>
      <c r="E50" s="38" t="s">
        <v>21</v>
      </c>
      <c r="F50" s="38" t="s">
        <v>164</v>
      </c>
      <c r="G50" s="38" t="s">
        <v>191</v>
      </c>
      <c r="H50" s="38" t="s">
        <v>181</v>
      </c>
      <c r="I50" s="38" t="s">
        <v>182</v>
      </c>
      <c r="J50" s="38" t="s">
        <v>192</v>
      </c>
      <c r="K50" s="39">
        <v>1.7999999999999999E-2</v>
      </c>
      <c r="L50" s="40"/>
      <c r="M50" s="41"/>
      <c r="N50" s="35">
        <f t="shared" si="1"/>
        <v>3.5999999999999997E-2</v>
      </c>
      <c r="O50" s="36"/>
      <c r="P50" s="42" t="s">
        <v>160</v>
      </c>
    </row>
    <row r="51" spans="1:16" s="43" customFormat="1" ht="39.6" x14ac:dyDescent="0.25">
      <c r="A51" s="36">
        <f t="shared" si="0"/>
        <v>49</v>
      </c>
      <c r="B51" s="37">
        <v>20</v>
      </c>
      <c r="C51" s="37">
        <v>2</v>
      </c>
      <c r="D51" s="38" t="s">
        <v>112</v>
      </c>
      <c r="E51" s="38" t="s">
        <v>21</v>
      </c>
      <c r="F51" s="38" t="s">
        <v>163</v>
      </c>
      <c r="G51" s="38" t="s">
        <v>225</v>
      </c>
      <c r="H51" s="38" t="s">
        <v>181</v>
      </c>
      <c r="I51" s="38" t="s">
        <v>182</v>
      </c>
      <c r="J51" s="38" t="s">
        <v>217</v>
      </c>
      <c r="K51" s="39">
        <v>1.7999999999999999E-2</v>
      </c>
      <c r="L51" s="40">
        <v>100</v>
      </c>
      <c r="M51" s="41">
        <v>1.8</v>
      </c>
      <c r="N51" s="35">
        <f t="shared" si="1"/>
        <v>3.5999999999999997E-2</v>
      </c>
      <c r="O51" s="36" t="s">
        <v>46</v>
      </c>
      <c r="P51" s="42" t="s">
        <v>261</v>
      </c>
    </row>
    <row r="52" spans="1:16" s="43" customFormat="1" ht="39.6" x14ac:dyDescent="0.25">
      <c r="A52" s="36">
        <f t="shared" si="0"/>
        <v>50</v>
      </c>
      <c r="B52" s="37">
        <v>20</v>
      </c>
      <c r="C52" s="37">
        <v>2</v>
      </c>
      <c r="D52" s="38" t="s">
        <v>113</v>
      </c>
      <c r="E52" s="38" t="s">
        <v>21</v>
      </c>
      <c r="F52" s="38" t="s">
        <v>162</v>
      </c>
      <c r="G52" s="38" t="s">
        <v>227</v>
      </c>
      <c r="H52" s="38" t="s">
        <v>181</v>
      </c>
      <c r="I52" s="38" t="s">
        <v>182</v>
      </c>
      <c r="J52" s="38" t="s">
        <v>228</v>
      </c>
      <c r="K52" s="39">
        <v>1.7999999999999999E-2</v>
      </c>
      <c r="L52" s="40">
        <v>100</v>
      </c>
      <c r="M52" s="41">
        <v>1.8</v>
      </c>
      <c r="N52" s="35">
        <f t="shared" si="1"/>
        <v>3.5999999999999997E-2</v>
      </c>
      <c r="O52" s="36" t="s">
        <v>46</v>
      </c>
      <c r="P52" s="42" t="s">
        <v>261</v>
      </c>
    </row>
    <row r="53" spans="1:16" s="43" customFormat="1" ht="39.6" x14ac:dyDescent="0.25">
      <c r="A53" s="36">
        <f t="shared" si="0"/>
        <v>51</v>
      </c>
      <c r="B53" s="37">
        <v>20</v>
      </c>
      <c r="C53" s="37">
        <v>2</v>
      </c>
      <c r="D53" s="38" t="s">
        <v>114</v>
      </c>
      <c r="E53" s="38" t="s">
        <v>21</v>
      </c>
      <c r="F53" s="38" t="s">
        <v>161</v>
      </c>
      <c r="G53" s="38" t="s">
        <v>226</v>
      </c>
      <c r="H53" s="38" t="s">
        <v>181</v>
      </c>
      <c r="I53" s="38" t="s">
        <v>182</v>
      </c>
      <c r="J53" s="38" t="s">
        <v>218</v>
      </c>
      <c r="K53" s="39">
        <v>1.7999999999999999E-2</v>
      </c>
      <c r="L53" s="40">
        <v>100</v>
      </c>
      <c r="M53" s="41">
        <v>1.8</v>
      </c>
      <c r="N53" s="35">
        <f t="shared" si="1"/>
        <v>3.5999999999999997E-2</v>
      </c>
      <c r="O53" s="36" t="s">
        <v>46</v>
      </c>
      <c r="P53" s="42" t="s">
        <v>261</v>
      </c>
    </row>
    <row r="54" spans="1:16" s="52" customFormat="1" ht="39.6" x14ac:dyDescent="0.25">
      <c r="A54" s="44">
        <f t="shared" si="0"/>
        <v>52</v>
      </c>
      <c r="B54" s="45">
        <v>60</v>
      </c>
      <c r="C54" s="45">
        <v>6</v>
      </c>
      <c r="D54" s="46" t="s">
        <v>299</v>
      </c>
      <c r="E54" s="46" t="s">
        <v>21</v>
      </c>
      <c r="F54" s="46" t="s">
        <v>302</v>
      </c>
      <c r="G54" s="46" t="s">
        <v>301</v>
      </c>
      <c r="H54" s="46" t="s">
        <v>181</v>
      </c>
      <c r="I54" s="46" t="s">
        <v>182</v>
      </c>
      <c r="J54" s="46" t="s">
        <v>300</v>
      </c>
      <c r="K54" s="48">
        <v>1.7999999999999999E-2</v>
      </c>
      <c r="L54" s="49">
        <v>100</v>
      </c>
      <c r="M54" s="50">
        <v>1.8</v>
      </c>
      <c r="N54" s="51">
        <f>PRODUCT(C54,K54)</f>
        <v>0.10799999999999998</v>
      </c>
      <c r="O54" s="44" t="s">
        <v>46</v>
      </c>
      <c r="P54" s="47" t="s">
        <v>316</v>
      </c>
    </row>
    <row r="55" spans="1:16" s="43" customFormat="1" ht="26.4" x14ac:dyDescent="0.25">
      <c r="A55" s="36">
        <f t="shared" si="0"/>
        <v>53</v>
      </c>
      <c r="B55" s="37">
        <v>20</v>
      </c>
      <c r="C55" s="37">
        <v>2</v>
      </c>
      <c r="D55" s="38" t="s">
        <v>115</v>
      </c>
      <c r="E55" s="38" t="s">
        <v>142</v>
      </c>
      <c r="F55" s="38" t="s">
        <v>143</v>
      </c>
      <c r="G55" s="38" t="s">
        <v>141</v>
      </c>
      <c r="H55" s="38" t="s">
        <v>233</v>
      </c>
      <c r="I55" s="38" t="s">
        <v>47</v>
      </c>
      <c r="J55" s="38" t="s">
        <v>234</v>
      </c>
      <c r="K55" s="39">
        <v>0.44</v>
      </c>
      <c r="L55" s="40">
        <v>25</v>
      </c>
      <c r="M55" s="41">
        <v>11</v>
      </c>
      <c r="N55" s="35">
        <f t="shared" si="1"/>
        <v>0.88</v>
      </c>
      <c r="O55" s="36" t="s">
        <v>46</v>
      </c>
      <c r="P55" s="56" t="s">
        <v>244</v>
      </c>
    </row>
    <row r="56" spans="1:16" s="43" customFormat="1" ht="26.4" x14ac:dyDescent="0.25">
      <c r="A56" s="36">
        <f t="shared" si="0"/>
        <v>54</v>
      </c>
      <c r="B56" s="37">
        <v>20</v>
      </c>
      <c r="C56" s="37">
        <v>2</v>
      </c>
      <c r="D56" s="38" t="s">
        <v>116</v>
      </c>
      <c r="E56" s="38" t="s">
        <v>22</v>
      </c>
      <c r="F56" s="38" t="s">
        <v>48</v>
      </c>
      <c r="G56" s="38" t="s">
        <v>49</v>
      </c>
      <c r="H56" s="38" t="s">
        <v>29</v>
      </c>
      <c r="I56" s="38" t="s">
        <v>47</v>
      </c>
      <c r="J56" s="38" t="s">
        <v>7</v>
      </c>
      <c r="K56" s="39">
        <v>10.161199999999999</v>
      </c>
      <c r="L56" s="40"/>
      <c r="M56" s="41"/>
      <c r="N56" s="35">
        <f t="shared" si="1"/>
        <v>20.322399999999998</v>
      </c>
      <c r="O56" s="36"/>
      <c r="P56" s="42" t="s">
        <v>245</v>
      </c>
    </row>
    <row r="57" spans="1:16" s="52" customFormat="1" ht="66" x14ac:dyDescent="0.25">
      <c r="A57" s="44">
        <f t="shared" si="0"/>
        <v>55</v>
      </c>
      <c r="B57" s="45">
        <v>20</v>
      </c>
      <c r="C57" s="45">
        <v>2</v>
      </c>
      <c r="D57" s="46" t="s">
        <v>117</v>
      </c>
      <c r="E57" s="46" t="s">
        <v>118</v>
      </c>
      <c r="F57" s="46" t="s">
        <v>120</v>
      </c>
      <c r="G57" s="46">
        <v>1513</v>
      </c>
      <c r="H57" s="46" t="s">
        <v>119</v>
      </c>
      <c r="I57" s="46" t="s">
        <v>264</v>
      </c>
      <c r="J57" s="46">
        <v>1513</v>
      </c>
      <c r="K57" s="48">
        <v>3.99</v>
      </c>
      <c r="L57" s="49"/>
      <c r="M57" s="50"/>
      <c r="N57" s="51">
        <f t="shared" si="1"/>
        <v>7.98</v>
      </c>
      <c r="O57" s="44"/>
      <c r="P57" s="47" t="s">
        <v>263</v>
      </c>
    </row>
    <row r="58" spans="1:16" s="43" customFormat="1" ht="26.4" x14ac:dyDescent="0.25">
      <c r="A58" s="36">
        <f t="shared" si="0"/>
        <v>56</v>
      </c>
      <c r="B58" s="37">
        <v>20</v>
      </c>
      <c r="C58" s="37">
        <v>2</v>
      </c>
      <c r="D58" s="38" t="s">
        <v>121</v>
      </c>
      <c r="E58" s="38" t="s">
        <v>23</v>
      </c>
      <c r="F58" s="38" t="s">
        <v>26</v>
      </c>
      <c r="G58" s="38" t="s">
        <v>50</v>
      </c>
      <c r="H58" s="38" t="s">
        <v>3</v>
      </c>
      <c r="I58" s="38" t="s">
        <v>43</v>
      </c>
      <c r="J58" s="38" t="s">
        <v>51</v>
      </c>
      <c r="K58" s="39">
        <v>0.42</v>
      </c>
      <c r="L58" s="40"/>
      <c r="M58" s="41"/>
      <c r="N58" s="35">
        <f t="shared" si="1"/>
        <v>0.84</v>
      </c>
      <c r="O58" s="36"/>
      <c r="P58" s="42" t="s">
        <v>245</v>
      </c>
    </row>
    <row r="59" spans="1:16" s="43" customFormat="1" ht="26.4" x14ac:dyDescent="0.25">
      <c r="A59" s="36">
        <f t="shared" si="0"/>
        <v>57</v>
      </c>
      <c r="B59" s="37">
        <v>20</v>
      </c>
      <c r="C59" s="37">
        <v>2</v>
      </c>
      <c r="D59" s="38" t="s">
        <v>122</v>
      </c>
      <c r="E59" s="38" t="s">
        <v>22</v>
      </c>
      <c r="F59" s="38" t="s">
        <v>139</v>
      </c>
      <c r="G59" s="38" t="s">
        <v>123</v>
      </c>
      <c r="H59" s="38" t="s">
        <v>29</v>
      </c>
      <c r="I59" s="38" t="s">
        <v>47</v>
      </c>
      <c r="J59" s="38" t="s">
        <v>254</v>
      </c>
      <c r="K59" s="39">
        <v>1.74</v>
      </c>
      <c r="L59" s="40"/>
      <c r="M59" s="41"/>
      <c r="N59" s="35">
        <f t="shared" si="1"/>
        <v>3.48</v>
      </c>
      <c r="O59" s="36"/>
      <c r="P59" s="42" t="s">
        <v>160</v>
      </c>
    </row>
    <row r="60" spans="1:16" s="43" customFormat="1" ht="26.4" x14ac:dyDescent="0.25">
      <c r="A60" s="36">
        <f t="shared" si="0"/>
        <v>58</v>
      </c>
      <c r="B60" s="37">
        <v>20</v>
      </c>
      <c r="C60" s="37">
        <v>2</v>
      </c>
      <c r="D60" s="38" t="s">
        <v>125</v>
      </c>
      <c r="E60" s="38" t="s">
        <v>138</v>
      </c>
      <c r="F60" s="38" t="s">
        <v>140</v>
      </c>
      <c r="G60" s="38" t="s">
        <v>124</v>
      </c>
      <c r="H60" s="38" t="s">
        <v>29</v>
      </c>
      <c r="I60" s="38" t="s">
        <v>47</v>
      </c>
      <c r="J60" s="38" t="s">
        <v>235</v>
      </c>
      <c r="K60" s="39">
        <v>0.97519999999999996</v>
      </c>
      <c r="L60" s="40">
        <v>25</v>
      </c>
      <c r="M60" s="41">
        <v>24.38</v>
      </c>
      <c r="N60" s="35">
        <f t="shared" si="1"/>
        <v>1.9503999999999999</v>
      </c>
      <c r="O60" s="36" t="s">
        <v>46</v>
      </c>
      <c r="P60" s="56" t="s">
        <v>244</v>
      </c>
    </row>
    <row r="61" spans="1:16" s="52" customFormat="1" x14ac:dyDescent="0.25">
      <c r="A61" s="44">
        <f t="shared" si="0"/>
        <v>59</v>
      </c>
      <c r="B61" s="45">
        <v>40</v>
      </c>
      <c r="C61" s="45">
        <v>4</v>
      </c>
      <c r="D61" s="46" t="s">
        <v>127</v>
      </c>
      <c r="E61" s="46" t="s">
        <v>135</v>
      </c>
      <c r="F61" s="53" t="s">
        <v>137</v>
      </c>
      <c r="G61" s="46" t="s">
        <v>126</v>
      </c>
      <c r="H61" s="53" t="s">
        <v>136</v>
      </c>
      <c r="I61" s="46" t="s">
        <v>43</v>
      </c>
      <c r="J61" s="46" t="s">
        <v>239</v>
      </c>
      <c r="K61" s="48">
        <v>0.39</v>
      </c>
      <c r="L61" s="49">
        <v>57</v>
      </c>
      <c r="M61" s="50">
        <v>22.23</v>
      </c>
      <c r="N61" s="51">
        <f t="shared" si="1"/>
        <v>1.56</v>
      </c>
      <c r="O61" s="44" t="s">
        <v>46</v>
      </c>
      <c r="P61" s="54" t="s">
        <v>242</v>
      </c>
    </row>
    <row r="62" spans="1:16" s="43" customFormat="1" ht="26.4" x14ac:dyDescent="0.25">
      <c r="A62" s="36">
        <f t="shared" si="0"/>
        <v>60</v>
      </c>
      <c r="B62" s="37">
        <v>60</v>
      </c>
      <c r="C62" s="37">
        <v>6</v>
      </c>
      <c r="D62" s="38" t="s">
        <v>128</v>
      </c>
      <c r="E62" s="38" t="s">
        <v>24</v>
      </c>
      <c r="F62" s="38" t="s">
        <v>27</v>
      </c>
      <c r="G62" s="38" t="s">
        <v>6</v>
      </c>
      <c r="H62" s="38" t="s">
        <v>4</v>
      </c>
      <c r="I62" s="38" t="s">
        <v>1</v>
      </c>
      <c r="J62" s="38" t="s">
        <v>52</v>
      </c>
      <c r="K62" s="39">
        <v>2.16</v>
      </c>
      <c r="L62" s="40"/>
      <c r="M62" s="41"/>
      <c r="N62" s="35">
        <f t="shared" si="1"/>
        <v>12.96</v>
      </c>
      <c r="O62" s="69"/>
      <c r="P62" s="42" t="s">
        <v>245</v>
      </c>
    </row>
    <row r="63" spans="1:16" s="43" customFormat="1" ht="26.4" x14ac:dyDescent="0.25">
      <c r="A63" s="36">
        <f t="shared" si="0"/>
        <v>61</v>
      </c>
      <c r="B63" s="37">
        <v>20</v>
      </c>
      <c r="C63" s="37">
        <v>2</v>
      </c>
      <c r="D63" s="38" t="s">
        <v>129</v>
      </c>
      <c r="E63" s="38" t="s">
        <v>144</v>
      </c>
      <c r="F63" s="38" t="s">
        <v>145</v>
      </c>
      <c r="G63" s="38" t="s">
        <v>132</v>
      </c>
      <c r="H63" s="38" t="s">
        <v>149</v>
      </c>
      <c r="I63" s="38" t="s">
        <v>1</v>
      </c>
      <c r="J63" s="38" t="s">
        <v>236</v>
      </c>
      <c r="K63" s="39">
        <v>3.39</v>
      </c>
      <c r="L63" s="40">
        <v>25</v>
      </c>
      <c r="M63" s="41">
        <v>84.75</v>
      </c>
      <c r="N63" s="35">
        <f t="shared" si="1"/>
        <v>6.78</v>
      </c>
      <c r="O63" s="36" t="s">
        <v>46</v>
      </c>
      <c r="P63" s="56" t="s">
        <v>244</v>
      </c>
    </row>
    <row r="64" spans="1:16" s="43" customFormat="1" ht="26.4" x14ac:dyDescent="0.25">
      <c r="A64" s="36">
        <f t="shared" si="0"/>
        <v>62</v>
      </c>
      <c r="B64" s="37">
        <v>20</v>
      </c>
      <c r="C64" s="37">
        <v>2</v>
      </c>
      <c r="D64" s="38" t="s">
        <v>130</v>
      </c>
      <c r="E64" s="38" t="s">
        <v>146</v>
      </c>
      <c r="F64" s="38" t="s">
        <v>147</v>
      </c>
      <c r="G64" s="38" t="s">
        <v>133</v>
      </c>
      <c r="H64" s="38" t="s">
        <v>148</v>
      </c>
      <c r="I64" s="38" t="s">
        <v>47</v>
      </c>
      <c r="J64" s="38" t="s">
        <v>237</v>
      </c>
      <c r="K64" s="39">
        <v>4.3380000000000001</v>
      </c>
      <c r="L64" s="40">
        <v>25</v>
      </c>
      <c r="M64" s="41">
        <v>108.25</v>
      </c>
      <c r="N64" s="35">
        <f t="shared" si="1"/>
        <v>8.6760000000000002</v>
      </c>
      <c r="O64" s="36" t="s">
        <v>46</v>
      </c>
      <c r="P64" s="56" t="s">
        <v>244</v>
      </c>
    </row>
    <row r="65" spans="1:17" s="58" customFormat="1" x14ac:dyDescent="0.25">
      <c r="A65" s="36">
        <f t="shared" si="0"/>
        <v>63</v>
      </c>
      <c r="B65" s="37">
        <v>20</v>
      </c>
      <c r="C65" s="37">
        <v>2</v>
      </c>
      <c r="D65" s="38" t="s">
        <v>131</v>
      </c>
      <c r="E65" s="38" t="s">
        <v>135</v>
      </c>
      <c r="F65" s="38" t="s">
        <v>137</v>
      </c>
      <c r="G65" s="38" t="s">
        <v>134</v>
      </c>
      <c r="H65" s="38" t="s">
        <v>136</v>
      </c>
      <c r="I65" s="38" t="s">
        <v>47</v>
      </c>
      <c r="J65" s="38" t="s">
        <v>238</v>
      </c>
      <c r="K65" s="39">
        <v>0.39</v>
      </c>
      <c r="L65" s="40">
        <v>25</v>
      </c>
      <c r="M65" s="41">
        <v>9.75</v>
      </c>
      <c r="N65" s="35">
        <f>PRODUCT(C65,K65)</f>
        <v>0.78</v>
      </c>
      <c r="O65" s="36" t="s">
        <v>46</v>
      </c>
      <c r="P65" s="56" t="s">
        <v>244</v>
      </c>
      <c r="Q65" s="57"/>
    </row>
    <row r="66" spans="1:17" s="60" customFormat="1" ht="26.4" x14ac:dyDescent="0.25">
      <c r="A66" s="44">
        <f t="shared" si="0"/>
        <v>64</v>
      </c>
      <c r="B66" s="45">
        <v>20</v>
      </c>
      <c r="C66" s="45">
        <v>2</v>
      </c>
      <c r="D66" s="46" t="s">
        <v>303</v>
      </c>
      <c r="E66" s="46" t="s">
        <v>304</v>
      </c>
      <c r="F66" s="46" t="s">
        <v>307</v>
      </c>
      <c r="G66" s="46" t="s">
        <v>305</v>
      </c>
      <c r="H66" s="46" t="s">
        <v>306</v>
      </c>
      <c r="I66" s="46" t="s">
        <v>318</v>
      </c>
      <c r="J66" s="46" t="s">
        <v>319</v>
      </c>
      <c r="K66" s="48">
        <v>13</v>
      </c>
      <c r="L66" s="49"/>
      <c r="M66" s="50"/>
      <c r="N66" s="51">
        <f>PRODUCT(C66,K66)</f>
        <v>26</v>
      </c>
      <c r="O66" s="44"/>
      <c r="P66" s="54" t="s">
        <v>320</v>
      </c>
      <c r="Q66" s="59"/>
    </row>
    <row r="67" spans="1:17" s="2" customFormat="1" x14ac:dyDescent="0.25">
      <c r="A67" s="1"/>
      <c r="B67" s="7"/>
      <c r="C67" s="7"/>
      <c r="D67" s="8"/>
      <c r="E67" s="8"/>
      <c r="F67" s="8"/>
      <c r="G67" s="8"/>
      <c r="H67" s="8"/>
      <c r="I67" s="8"/>
      <c r="J67" s="70"/>
      <c r="K67" s="23"/>
      <c r="L67" s="16"/>
      <c r="M67" s="9"/>
      <c r="N67" s="34"/>
      <c r="O67" s="15"/>
      <c r="P67" s="10"/>
    </row>
    <row r="68" spans="1:17" s="30" customFormat="1" hidden="1" x14ac:dyDescent="0.25">
      <c r="A68" s="1"/>
      <c r="B68" s="7"/>
      <c r="C68" s="24"/>
      <c r="D68" s="25"/>
      <c r="E68" s="25"/>
      <c r="F68" s="25"/>
      <c r="G68" s="25"/>
      <c r="H68" s="25"/>
      <c r="I68" s="25"/>
      <c r="J68" s="70"/>
      <c r="K68" s="26"/>
      <c r="L68" s="27"/>
      <c r="M68" s="28"/>
      <c r="N68" s="29"/>
      <c r="O68" s="29"/>
      <c r="P68" s="28"/>
    </row>
    <row r="69" spans="1:17" s="30" customFormat="1" x14ac:dyDescent="0.25">
      <c r="A69" s="1"/>
      <c r="B69" s="7"/>
      <c r="C69" s="31"/>
      <c r="K69" s="32"/>
      <c r="L69" s="33"/>
      <c r="N69" s="55">
        <f>SUM(N3:N66)</f>
        <v>276.57180000000005</v>
      </c>
      <c r="O69" s="31"/>
    </row>
    <row r="75" spans="1:17" x14ac:dyDescent="0.25">
      <c r="G75" s="13"/>
      <c r="J75" s="14"/>
    </row>
  </sheetData>
  <mergeCells count="2">
    <mergeCell ref="J67:J68"/>
    <mergeCell ref="A1:P1"/>
  </mergeCells>
  <phoneticPr fontId="0" type="noConversion"/>
  <printOptions horizontalCentered="1"/>
  <pageMargins left="0.25" right="0.25" top="1" bottom="1" header="0.5" footer="0.5"/>
  <pageSetup scale="57" fitToHeight="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Kansas State University Electronics Design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</dc:creator>
  <cp:lastModifiedBy>Aniket Gupta</cp:lastModifiedBy>
  <cp:lastPrinted>2002-04-19T19:58:46Z</cp:lastPrinted>
  <dcterms:created xsi:type="dcterms:W3CDTF">2002-02-11T22:03:45Z</dcterms:created>
  <dcterms:modified xsi:type="dcterms:W3CDTF">2024-02-03T22:30:07Z</dcterms:modified>
</cp:coreProperties>
</file>