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39608F29-9A92-41BE-B0BA-2B2361159EDA}" xr6:coauthVersionLast="47" xr6:coauthVersionMax="47" xr10:uidLastSave="{00000000-0000-0000-0000-000000000000}"/>
  <bookViews>
    <workbookView xWindow="3348" yWindow="3348" windowWidth="17280" windowHeight="8880"/>
  </bookViews>
  <sheets>
    <sheet name="income statement" sheetId="1" r:id="rId1"/>
    <sheet name="Estimation" sheetId="2" r:id="rId2"/>
    <sheet name="Break Ev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3" l="1"/>
  <c r="I19" i="3"/>
  <c r="G19" i="3"/>
  <c r="E19" i="3"/>
  <c r="C19" i="3"/>
  <c r="K12" i="3"/>
  <c r="I12" i="3"/>
  <c r="G12" i="3"/>
  <c r="C12" i="3"/>
  <c r="J19" i="3"/>
  <c r="H19" i="3"/>
  <c r="F19" i="3"/>
  <c r="D19" i="3"/>
  <c r="B19" i="3"/>
  <c r="B12" i="1"/>
  <c r="B18" i="1" s="1"/>
  <c r="B28" i="1" s="1"/>
  <c r="B32" i="1" s="1"/>
  <c r="B35" i="1" s="1"/>
  <c r="B17" i="1"/>
  <c r="B27" i="1"/>
  <c r="J27" i="1"/>
  <c r="J12" i="1"/>
  <c r="J18" i="1" s="1"/>
  <c r="J28" i="1" s="1"/>
  <c r="J32" i="1" s="1"/>
  <c r="J35" i="1" s="1"/>
  <c r="J17" i="1"/>
  <c r="H27" i="1"/>
  <c r="H12" i="1"/>
  <c r="H17" i="1"/>
  <c r="H18" i="1"/>
  <c r="H28" i="1"/>
  <c r="H32" i="1" s="1"/>
  <c r="H35" i="1" s="1"/>
  <c r="F12" i="1"/>
  <c r="F18" i="1" s="1"/>
  <c r="F28" i="1" s="1"/>
  <c r="F32" i="1" s="1"/>
  <c r="F35" i="1" s="1"/>
  <c r="F17" i="1"/>
  <c r="F27" i="1"/>
  <c r="D12" i="1"/>
  <c r="D18" i="1" s="1"/>
  <c r="D28" i="1" s="1"/>
  <c r="D32" i="1" s="1"/>
  <c r="D35" i="1" s="1"/>
  <c r="D17" i="1"/>
  <c r="D27" i="1"/>
  <c r="B12" i="3"/>
  <c r="B21" i="3" s="1"/>
  <c r="B24" i="3" s="1"/>
  <c r="D12" i="3"/>
  <c r="D21" i="3" s="1"/>
  <c r="D24" i="3" s="1"/>
  <c r="E12" i="3"/>
  <c r="F12" i="3"/>
  <c r="H12" i="3"/>
  <c r="J12" i="3"/>
  <c r="F21" i="3"/>
  <c r="F24" i="3" s="1"/>
  <c r="H21" i="3"/>
  <c r="J21" i="3"/>
  <c r="J24" i="3" s="1"/>
  <c r="H24" i="3"/>
</calcChain>
</file>

<file path=xl/sharedStrings.xml><?xml version="1.0" encoding="utf-8"?>
<sst xmlns="http://schemas.openxmlformats.org/spreadsheetml/2006/main" count="113" uniqueCount="88">
  <si>
    <t>Sales</t>
  </si>
  <si>
    <t xml:space="preserve">  usage fee</t>
  </si>
  <si>
    <t>Total sales</t>
  </si>
  <si>
    <t>Cost of Goods Sold</t>
  </si>
  <si>
    <t>Operating Expenses</t>
  </si>
  <si>
    <t>Income from operations</t>
  </si>
  <si>
    <t>Income before Taxes</t>
  </si>
  <si>
    <t>Year 1</t>
  </si>
  <si>
    <t>Year 2</t>
  </si>
  <si>
    <t xml:space="preserve">Year 3 </t>
  </si>
  <si>
    <t>Year 4</t>
  </si>
  <si>
    <t>Year 5</t>
  </si>
  <si>
    <t xml:space="preserve">  G&amp;A(salary)</t>
  </si>
  <si>
    <t xml:space="preserve">  advertising income</t>
  </si>
  <si>
    <t xml:space="preserve">  used book sales</t>
  </si>
  <si>
    <t>Total Cost of Goods Sold</t>
  </si>
  <si>
    <t xml:space="preserve">  advertising</t>
  </si>
  <si>
    <t xml:space="preserve">  rent</t>
  </si>
  <si>
    <t xml:space="preserve">  utilities</t>
  </si>
  <si>
    <t xml:space="preserve">  Commision by contract</t>
  </si>
  <si>
    <t xml:space="preserve">  Gross Profit</t>
  </si>
  <si>
    <t xml:space="preserve">  inventory(new books)</t>
  </si>
  <si>
    <t xml:space="preserve">  inventory (materials)</t>
  </si>
  <si>
    <t xml:space="preserve">  products(books) sales</t>
  </si>
  <si>
    <t xml:space="preserve">  products (materials) sales</t>
  </si>
  <si>
    <t>Break-even Analysis</t>
  </si>
  <si>
    <t>Fixed Costs</t>
  </si>
  <si>
    <t xml:space="preserve">  Rent</t>
  </si>
  <si>
    <t xml:space="preserve">  Advertising</t>
  </si>
  <si>
    <t xml:space="preserve">  R &amp; D</t>
  </si>
  <si>
    <t xml:space="preserve">  G &amp; A</t>
  </si>
  <si>
    <t>Total Fixed Costs</t>
  </si>
  <si>
    <t>Variable Costs</t>
  </si>
  <si>
    <t xml:space="preserve">  Commision</t>
  </si>
  <si>
    <t xml:space="preserve">  Utilities</t>
  </si>
  <si>
    <t>Total Variable Costs</t>
  </si>
  <si>
    <t>Income from Operations</t>
  </si>
  <si>
    <t>Net Income after Taxes</t>
  </si>
  <si>
    <t xml:space="preserve">  Income Taxes</t>
  </si>
  <si>
    <t>Year 3</t>
  </si>
  <si>
    <t>Statement of Income (Year 1 - 5)</t>
  </si>
  <si>
    <t xml:space="preserve">  Total Operating Expenses</t>
  </si>
  <si>
    <t xml:space="preserve">  Taxes on Income</t>
  </si>
  <si>
    <t>Estimation of Year 1 on Income Statement</t>
  </si>
  <si>
    <t xml:space="preserve">  Rent = $1,000 * 12months = $12,000</t>
  </si>
  <si>
    <t xml:space="preserve">  Research &amp; Development</t>
  </si>
  <si>
    <t xml:space="preserve">  Inventory (books)</t>
  </si>
  <si>
    <t xml:space="preserve">  Inventory (materials)</t>
  </si>
  <si>
    <t>College Textbook Prices</t>
  </si>
  <si>
    <t xml:space="preserve">                       Spring 1999</t>
  </si>
  <si>
    <t>Spring 2000</t>
  </si>
  <si>
    <t>Fall 2000</t>
  </si>
  <si>
    <t>New                    $63.70</t>
  </si>
  <si>
    <t>Used                   $47.55</t>
  </si>
  <si>
    <t xml:space="preserve">    &lt;Based on the Top Ten titles of the Top 100 courses as calculated by Monument Information Resources(MIR)&gt; </t>
  </si>
  <si>
    <t xml:space="preserve">  Fall 1999</t>
  </si>
  <si>
    <t>Corporate Tax Rates as of January 2000</t>
  </si>
  <si>
    <t xml:space="preserve">If a Corporation's  </t>
  </si>
  <si>
    <t>Taxable Income is</t>
  </si>
  <si>
    <t xml:space="preserve">It Pays This Amount </t>
  </si>
  <si>
    <t>on the Base of the Bracket</t>
  </si>
  <si>
    <t>Plus This Percentage on the Excess</t>
  </si>
  <si>
    <t>over the Base</t>
  </si>
  <si>
    <t>Average Tax Rate</t>
  </si>
  <si>
    <t>at Top of Bracket</t>
  </si>
  <si>
    <t>Up to $50,000</t>
  </si>
  <si>
    <t>$50,000 ~ $75,000</t>
  </si>
  <si>
    <t>$75,000 ~ $100,000</t>
  </si>
  <si>
    <t>$100,000 ~ $335,000</t>
  </si>
  <si>
    <t>$335,000 ~ $10,000,000</t>
  </si>
  <si>
    <t>$10,000,000 ~ $15,000,000</t>
  </si>
  <si>
    <t>$15,000,000 ~ $18,333,333</t>
  </si>
  <si>
    <t>Over $18,333,333</t>
  </si>
  <si>
    <t>% of Total</t>
  </si>
  <si>
    <t>Interest Expense</t>
  </si>
  <si>
    <t xml:space="preserve">  Usage fee = 11000 users * $10 = $110,000</t>
  </si>
  <si>
    <t xml:space="preserve">  Used book sales = $59.16 * 4000 units = $236,640</t>
  </si>
  <si>
    <t xml:space="preserve">  New book sales = 74.08 * 2000 units = $148,160</t>
  </si>
  <si>
    <t xml:space="preserve">  Materials sales = $30 * 1000 units = $30,000</t>
  </si>
  <si>
    <t xml:space="preserve">  Inventory (new books) = $52.86 * 2000 units = $105,720</t>
  </si>
  <si>
    <t xml:space="preserve">  Inventory (materials) = $20 * 1000 units = $20,000</t>
  </si>
  <si>
    <t xml:space="preserve">  Advertising in YAHOO and GOOGLE=($25(one time setup)+$19.95(monthly fee)*12months) *2=528.8+others(fliers, school newspaper)=2000</t>
  </si>
  <si>
    <t xml:space="preserve">  Commision by contract = $46.16 + $8.874(15% share in profit) = 55.034 per book * 4000 = $220,136</t>
  </si>
  <si>
    <t xml:space="preserve">  Salary = $9 * 8 hours * 5 days * 4 weeks *12 months = $17,280 + $100,000 (manager salary) + 10,000(consultant fee) = $127,280</t>
  </si>
  <si>
    <t xml:space="preserve">  Utilities = $100 * 12 months = $1200</t>
  </si>
  <si>
    <t xml:space="preserve">  Interest Expense</t>
  </si>
  <si>
    <t xml:space="preserve">  Advertising Income = $20(1min. Ad, 3times a day per month) * 12months * 4 Ads = $960</t>
  </si>
  <si>
    <t>Appendix F: Financial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</si>
</sst>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66" formatCode="0.0%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1" applyNumberFormat="1" applyFont="1"/>
    <xf numFmtId="10" fontId="0" fillId="0" borderId="0" xfId="0" applyNumberFormat="1"/>
    <xf numFmtId="0" fontId="6" fillId="0" borderId="0" xfId="0" applyFont="1"/>
    <xf numFmtId="165" fontId="0" fillId="0" borderId="0" xfId="1" applyNumberFormat="1" applyFont="1"/>
    <xf numFmtId="165" fontId="2" fillId="0" borderId="0" xfId="1" applyNumberFormat="1" applyFont="1"/>
    <xf numFmtId="165" fontId="3" fillId="0" borderId="0" xfId="1" applyNumberFormat="1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6" fontId="0" fillId="0" borderId="21" xfId="0" applyNumberFormat="1" applyBorder="1"/>
    <xf numFmtId="6" fontId="0" fillId="0" borderId="2" xfId="0" applyNumberFormat="1" applyBorder="1"/>
    <xf numFmtId="6" fontId="0" fillId="0" borderId="0" xfId="0" applyNumberFormat="1" applyBorder="1"/>
    <xf numFmtId="6" fontId="0" fillId="0" borderId="1" xfId="0" applyNumberFormat="1" applyBorder="1"/>
    <xf numFmtId="6" fontId="0" fillId="0" borderId="9" xfId="0" applyNumberFormat="1" applyBorder="1"/>
    <xf numFmtId="9" fontId="0" fillId="0" borderId="21" xfId="0" applyNumberFormat="1" applyBorder="1"/>
    <xf numFmtId="9" fontId="0" fillId="0" borderId="2" xfId="0" applyNumberForma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9" xfId="0" applyNumberFormat="1" applyBorder="1"/>
    <xf numFmtId="166" fontId="0" fillId="0" borderId="2" xfId="0" applyNumberFormat="1" applyBorder="1"/>
    <xf numFmtId="166" fontId="0" fillId="0" borderId="21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66" fontId="0" fillId="0" borderId="9" xfId="0" applyNumberFormat="1" applyBorder="1"/>
    <xf numFmtId="0" fontId="2" fillId="0" borderId="30" xfId="0" applyFont="1" applyBorder="1"/>
    <xf numFmtId="0" fontId="2" fillId="0" borderId="18" xfId="0" applyFont="1" applyBorder="1"/>
    <xf numFmtId="0" fontId="2" fillId="0" borderId="31" xfId="0" applyFont="1" applyBorder="1"/>
    <xf numFmtId="8" fontId="0" fillId="0" borderId="0" xfId="0" applyNumberFormat="1" applyBorder="1"/>
    <xf numFmtId="0" fontId="0" fillId="0" borderId="32" xfId="0" applyBorder="1"/>
    <xf numFmtId="0" fontId="0" fillId="0" borderId="33" xfId="0" applyBorder="1"/>
    <xf numFmtId="0" fontId="2" fillId="0" borderId="32" xfId="0" applyFont="1" applyBorder="1"/>
    <xf numFmtId="0" fontId="3" fillId="0" borderId="32" xfId="0" applyFont="1" applyBorder="1"/>
    <xf numFmtId="10" fontId="0" fillId="0" borderId="32" xfId="0" applyNumberFormat="1" applyBorder="1"/>
    <xf numFmtId="10" fontId="0" fillId="0" borderId="0" xfId="0" applyNumberFormat="1" applyFill="1" applyBorder="1"/>
    <xf numFmtId="165" fontId="0" fillId="0" borderId="0" xfId="1" applyNumberFormat="1" applyFont="1" applyFill="1" applyBorder="1"/>
    <xf numFmtId="0" fontId="5" fillId="0" borderId="32" xfId="0" applyFont="1" applyBorder="1"/>
    <xf numFmtId="0" fontId="4" fillId="0" borderId="32" xfId="0" applyFont="1" applyBorder="1"/>
    <xf numFmtId="0" fontId="0" fillId="0" borderId="34" xfId="0" applyBorder="1"/>
    <xf numFmtId="0" fontId="0" fillId="0" borderId="32" xfId="0" applyFill="1" applyBorder="1"/>
    <xf numFmtId="0" fontId="2" fillId="0" borderId="32" xfId="0" applyFont="1" applyFill="1" applyBorder="1"/>
    <xf numFmtId="0" fontId="7" fillId="0" borderId="0" xfId="0" applyFont="1"/>
    <xf numFmtId="9" fontId="0" fillId="0" borderId="32" xfId="0" applyNumberFormat="1" applyBorder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A5" sqref="A5"/>
    </sheetView>
  </sheetViews>
  <sheetFormatPr defaultRowHeight="13.2" x14ac:dyDescent="0.25"/>
  <cols>
    <col min="1" max="1" width="24.33203125" customWidth="1"/>
    <col min="2" max="2" width="9.33203125" customWidth="1"/>
    <col min="3" max="3" width="10.5546875" customWidth="1"/>
    <col min="4" max="5" width="9" customWidth="1"/>
    <col min="10" max="10" width="10" customWidth="1"/>
  </cols>
  <sheetData>
    <row r="1" spans="1:11" ht="22.8" x14ac:dyDescent="0.4">
      <c r="A1" s="71" t="s">
        <v>87</v>
      </c>
      <c r="B1" s="1"/>
      <c r="C1" s="1"/>
      <c r="D1" s="1"/>
    </row>
    <row r="3" spans="1:11" x14ac:dyDescent="0.25">
      <c r="A3" s="5" t="s">
        <v>40</v>
      </c>
    </row>
    <row r="4" spans="1:11" x14ac:dyDescent="0.25">
      <c r="A4" s="59"/>
      <c r="B4" s="9" t="s">
        <v>7</v>
      </c>
      <c r="C4" s="59" t="s">
        <v>73</v>
      </c>
      <c r="D4" s="9" t="s">
        <v>8</v>
      </c>
      <c r="E4" s="59" t="s">
        <v>73</v>
      </c>
      <c r="F4" s="9" t="s">
        <v>9</v>
      </c>
      <c r="G4" s="59" t="s">
        <v>73</v>
      </c>
      <c r="H4" s="9" t="s">
        <v>10</v>
      </c>
      <c r="I4" s="59" t="s">
        <v>73</v>
      </c>
      <c r="J4" s="9" t="s">
        <v>11</v>
      </c>
      <c r="K4" s="9" t="s">
        <v>73</v>
      </c>
    </row>
    <row r="5" spans="1:11" x14ac:dyDescent="0.25">
      <c r="A5" s="60"/>
      <c r="B5" s="10"/>
      <c r="C5" s="60" t="s">
        <v>0</v>
      </c>
      <c r="D5" s="10"/>
      <c r="E5" s="60" t="s">
        <v>0</v>
      </c>
      <c r="F5" s="10"/>
      <c r="G5" s="60" t="s">
        <v>0</v>
      </c>
      <c r="H5" s="10"/>
      <c r="I5" s="60" t="s">
        <v>0</v>
      </c>
      <c r="J5" s="10"/>
      <c r="K5" s="10" t="s">
        <v>0</v>
      </c>
    </row>
    <row r="6" spans="1:11" x14ac:dyDescent="0.25">
      <c r="A6" s="61" t="s">
        <v>0</v>
      </c>
      <c r="C6" s="59"/>
      <c r="E6" s="59"/>
      <c r="G6" s="59"/>
      <c r="I6" s="59"/>
    </row>
    <row r="7" spans="1:11" x14ac:dyDescent="0.25">
      <c r="A7" s="59" t="s">
        <v>1</v>
      </c>
      <c r="B7" s="6">
        <v>110000</v>
      </c>
      <c r="C7" s="63">
        <v>0.2092</v>
      </c>
      <c r="D7" s="6">
        <v>170000</v>
      </c>
      <c r="E7" s="63">
        <v>0.2581</v>
      </c>
      <c r="F7" s="6">
        <v>250000</v>
      </c>
      <c r="G7" s="63">
        <v>0.29630000000000001</v>
      </c>
      <c r="H7" s="6">
        <v>300000</v>
      </c>
      <c r="I7" s="63">
        <v>0.33560000000000001</v>
      </c>
      <c r="J7" s="6">
        <v>330000</v>
      </c>
      <c r="K7" s="4">
        <v>0.3332</v>
      </c>
    </row>
    <row r="8" spans="1:11" x14ac:dyDescent="0.25">
      <c r="A8" s="59" t="s">
        <v>13</v>
      </c>
      <c r="B8" s="6">
        <v>960</v>
      </c>
      <c r="C8" s="63">
        <v>1.8E-3</v>
      </c>
      <c r="D8" s="6">
        <v>1220</v>
      </c>
      <c r="E8" s="63">
        <v>1.9E-3</v>
      </c>
      <c r="F8" s="6">
        <v>1220</v>
      </c>
      <c r="G8" s="63">
        <v>2.8E-3</v>
      </c>
      <c r="H8" s="6">
        <v>1220</v>
      </c>
      <c r="I8" s="63">
        <v>2.3999999999999998E-3</v>
      </c>
      <c r="J8" s="6">
        <v>1220</v>
      </c>
      <c r="K8" s="4">
        <v>2.2000000000000001E-3</v>
      </c>
    </row>
    <row r="9" spans="1:11" x14ac:dyDescent="0.25">
      <c r="A9" s="59" t="s">
        <v>14</v>
      </c>
      <c r="B9" s="6">
        <v>236640</v>
      </c>
      <c r="C9" s="63">
        <v>0.4501</v>
      </c>
      <c r="D9" s="6">
        <v>266220</v>
      </c>
      <c r="E9" s="63">
        <v>0.4042</v>
      </c>
      <c r="F9" s="6">
        <v>325380</v>
      </c>
      <c r="G9" s="63">
        <v>0.3856</v>
      </c>
      <c r="H9" s="6">
        <v>325380</v>
      </c>
      <c r="I9" s="63">
        <v>0.36399999999999999</v>
      </c>
      <c r="J9" s="6">
        <v>354960</v>
      </c>
      <c r="K9" s="4">
        <v>0.3584</v>
      </c>
    </row>
    <row r="10" spans="1:11" x14ac:dyDescent="0.25">
      <c r="A10" s="59" t="s">
        <v>23</v>
      </c>
      <c r="B10" s="6">
        <v>148160</v>
      </c>
      <c r="C10" s="63">
        <v>0.28179999999999999</v>
      </c>
      <c r="D10" s="6">
        <v>185200</v>
      </c>
      <c r="E10" s="63">
        <v>0.28120000000000001</v>
      </c>
      <c r="F10" s="6">
        <v>222240</v>
      </c>
      <c r="G10" s="63">
        <v>0.26329999999999998</v>
      </c>
      <c r="H10" s="6">
        <v>222240</v>
      </c>
      <c r="I10" s="63">
        <v>0.24859999999999999</v>
      </c>
      <c r="J10" s="6">
        <v>259280</v>
      </c>
      <c r="K10" s="4">
        <v>0.26179999999999998</v>
      </c>
    </row>
    <row r="11" spans="1:11" x14ac:dyDescent="0.25">
      <c r="A11" s="59" t="s">
        <v>24</v>
      </c>
      <c r="B11" s="6">
        <v>30000</v>
      </c>
      <c r="C11" s="63">
        <v>5.7099999999999998E-2</v>
      </c>
      <c r="D11" s="6">
        <v>36000</v>
      </c>
      <c r="E11" s="63">
        <v>2.7300000000000001E-2</v>
      </c>
      <c r="F11" s="6">
        <v>45000</v>
      </c>
      <c r="G11" s="63">
        <v>2.0199999999999999E-2</v>
      </c>
      <c r="H11" s="6">
        <v>45000</v>
      </c>
      <c r="I11" s="63">
        <v>5.0299999999999997E-2</v>
      </c>
      <c r="J11" s="6">
        <v>45000</v>
      </c>
      <c r="K11" s="4">
        <v>4.5400000000000003E-2</v>
      </c>
    </row>
    <row r="12" spans="1:11" x14ac:dyDescent="0.25">
      <c r="A12" s="61" t="s">
        <v>2</v>
      </c>
      <c r="B12" s="7">
        <f>SUM(B7:B11)</f>
        <v>525760</v>
      </c>
      <c r="C12" s="63">
        <v>1</v>
      </c>
      <c r="D12" s="7">
        <f>SUM(D7:D11)</f>
        <v>658640</v>
      </c>
      <c r="E12" s="63">
        <v>1</v>
      </c>
      <c r="F12" s="7">
        <f>SUM(F7:F11)</f>
        <v>843840</v>
      </c>
      <c r="G12" s="63">
        <v>1</v>
      </c>
      <c r="H12" s="7">
        <f>SUM(H7:H11)</f>
        <v>893840</v>
      </c>
      <c r="I12" s="63">
        <v>1</v>
      </c>
      <c r="J12" s="7">
        <f>SUM(J7:J11)</f>
        <v>990460</v>
      </c>
      <c r="K12" s="4">
        <v>1</v>
      </c>
    </row>
    <row r="13" spans="1:11" x14ac:dyDescent="0.25">
      <c r="A13" s="59"/>
      <c r="B13" s="3"/>
      <c r="C13" s="59"/>
      <c r="D13" s="3"/>
      <c r="E13" s="59"/>
      <c r="F13" s="3"/>
      <c r="G13" s="59"/>
      <c r="H13" s="3"/>
      <c r="I13" s="59"/>
      <c r="J13" s="3"/>
    </row>
    <row r="14" spans="1:11" x14ac:dyDescent="0.25">
      <c r="A14" s="61" t="s">
        <v>3</v>
      </c>
      <c r="B14" s="3"/>
      <c r="C14" s="59"/>
      <c r="D14" s="3"/>
      <c r="E14" s="59"/>
      <c r="F14" s="3"/>
      <c r="G14" s="59"/>
      <c r="H14" s="3"/>
      <c r="I14" s="59"/>
      <c r="J14" s="3"/>
    </row>
    <row r="15" spans="1:11" x14ac:dyDescent="0.25">
      <c r="A15" s="59" t="s">
        <v>21</v>
      </c>
      <c r="B15" s="6">
        <v>105720</v>
      </c>
      <c r="C15" s="63">
        <v>0.2011</v>
      </c>
      <c r="D15" s="6">
        <v>132150</v>
      </c>
      <c r="E15" s="63">
        <v>0.2006</v>
      </c>
      <c r="F15" s="6">
        <v>158580</v>
      </c>
      <c r="G15" s="63">
        <v>0.18790000000000001</v>
      </c>
      <c r="H15" s="6">
        <v>158580</v>
      </c>
      <c r="I15" s="63">
        <v>0.1774</v>
      </c>
      <c r="J15" s="6">
        <v>185010</v>
      </c>
      <c r="K15" s="4">
        <v>0.18679999999999999</v>
      </c>
    </row>
    <row r="16" spans="1:11" x14ac:dyDescent="0.25">
      <c r="A16" s="66" t="s">
        <v>22</v>
      </c>
      <c r="B16" s="6">
        <v>20000</v>
      </c>
      <c r="C16" s="63">
        <v>3.7999999999999999E-2</v>
      </c>
      <c r="D16" s="6">
        <v>24000</v>
      </c>
      <c r="E16" s="63">
        <v>3.6400000000000002E-2</v>
      </c>
      <c r="F16" s="6">
        <v>30000</v>
      </c>
      <c r="G16" s="63">
        <v>3.56E-2</v>
      </c>
      <c r="H16" s="6">
        <v>30000</v>
      </c>
      <c r="I16" s="63">
        <v>3.3599999999999998E-2</v>
      </c>
      <c r="J16" s="6">
        <v>30000</v>
      </c>
      <c r="K16" s="4">
        <v>3.0300000000000001E-2</v>
      </c>
    </row>
    <row r="17" spans="1:11" x14ac:dyDescent="0.25">
      <c r="A17" s="61" t="s">
        <v>15</v>
      </c>
      <c r="B17" s="7">
        <f>SUM(B15:B16)</f>
        <v>125720</v>
      </c>
      <c r="C17" s="63">
        <v>0.23910000000000001</v>
      </c>
      <c r="D17" s="7">
        <f>SUM(D15:D16)</f>
        <v>156150</v>
      </c>
      <c r="E17" s="63">
        <v>0.23710000000000001</v>
      </c>
      <c r="F17" s="7">
        <f>SUM(F15:F16)</f>
        <v>188580</v>
      </c>
      <c r="G17" s="63">
        <v>0.2238</v>
      </c>
      <c r="H17" s="7">
        <f>SUM(H15:H16)</f>
        <v>188580</v>
      </c>
      <c r="I17" s="63">
        <v>0.21099999999999999</v>
      </c>
      <c r="J17" s="7">
        <f>SUM(J15:J16)</f>
        <v>215010</v>
      </c>
      <c r="K17" s="4">
        <v>0.21709999999999999</v>
      </c>
    </row>
    <row r="18" spans="1:11" x14ac:dyDescent="0.25">
      <c r="A18" s="62" t="s">
        <v>20</v>
      </c>
      <c r="B18" s="8">
        <f>(B12-B17)</f>
        <v>400040</v>
      </c>
      <c r="C18" s="63">
        <v>0.76090000000000002</v>
      </c>
      <c r="D18" s="8">
        <f>(D12-D17)</f>
        <v>502490</v>
      </c>
      <c r="E18" s="63">
        <v>0.76290000000000002</v>
      </c>
      <c r="F18" s="8">
        <f>(F12-F17)</f>
        <v>655260</v>
      </c>
      <c r="G18" s="63">
        <v>0.77649999999999997</v>
      </c>
      <c r="H18" s="8">
        <f>(H12-H17)</f>
        <v>705260</v>
      </c>
      <c r="I18" s="63">
        <v>0.78900000000000003</v>
      </c>
      <c r="J18" s="8">
        <f>(J12-J17)</f>
        <v>775450</v>
      </c>
      <c r="K18" s="4">
        <v>0.78290000000000004</v>
      </c>
    </row>
    <row r="19" spans="1:11" x14ac:dyDescent="0.25">
      <c r="A19" s="59"/>
      <c r="B19" s="3"/>
      <c r="C19" s="59"/>
      <c r="D19" s="3"/>
      <c r="E19" s="59"/>
      <c r="F19" s="3"/>
      <c r="G19" s="59"/>
      <c r="H19" s="3"/>
      <c r="I19" s="59"/>
      <c r="J19" s="3"/>
    </row>
    <row r="20" spans="1:11" x14ac:dyDescent="0.25">
      <c r="A20" s="61" t="s">
        <v>4</v>
      </c>
      <c r="B20" s="3"/>
      <c r="C20" s="59"/>
      <c r="D20" s="3"/>
      <c r="E20" s="59"/>
      <c r="F20" s="3"/>
      <c r="G20" s="59"/>
      <c r="H20" s="3"/>
      <c r="I20" s="59"/>
      <c r="J20" s="3"/>
    </row>
    <row r="21" spans="1:11" x14ac:dyDescent="0.25">
      <c r="A21" s="59" t="s">
        <v>16</v>
      </c>
      <c r="B21" s="6">
        <v>2000</v>
      </c>
      <c r="C21" s="63">
        <v>3.8E-3</v>
      </c>
      <c r="D21" s="6">
        <v>2000</v>
      </c>
      <c r="E21" s="63">
        <v>3.0000000000000001E-3</v>
      </c>
      <c r="F21" s="6">
        <v>2000</v>
      </c>
      <c r="G21" s="63">
        <v>2.3999999999999998E-3</v>
      </c>
      <c r="H21" s="6">
        <v>1500</v>
      </c>
      <c r="I21" s="63">
        <v>1.6999999999999999E-3</v>
      </c>
      <c r="J21" s="6">
        <v>1500</v>
      </c>
      <c r="K21" s="4">
        <v>1.5E-3</v>
      </c>
    </row>
    <row r="22" spans="1:11" x14ac:dyDescent="0.25">
      <c r="A22" s="59" t="s">
        <v>19</v>
      </c>
      <c r="B22" s="6">
        <v>220136</v>
      </c>
      <c r="C22" s="63">
        <v>0.41870000000000002</v>
      </c>
      <c r="D22" s="6">
        <v>247653</v>
      </c>
      <c r="E22" s="63">
        <v>0.376</v>
      </c>
      <c r="F22" s="6">
        <v>302687</v>
      </c>
      <c r="G22" s="63">
        <v>0.35870000000000002</v>
      </c>
      <c r="H22" s="6">
        <v>302687</v>
      </c>
      <c r="I22" s="63">
        <v>0.33860000000000001</v>
      </c>
      <c r="J22" s="6">
        <v>330204</v>
      </c>
      <c r="K22" s="4">
        <v>0.33339999999999997</v>
      </c>
    </row>
    <row r="23" spans="1:11" x14ac:dyDescent="0.25">
      <c r="A23" s="59" t="s">
        <v>12</v>
      </c>
      <c r="B23" s="6">
        <v>144406</v>
      </c>
      <c r="C23" s="63">
        <v>0.2747</v>
      </c>
      <c r="D23" s="6">
        <v>190736</v>
      </c>
      <c r="E23" s="63">
        <v>0.28960000000000002</v>
      </c>
      <c r="F23" s="6">
        <v>237168</v>
      </c>
      <c r="G23" s="63">
        <v>0.28110000000000002</v>
      </c>
      <c r="H23" s="6">
        <v>238712</v>
      </c>
      <c r="I23" s="63">
        <v>0.2671</v>
      </c>
      <c r="J23" s="6">
        <v>240378</v>
      </c>
      <c r="K23" s="4">
        <v>0.2427</v>
      </c>
    </row>
    <row r="24" spans="1:11" x14ac:dyDescent="0.25">
      <c r="A24" s="59" t="s">
        <v>45</v>
      </c>
      <c r="B24" s="6">
        <v>10000</v>
      </c>
      <c r="C24" s="63">
        <v>1.9E-2</v>
      </c>
      <c r="D24" s="6">
        <v>20000</v>
      </c>
      <c r="E24" s="63">
        <v>3.04E-2</v>
      </c>
      <c r="F24" s="6">
        <v>20000</v>
      </c>
      <c r="G24" s="63">
        <v>2.3699999999999999E-2</v>
      </c>
      <c r="H24" s="6">
        <v>20000</v>
      </c>
      <c r="I24" s="63">
        <v>2.24E-2</v>
      </c>
      <c r="J24" s="6">
        <v>20000</v>
      </c>
      <c r="K24" s="4">
        <v>2.46E-2</v>
      </c>
    </row>
    <row r="25" spans="1:11" x14ac:dyDescent="0.25">
      <c r="A25" s="59" t="s">
        <v>17</v>
      </c>
      <c r="B25" s="6">
        <v>12000</v>
      </c>
      <c r="C25" s="63">
        <v>2.2800000000000001E-2</v>
      </c>
      <c r="D25" s="6">
        <v>12000</v>
      </c>
      <c r="E25" s="63">
        <v>1.8200000000000001E-2</v>
      </c>
      <c r="F25" s="6">
        <v>12000</v>
      </c>
      <c r="G25" s="63">
        <v>1.4200000000000001E-2</v>
      </c>
      <c r="H25" s="6">
        <v>12000</v>
      </c>
      <c r="I25" s="63">
        <v>1.34E-2</v>
      </c>
      <c r="J25" s="6">
        <v>12000</v>
      </c>
      <c r="K25" s="4">
        <v>1.21E-2</v>
      </c>
    </row>
    <row r="26" spans="1:11" x14ac:dyDescent="0.25">
      <c r="A26" s="59" t="s">
        <v>18</v>
      </c>
      <c r="B26" s="6">
        <v>1200</v>
      </c>
      <c r="C26" s="63">
        <v>2.3E-3</v>
      </c>
      <c r="D26" s="6">
        <v>1200</v>
      </c>
      <c r="E26" s="63">
        <v>1.8E-3</v>
      </c>
      <c r="F26" s="6">
        <v>1200</v>
      </c>
      <c r="G26" s="63">
        <v>1.4E-3</v>
      </c>
      <c r="H26" s="6">
        <v>1200</v>
      </c>
      <c r="I26" s="63">
        <v>1.2999999999999999E-3</v>
      </c>
      <c r="J26" s="6">
        <v>1200</v>
      </c>
      <c r="K26" s="4">
        <v>1.1999999999999999E-3</v>
      </c>
    </row>
    <row r="27" spans="1:11" x14ac:dyDescent="0.25">
      <c r="A27" s="62" t="s">
        <v>41</v>
      </c>
      <c r="B27" s="8">
        <f>SUM(B21:B26)</f>
        <v>389742</v>
      </c>
      <c r="C27" s="63">
        <v>0.74129999999999996</v>
      </c>
      <c r="D27" s="8">
        <f>SUM(D21:D26)</f>
        <v>473589</v>
      </c>
      <c r="E27" s="63">
        <v>0.71899999999999997</v>
      </c>
      <c r="F27" s="8">
        <f>SUM(F21:F26)</f>
        <v>575055</v>
      </c>
      <c r="G27" s="63">
        <v>0.68149999999999999</v>
      </c>
      <c r="H27" s="8">
        <f>SUM(H21:H26)</f>
        <v>576099</v>
      </c>
      <c r="I27" s="63">
        <v>0.64449999999999996</v>
      </c>
      <c r="J27" s="8">
        <f>SUM(J21:J26)</f>
        <v>605282</v>
      </c>
      <c r="K27" s="4">
        <v>0.61109999999999998</v>
      </c>
    </row>
    <row r="28" spans="1:11" x14ac:dyDescent="0.25">
      <c r="A28" s="61" t="s">
        <v>5</v>
      </c>
      <c r="B28" s="7">
        <f>(B18-B27)</f>
        <v>10298</v>
      </c>
      <c r="C28" s="63">
        <v>1.9599999999999999E-2</v>
      </c>
      <c r="D28" s="7">
        <f>(D18-D27)</f>
        <v>28901</v>
      </c>
      <c r="E28" s="63">
        <v>4.3900000000000002E-2</v>
      </c>
      <c r="F28" s="7">
        <f>(F18-F27)</f>
        <v>80205</v>
      </c>
      <c r="G28" s="63">
        <v>9.5000000000000001E-2</v>
      </c>
      <c r="H28" s="7">
        <f>(H18-H27)</f>
        <v>129161</v>
      </c>
      <c r="I28" s="63">
        <v>0.14449999999999999</v>
      </c>
      <c r="J28" s="7">
        <f>(J18-J27)</f>
        <v>170168</v>
      </c>
      <c r="K28" s="4">
        <v>0.17180000000000001</v>
      </c>
    </row>
    <row r="29" spans="1:11" x14ac:dyDescent="0.25">
      <c r="A29" s="59"/>
      <c r="B29" s="6"/>
      <c r="C29" s="59"/>
      <c r="D29" s="6"/>
      <c r="E29" s="59"/>
      <c r="F29" s="6"/>
      <c r="G29" s="59"/>
      <c r="H29" s="6"/>
      <c r="I29" s="59"/>
      <c r="J29" s="6"/>
    </row>
    <row r="30" spans="1:11" x14ac:dyDescent="0.25">
      <c r="A30" s="70" t="s">
        <v>74</v>
      </c>
      <c r="B30" s="1">
        <v>6914</v>
      </c>
      <c r="C30" s="61">
        <v>1.32</v>
      </c>
      <c r="D30" s="1">
        <v>5590</v>
      </c>
      <c r="E30" s="61">
        <v>0.85</v>
      </c>
      <c r="F30" s="1">
        <v>4157</v>
      </c>
      <c r="G30" s="61">
        <v>0.49</v>
      </c>
      <c r="H30" s="1">
        <v>2613</v>
      </c>
      <c r="I30" s="61">
        <v>0.28999999999999998</v>
      </c>
      <c r="J30" s="1">
        <v>949</v>
      </c>
      <c r="K30" s="1">
        <v>0.1</v>
      </c>
    </row>
    <row r="31" spans="1:11" x14ac:dyDescent="0.25">
      <c r="A31" s="59"/>
      <c r="C31" s="59"/>
      <c r="E31" s="59"/>
      <c r="G31" s="59"/>
      <c r="I31" s="59"/>
    </row>
    <row r="32" spans="1:11" x14ac:dyDescent="0.25">
      <c r="A32" s="62" t="s">
        <v>6</v>
      </c>
      <c r="B32" s="7">
        <f>(B28-B30)</f>
        <v>3384</v>
      </c>
      <c r="C32" s="63">
        <v>6.4000000000000003E-3</v>
      </c>
      <c r="D32" s="7">
        <f>(D28-D30)</f>
        <v>23311</v>
      </c>
      <c r="E32" s="63">
        <v>3.5400000000000001E-2</v>
      </c>
      <c r="F32" s="7">
        <f>F28-F30</f>
        <v>76048</v>
      </c>
      <c r="G32" s="63">
        <v>7.3800000000000004E-2</v>
      </c>
      <c r="H32" s="7">
        <f>H28-H30</f>
        <v>126548</v>
      </c>
      <c r="I32" s="63">
        <v>0.1167</v>
      </c>
      <c r="J32" s="7">
        <f>J28-J30</f>
        <v>169219</v>
      </c>
      <c r="K32" s="4">
        <v>0.1484</v>
      </c>
    </row>
    <row r="33" spans="1:11" x14ac:dyDescent="0.25">
      <c r="A33" s="59" t="s">
        <v>42</v>
      </c>
      <c r="B33" s="6">
        <v>0</v>
      </c>
      <c r="C33" s="59"/>
      <c r="D33" s="6">
        <v>0</v>
      </c>
      <c r="E33" s="63">
        <v>0</v>
      </c>
      <c r="F33" s="6">
        <v>13750</v>
      </c>
      <c r="G33" s="63">
        <v>1.6299999999999999E-2</v>
      </c>
      <c r="H33" s="6">
        <v>22250</v>
      </c>
      <c r="I33" s="63">
        <v>2.4899999999999999E-2</v>
      </c>
      <c r="J33" s="6">
        <v>22250</v>
      </c>
      <c r="K33" s="4">
        <v>2.2499999999999999E-2</v>
      </c>
    </row>
    <row r="34" spans="1:11" x14ac:dyDescent="0.25">
      <c r="A34" s="67"/>
      <c r="B34" s="6"/>
      <c r="C34" s="59"/>
      <c r="D34" s="6"/>
      <c r="E34" s="59"/>
      <c r="F34" s="6"/>
      <c r="G34" s="59"/>
      <c r="H34" s="6"/>
      <c r="I34" s="59"/>
      <c r="J34" s="6"/>
    </row>
    <row r="35" spans="1:11" x14ac:dyDescent="0.25">
      <c r="A35" s="61" t="s">
        <v>37</v>
      </c>
      <c r="B35" s="7">
        <f>B32-B33</f>
        <v>3384</v>
      </c>
      <c r="C35" s="63">
        <v>6.4000000000000003E-3</v>
      </c>
      <c r="D35" s="7">
        <f>(D32-D33)</f>
        <v>23311</v>
      </c>
      <c r="E35" s="63">
        <v>3.5400000000000001E-2</v>
      </c>
      <c r="F35" s="7">
        <f>(F32-F33)</f>
        <v>62298</v>
      </c>
      <c r="G35" s="63">
        <v>7.3800000000000004E-2</v>
      </c>
      <c r="H35" s="7">
        <f>(H32-H33)</f>
        <v>104298</v>
      </c>
      <c r="I35" s="63">
        <v>0.1167</v>
      </c>
      <c r="J35" s="7">
        <f>(J32-J33)</f>
        <v>146969</v>
      </c>
      <c r="K35" s="4">
        <v>0.1484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7" workbookViewId="0">
      <selection activeCell="C10" sqref="C10"/>
    </sheetView>
  </sheetViews>
  <sheetFormatPr defaultRowHeight="13.2" x14ac:dyDescent="0.25"/>
  <cols>
    <col min="1" max="1" width="27.88671875" customWidth="1"/>
    <col min="2" max="2" width="9.5546875" customWidth="1"/>
    <col min="3" max="3" width="10.6640625" customWidth="1"/>
    <col min="5" max="5" width="9.5546875" customWidth="1"/>
    <col min="6" max="6" width="9.44140625" customWidth="1"/>
  </cols>
  <sheetData>
    <row r="1" spans="1:9" x14ac:dyDescent="0.25">
      <c r="A1" s="1" t="s">
        <v>43</v>
      </c>
      <c r="B1" s="1"/>
    </row>
    <row r="2" spans="1:9" ht="12" customHeight="1" x14ac:dyDescent="0.25">
      <c r="A2" t="s">
        <v>75</v>
      </c>
    </row>
    <row r="3" spans="1:9" x14ac:dyDescent="0.25">
      <c r="A3" t="s">
        <v>86</v>
      </c>
    </row>
    <row r="4" spans="1:9" x14ac:dyDescent="0.25">
      <c r="A4" t="s">
        <v>76</v>
      </c>
    </row>
    <row r="5" spans="1:9" x14ac:dyDescent="0.25">
      <c r="A5" t="s">
        <v>77</v>
      </c>
    </row>
    <row r="6" spans="1:9" x14ac:dyDescent="0.25">
      <c r="A6" t="s">
        <v>78</v>
      </c>
    </row>
    <row r="7" spans="1:9" x14ac:dyDescent="0.25">
      <c r="A7" t="s">
        <v>79</v>
      </c>
    </row>
    <row r="8" spans="1:9" x14ac:dyDescent="0.25">
      <c r="A8" t="s">
        <v>80</v>
      </c>
    </row>
    <row r="9" spans="1:9" x14ac:dyDescent="0.25">
      <c r="A9" t="s">
        <v>81</v>
      </c>
    </row>
    <row r="10" spans="1:9" x14ac:dyDescent="0.25">
      <c r="A10" t="s">
        <v>82</v>
      </c>
    </row>
    <row r="11" spans="1:9" x14ac:dyDescent="0.25">
      <c r="A11" t="s">
        <v>83</v>
      </c>
    </row>
    <row r="12" spans="1:9" x14ac:dyDescent="0.25">
      <c r="A12" t="s">
        <v>44</v>
      </c>
    </row>
    <row r="13" spans="1:9" x14ac:dyDescent="0.25">
      <c r="A13" t="s">
        <v>84</v>
      </c>
    </row>
    <row r="14" spans="1:9" ht="13.8" thickBot="1" x14ac:dyDescent="0.3"/>
    <row r="15" spans="1:9" x14ac:dyDescent="0.25">
      <c r="A15" s="57" t="s">
        <v>48</v>
      </c>
      <c r="B15" s="13"/>
      <c r="C15" s="13"/>
      <c r="D15" s="13"/>
      <c r="E15" s="13"/>
      <c r="F15" s="13"/>
      <c r="G15" s="13"/>
      <c r="H15" s="13"/>
      <c r="I15" s="14"/>
    </row>
    <row r="16" spans="1:9" x14ac:dyDescent="0.25">
      <c r="A16" s="15" t="s">
        <v>49</v>
      </c>
      <c r="B16" s="39" t="s">
        <v>55</v>
      </c>
      <c r="C16" s="39" t="s">
        <v>50</v>
      </c>
      <c r="D16" s="39" t="s">
        <v>51</v>
      </c>
      <c r="E16" s="9"/>
      <c r="F16" s="9"/>
      <c r="G16" s="9"/>
      <c r="H16" s="9"/>
      <c r="I16" s="16"/>
    </row>
    <row r="17" spans="1:10" x14ac:dyDescent="0.25">
      <c r="A17" s="15" t="s">
        <v>52</v>
      </c>
      <c r="B17" s="58">
        <v>66.2</v>
      </c>
      <c r="C17" s="58">
        <v>68.150000000000006</v>
      </c>
      <c r="D17" s="58">
        <v>66.08</v>
      </c>
      <c r="E17" s="9"/>
      <c r="F17" s="9"/>
      <c r="G17" s="9"/>
      <c r="H17" s="9"/>
      <c r="I17" s="16"/>
    </row>
    <row r="18" spans="1:10" x14ac:dyDescent="0.25">
      <c r="A18" s="15" t="s">
        <v>53</v>
      </c>
      <c r="B18" s="58">
        <v>49</v>
      </c>
      <c r="C18" s="58">
        <v>50.55</v>
      </c>
      <c r="D18" s="58">
        <v>51.16</v>
      </c>
      <c r="E18" s="9"/>
      <c r="F18" s="9"/>
      <c r="G18" s="9"/>
      <c r="H18" s="9"/>
      <c r="I18" s="16"/>
    </row>
    <row r="19" spans="1:10" ht="13.8" thickBot="1" x14ac:dyDescent="0.3">
      <c r="A19" s="17" t="s">
        <v>54</v>
      </c>
      <c r="B19" s="18"/>
      <c r="C19" s="18"/>
      <c r="D19" s="18"/>
      <c r="E19" s="18"/>
      <c r="F19" s="18"/>
      <c r="G19" s="18"/>
      <c r="H19" s="18"/>
      <c r="I19" s="19"/>
    </row>
    <row r="20" spans="1:10" ht="13.8" thickBot="1" x14ac:dyDescent="0.3"/>
    <row r="21" spans="1:10" ht="13.8" thickBot="1" x14ac:dyDescent="0.3">
      <c r="A21" s="55" t="s">
        <v>56</v>
      </c>
      <c r="B21" s="56"/>
      <c r="C21" s="27"/>
      <c r="D21" s="27"/>
      <c r="E21" s="27"/>
      <c r="F21" s="27"/>
      <c r="G21" s="27"/>
      <c r="H21" s="27"/>
      <c r="I21" s="27"/>
      <c r="J21" s="28"/>
    </row>
    <row r="22" spans="1:10" ht="13.8" thickTop="1" x14ac:dyDescent="0.25">
      <c r="A22" s="22" t="s">
        <v>57</v>
      </c>
      <c r="B22" s="9" t="s">
        <v>59</v>
      </c>
      <c r="C22" s="9"/>
      <c r="D22" s="24"/>
      <c r="E22" s="9" t="s">
        <v>61</v>
      </c>
      <c r="F22" s="9"/>
      <c r="G22" s="9"/>
      <c r="H22" s="24"/>
      <c r="I22" s="9" t="s">
        <v>63</v>
      </c>
      <c r="J22" s="16"/>
    </row>
    <row r="23" spans="1:10" ht="13.8" thickBot="1" x14ac:dyDescent="0.3">
      <c r="A23" s="21" t="s">
        <v>58</v>
      </c>
      <c r="B23" s="12" t="s">
        <v>60</v>
      </c>
      <c r="C23" s="12"/>
      <c r="D23" s="25"/>
      <c r="E23" s="12" t="s">
        <v>62</v>
      </c>
      <c r="F23" s="12"/>
      <c r="G23" s="12"/>
      <c r="H23" s="25"/>
      <c r="I23" s="12" t="s">
        <v>64</v>
      </c>
      <c r="J23" s="20"/>
    </row>
    <row r="24" spans="1:10" ht="13.8" thickTop="1" x14ac:dyDescent="0.25">
      <c r="A24" s="29" t="s">
        <v>65</v>
      </c>
      <c r="B24" s="30"/>
      <c r="C24" s="40">
        <v>0</v>
      </c>
      <c r="D24" s="31"/>
      <c r="E24" s="68"/>
      <c r="F24" s="45">
        <v>0.15</v>
      </c>
      <c r="G24" s="30"/>
      <c r="H24" s="31"/>
      <c r="I24" s="51">
        <v>0.15</v>
      </c>
      <c r="J24" s="32"/>
    </row>
    <row r="25" spans="1:10" x14ac:dyDescent="0.25">
      <c r="A25" s="33" t="s">
        <v>66</v>
      </c>
      <c r="B25" s="11"/>
      <c r="C25" s="41">
        <v>7500</v>
      </c>
      <c r="D25" s="34"/>
      <c r="E25" s="10"/>
      <c r="F25" s="46">
        <v>0.25</v>
      </c>
      <c r="G25" s="11"/>
      <c r="H25" s="34"/>
      <c r="I25" s="50">
        <v>0.183</v>
      </c>
      <c r="J25" s="35"/>
    </row>
    <row r="26" spans="1:10" x14ac:dyDescent="0.25">
      <c r="A26" s="33" t="s">
        <v>67</v>
      </c>
      <c r="B26" s="11"/>
      <c r="C26" s="41">
        <v>13750</v>
      </c>
      <c r="D26" s="34"/>
      <c r="E26" s="10"/>
      <c r="F26" s="46">
        <v>0.34</v>
      </c>
      <c r="G26" s="11"/>
      <c r="H26" s="34"/>
      <c r="I26" s="50">
        <v>0.223</v>
      </c>
      <c r="J26" s="35"/>
    </row>
    <row r="27" spans="1:10" x14ac:dyDescent="0.25">
      <c r="A27" s="22" t="s">
        <v>68</v>
      </c>
      <c r="B27" s="9"/>
      <c r="C27" s="42">
        <v>22250</v>
      </c>
      <c r="D27" s="24"/>
      <c r="E27" s="9"/>
      <c r="F27" s="47">
        <v>0.39</v>
      </c>
      <c r="G27" s="9"/>
      <c r="H27" s="24"/>
      <c r="I27" s="52">
        <v>0.34</v>
      </c>
      <c r="J27" s="16"/>
    </row>
    <row r="28" spans="1:10" x14ac:dyDescent="0.25">
      <c r="A28" s="33" t="s">
        <v>69</v>
      </c>
      <c r="B28" s="11"/>
      <c r="C28" s="41">
        <v>113900</v>
      </c>
      <c r="D28" s="34"/>
      <c r="E28" s="11"/>
      <c r="F28" s="46">
        <v>0.34</v>
      </c>
      <c r="G28" s="11"/>
      <c r="H28" s="34"/>
      <c r="I28" s="50">
        <v>0.34</v>
      </c>
      <c r="J28" s="35"/>
    </row>
    <row r="29" spans="1:10" x14ac:dyDescent="0.25">
      <c r="A29" s="37" t="s">
        <v>70</v>
      </c>
      <c r="B29" s="10"/>
      <c r="C29" s="43">
        <v>3400000</v>
      </c>
      <c r="D29" s="36"/>
      <c r="E29" s="10"/>
      <c r="F29" s="48">
        <v>0.35</v>
      </c>
      <c r="G29" s="10"/>
      <c r="H29" s="36"/>
      <c r="I29" s="53">
        <v>0.34300000000000003</v>
      </c>
      <c r="J29" s="38"/>
    </row>
    <row r="30" spans="1:10" x14ac:dyDescent="0.25">
      <c r="A30" s="33" t="s">
        <v>71</v>
      </c>
      <c r="B30" s="11"/>
      <c r="C30" s="41">
        <v>5150000</v>
      </c>
      <c r="D30" s="34"/>
      <c r="E30" s="11"/>
      <c r="F30" s="46">
        <v>0.38</v>
      </c>
      <c r="G30" s="11"/>
      <c r="H30" s="34"/>
      <c r="I30" s="50">
        <v>0.35</v>
      </c>
      <c r="J30" s="35"/>
    </row>
    <row r="31" spans="1:10" ht="13.8" thickBot="1" x14ac:dyDescent="0.3">
      <c r="A31" s="23" t="s">
        <v>72</v>
      </c>
      <c r="B31" s="18"/>
      <c r="C31" s="44">
        <v>6416667</v>
      </c>
      <c r="D31" s="26"/>
      <c r="E31" s="18"/>
      <c r="F31" s="49">
        <v>0.35</v>
      </c>
      <c r="G31" s="18"/>
      <c r="H31" s="26"/>
      <c r="I31" s="54">
        <v>0.35</v>
      </c>
      <c r="J31" s="19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B7" workbookViewId="0">
      <selection activeCell="E11" sqref="E11"/>
    </sheetView>
  </sheetViews>
  <sheetFormatPr defaultRowHeight="13.2" x14ac:dyDescent="0.25"/>
  <cols>
    <col min="1" max="1" width="23" customWidth="1"/>
    <col min="2" max="2" width="9.6640625" customWidth="1"/>
    <col min="3" max="3" width="10" customWidth="1"/>
    <col min="4" max="4" width="9.88671875" customWidth="1"/>
    <col min="5" max="6" width="9.5546875" customWidth="1"/>
    <col min="8" max="8" width="9.33203125" bestFit="1" customWidth="1"/>
    <col min="11" max="11" width="8.77734375" customWidth="1"/>
  </cols>
  <sheetData>
    <row r="1" spans="1:11" x14ac:dyDescent="0.25">
      <c r="A1" s="5" t="s">
        <v>25</v>
      </c>
    </row>
    <row r="2" spans="1:11" x14ac:dyDescent="0.25">
      <c r="A2" s="59"/>
      <c r="B2" s="39" t="s">
        <v>7</v>
      </c>
      <c r="C2" s="59" t="s">
        <v>73</v>
      </c>
      <c r="D2" s="39" t="s">
        <v>8</v>
      </c>
      <c r="E2" s="59" t="s">
        <v>73</v>
      </c>
      <c r="F2" s="39" t="s">
        <v>39</v>
      </c>
      <c r="G2" s="59" t="s">
        <v>73</v>
      </c>
      <c r="H2" s="39" t="s">
        <v>10</v>
      </c>
      <c r="I2" s="59" t="s">
        <v>73</v>
      </c>
      <c r="J2" s="39" t="s">
        <v>11</v>
      </c>
      <c r="K2" s="9" t="s">
        <v>73</v>
      </c>
    </row>
    <row r="3" spans="1:11" x14ac:dyDescent="0.25">
      <c r="A3" s="60"/>
      <c r="B3" s="10"/>
      <c r="C3" s="60" t="s">
        <v>0</v>
      </c>
      <c r="D3" s="10"/>
      <c r="E3" s="60" t="s">
        <v>0</v>
      </c>
      <c r="F3" s="10"/>
      <c r="G3" s="60" t="s">
        <v>0</v>
      </c>
      <c r="H3" s="10"/>
      <c r="I3" s="60" t="s">
        <v>0</v>
      </c>
      <c r="J3" s="10"/>
      <c r="K3" s="10" t="s">
        <v>0</v>
      </c>
    </row>
    <row r="4" spans="1:11" x14ac:dyDescent="0.25">
      <c r="A4" s="61" t="s">
        <v>0</v>
      </c>
      <c r="B4" s="7">
        <v>525760</v>
      </c>
      <c r="C4" s="72">
        <v>1</v>
      </c>
      <c r="D4" s="7">
        <v>658640</v>
      </c>
      <c r="E4" s="72">
        <v>1</v>
      </c>
      <c r="F4" s="7">
        <v>843840</v>
      </c>
      <c r="G4" s="72">
        <v>1</v>
      </c>
      <c r="H4" s="7">
        <v>893840</v>
      </c>
      <c r="I4" s="72">
        <v>1</v>
      </c>
      <c r="J4" s="7">
        <v>990460</v>
      </c>
      <c r="K4" s="73">
        <v>1</v>
      </c>
    </row>
    <row r="5" spans="1:11" x14ac:dyDescent="0.25">
      <c r="A5" s="59"/>
      <c r="B5" s="6"/>
      <c r="C5" s="59"/>
      <c r="D5" s="6"/>
      <c r="E5" s="59"/>
      <c r="F5" s="6"/>
      <c r="G5" s="59"/>
      <c r="H5" s="6"/>
      <c r="I5" s="59"/>
      <c r="J5" s="6"/>
    </row>
    <row r="6" spans="1:11" x14ac:dyDescent="0.25">
      <c r="A6" s="61" t="s">
        <v>26</v>
      </c>
      <c r="B6" s="6"/>
      <c r="C6" s="59"/>
      <c r="D6" s="6"/>
      <c r="E6" s="59"/>
      <c r="F6" s="6"/>
      <c r="G6" s="59"/>
      <c r="H6" s="6"/>
      <c r="I6" s="59"/>
      <c r="J6" s="6"/>
    </row>
    <row r="7" spans="1:11" x14ac:dyDescent="0.25">
      <c r="A7" s="59" t="s">
        <v>46</v>
      </c>
      <c r="B7" s="6">
        <v>105720</v>
      </c>
      <c r="C7" s="63">
        <v>0.2011</v>
      </c>
      <c r="D7" s="6">
        <v>132150</v>
      </c>
      <c r="E7" s="63">
        <v>0.2006</v>
      </c>
      <c r="F7" s="6">
        <v>158580</v>
      </c>
      <c r="G7" s="63">
        <v>0.18790000000000001</v>
      </c>
      <c r="H7" s="6">
        <v>158580</v>
      </c>
      <c r="I7" s="63">
        <v>0.1774</v>
      </c>
      <c r="J7" s="6">
        <v>185010</v>
      </c>
      <c r="K7" s="4">
        <v>0.18679999999999999</v>
      </c>
    </row>
    <row r="8" spans="1:11" x14ac:dyDescent="0.25">
      <c r="A8" s="59" t="s">
        <v>47</v>
      </c>
      <c r="B8" s="6">
        <v>20000</v>
      </c>
      <c r="C8" s="63">
        <v>3.7999999999999999E-2</v>
      </c>
      <c r="D8" s="6">
        <v>24000</v>
      </c>
      <c r="E8" s="63">
        <v>3.6400000000000002E-2</v>
      </c>
      <c r="F8" s="6">
        <v>30000</v>
      </c>
      <c r="G8" s="63">
        <v>3.56E-2</v>
      </c>
      <c r="H8" s="6">
        <v>30000</v>
      </c>
      <c r="I8" s="63">
        <v>3.3599999999999998E-2</v>
      </c>
      <c r="J8" s="6">
        <v>30000</v>
      </c>
      <c r="K8" s="4">
        <v>3.0300000000000001E-2</v>
      </c>
    </row>
    <row r="9" spans="1:11" x14ac:dyDescent="0.25">
      <c r="A9" s="59" t="s">
        <v>27</v>
      </c>
      <c r="B9" s="6">
        <v>12000</v>
      </c>
      <c r="C9" s="63">
        <v>2.2800000000000001E-2</v>
      </c>
      <c r="D9" s="6">
        <v>12000</v>
      </c>
      <c r="E9" s="63">
        <v>1.8200000000000001E-2</v>
      </c>
      <c r="F9" s="6">
        <v>12000</v>
      </c>
      <c r="G9" s="63">
        <v>1.4200000000000001E-2</v>
      </c>
      <c r="H9" s="6">
        <v>12000</v>
      </c>
      <c r="I9" s="63">
        <v>1.34E-2</v>
      </c>
      <c r="J9" s="6">
        <v>12000</v>
      </c>
      <c r="K9" s="4">
        <v>1.21E-2</v>
      </c>
    </row>
    <row r="10" spans="1:11" x14ac:dyDescent="0.25">
      <c r="A10" s="59" t="s">
        <v>29</v>
      </c>
      <c r="B10" s="6">
        <v>10000</v>
      </c>
      <c r="C10" s="63">
        <v>1.9E-2</v>
      </c>
      <c r="D10" s="6">
        <v>20000</v>
      </c>
      <c r="E10" s="63">
        <v>3.04E-2</v>
      </c>
      <c r="F10" s="6">
        <v>20000</v>
      </c>
      <c r="G10" s="63">
        <v>2.3699999999999999E-2</v>
      </c>
      <c r="H10" s="6">
        <v>20000</v>
      </c>
      <c r="I10" s="63">
        <v>2.24E-2</v>
      </c>
      <c r="J10" s="6">
        <v>20000</v>
      </c>
      <c r="K10" s="4">
        <v>2.46E-2</v>
      </c>
    </row>
    <row r="11" spans="1:11" x14ac:dyDescent="0.25">
      <c r="A11" s="59" t="s">
        <v>30</v>
      </c>
      <c r="B11" s="6">
        <v>144406</v>
      </c>
      <c r="C11" s="63">
        <v>0.2747</v>
      </c>
      <c r="D11" s="6">
        <v>190736</v>
      </c>
      <c r="E11" s="63">
        <v>0.28960000000000002</v>
      </c>
      <c r="F11" s="6">
        <v>237168</v>
      </c>
      <c r="G11" s="63">
        <v>0.28110000000000002</v>
      </c>
      <c r="H11" s="6">
        <v>238712</v>
      </c>
      <c r="I11" s="63">
        <v>0.2671</v>
      </c>
      <c r="J11" s="6">
        <v>240378</v>
      </c>
      <c r="K11" s="4">
        <v>0.2427</v>
      </c>
    </row>
    <row r="12" spans="1:11" x14ac:dyDescent="0.25">
      <c r="A12" s="62" t="s">
        <v>31</v>
      </c>
      <c r="B12" s="8">
        <f t="shared" ref="B12:K12" si="0">SUM(B7:B11)</f>
        <v>292126</v>
      </c>
      <c r="C12" s="63">
        <f t="shared" si="0"/>
        <v>0.55560000000000009</v>
      </c>
      <c r="D12" s="8">
        <f t="shared" si="0"/>
        <v>378886</v>
      </c>
      <c r="E12" s="63">
        <f t="shared" si="0"/>
        <v>0.57519999999999993</v>
      </c>
      <c r="F12" s="8">
        <f t="shared" si="0"/>
        <v>457748</v>
      </c>
      <c r="G12" s="63">
        <f t="shared" si="0"/>
        <v>0.54249999999999998</v>
      </c>
      <c r="H12" s="8">
        <f t="shared" si="0"/>
        <v>459292</v>
      </c>
      <c r="I12" s="63">
        <f t="shared" si="0"/>
        <v>0.51390000000000002</v>
      </c>
      <c r="J12" s="8">
        <f t="shared" si="0"/>
        <v>487388</v>
      </c>
      <c r="K12" s="4">
        <f t="shared" si="0"/>
        <v>0.49649999999999994</v>
      </c>
    </row>
    <row r="13" spans="1:11" x14ac:dyDescent="0.25">
      <c r="A13" s="59"/>
      <c r="B13" s="6"/>
      <c r="C13" s="59"/>
      <c r="D13" s="6"/>
      <c r="E13" s="59"/>
      <c r="F13" s="6"/>
      <c r="G13" s="59"/>
      <c r="H13" s="6"/>
      <c r="I13" s="59"/>
      <c r="J13" s="6"/>
    </row>
    <row r="14" spans="1:11" x14ac:dyDescent="0.25">
      <c r="A14" s="61" t="s">
        <v>32</v>
      </c>
      <c r="B14" s="6"/>
      <c r="C14" s="59"/>
      <c r="D14" s="6"/>
      <c r="E14" s="59"/>
      <c r="F14" s="6"/>
      <c r="G14" s="59"/>
      <c r="H14" s="6"/>
      <c r="I14" s="59"/>
      <c r="J14" s="6"/>
    </row>
    <row r="15" spans="1:11" x14ac:dyDescent="0.25">
      <c r="A15" s="59" t="s">
        <v>33</v>
      </c>
      <c r="B15" s="6">
        <v>220136</v>
      </c>
      <c r="C15" s="63">
        <v>0.41870000000000002</v>
      </c>
      <c r="D15" s="6">
        <v>247653</v>
      </c>
      <c r="E15" s="63">
        <v>0.376</v>
      </c>
      <c r="F15" s="6">
        <v>302687</v>
      </c>
      <c r="G15" s="63">
        <v>0.35870000000000002</v>
      </c>
      <c r="H15" s="6">
        <v>302687</v>
      </c>
      <c r="I15" s="63">
        <v>0.33860000000000001</v>
      </c>
      <c r="J15" s="6">
        <v>330204</v>
      </c>
      <c r="K15" s="64">
        <v>0.33339999999999997</v>
      </c>
    </row>
    <row r="16" spans="1:11" x14ac:dyDescent="0.25">
      <c r="A16" s="59" t="s">
        <v>34</v>
      </c>
      <c r="B16" s="6">
        <v>1200</v>
      </c>
      <c r="C16" s="63">
        <v>2.3E-3</v>
      </c>
      <c r="D16" s="6">
        <v>1200</v>
      </c>
      <c r="E16" s="63">
        <v>1.8E-3</v>
      </c>
      <c r="F16" s="6">
        <v>1200</v>
      </c>
      <c r="G16" s="63">
        <v>1.4E-3</v>
      </c>
      <c r="H16" s="6">
        <v>1200</v>
      </c>
      <c r="I16" s="63">
        <v>1.2999999999999999E-3</v>
      </c>
      <c r="J16" s="6">
        <v>1200</v>
      </c>
      <c r="K16" s="65">
        <v>1.1999999999999999E-3</v>
      </c>
    </row>
    <row r="17" spans="1:11" x14ac:dyDescent="0.25">
      <c r="A17" s="59" t="s">
        <v>28</v>
      </c>
      <c r="B17" s="6">
        <v>2000</v>
      </c>
      <c r="C17" s="63">
        <v>3.8E-3</v>
      </c>
      <c r="D17" s="6">
        <v>2000</v>
      </c>
      <c r="E17" s="63">
        <v>3.0000000000000001E-3</v>
      </c>
      <c r="F17" s="6">
        <v>2000</v>
      </c>
      <c r="G17" s="63">
        <v>2.3999999999999998E-3</v>
      </c>
      <c r="H17" s="6">
        <v>1500</v>
      </c>
      <c r="I17" s="63">
        <v>1.6999999999999999E-3</v>
      </c>
      <c r="J17" s="6">
        <v>1500</v>
      </c>
      <c r="K17" s="65">
        <v>1.5E-3</v>
      </c>
    </row>
    <row r="18" spans="1:11" x14ac:dyDescent="0.25">
      <c r="A18" s="69" t="s">
        <v>85</v>
      </c>
      <c r="B18" s="6">
        <v>6914</v>
      </c>
      <c r="C18" s="63">
        <v>1.32E-2</v>
      </c>
      <c r="D18" s="6">
        <v>5590</v>
      </c>
      <c r="E18" s="63">
        <v>8.5000000000000006E-3</v>
      </c>
      <c r="F18" s="6">
        <v>4157</v>
      </c>
      <c r="G18" s="63">
        <v>4.8999999999999998E-3</v>
      </c>
      <c r="H18" s="6">
        <v>2613</v>
      </c>
      <c r="I18" s="63">
        <v>2.8999999999999998E-3</v>
      </c>
      <c r="J18" s="6">
        <v>949</v>
      </c>
      <c r="K18" s="64">
        <v>1E-3</v>
      </c>
    </row>
    <row r="19" spans="1:11" x14ac:dyDescent="0.25">
      <c r="A19" s="62" t="s">
        <v>35</v>
      </c>
      <c r="B19" s="8">
        <f t="shared" ref="B19:K19" si="1">SUM(B15:B18)</f>
        <v>230250</v>
      </c>
      <c r="C19" s="63">
        <f t="shared" si="1"/>
        <v>0.43800000000000006</v>
      </c>
      <c r="D19" s="8">
        <f t="shared" si="1"/>
        <v>256443</v>
      </c>
      <c r="E19" s="63">
        <f t="shared" si="1"/>
        <v>0.38930000000000003</v>
      </c>
      <c r="F19" s="8">
        <f t="shared" si="1"/>
        <v>310044</v>
      </c>
      <c r="G19" s="63">
        <f t="shared" si="1"/>
        <v>0.36740000000000006</v>
      </c>
      <c r="H19" s="8">
        <f t="shared" si="1"/>
        <v>308000</v>
      </c>
      <c r="I19" s="63">
        <f t="shared" si="1"/>
        <v>0.34450000000000003</v>
      </c>
      <c r="J19" s="8">
        <f t="shared" si="1"/>
        <v>333853</v>
      </c>
      <c r="K19" s="4">
        <f t="shared" si="1"/>
        <v>0.33709999999999996</v>
      </c>
    </row>
    <row r="20" spans="1:11" x14ac:dyDescent="0.25">
      <c r="A20" s="59"/>
      <c r="C20" s="59"/>
      <c r="E20" s="59"/>
      <c r="G20" s="59"/>
      <c r="I20" s="59"/>
    </row>
    <row r="21" spans="1:11" x14ac:dyDescent="0.25">
      <c r="A21" s="61" t="s">
        <v>36</v>
      </c>
      <c r="B21" s="7">
        <f>B4-(B12+B19)</f>
        <v>3384</v>
      </c>
      <c r="C21" s="63">
        <v>6.4000000000000003E-3</v>
      </c>
      <c r="D21" s="7">
        <f>D4-(D12+D19)</f>
        <v>23311</v>
      </c>
      <c r="E21" s="63">
        <v>3.5400000000000001E-2</v>
      </c>
      <c r="F21" s="7">
        <f>F4-(F12+F19)</f>
        <v>76048</v>
      </c>
      <c r="G21" s="63">
        <v>7.3800000000000004E-2</v>
      </c>
      <c r="H21" s="7">
        <f>H4-(H12+H19)</f>
        <v>126548</v>
      </c>
      <c r="I21" s="63">
        <v>0.1167</v>
      </c>
      <c r="J21" s="7">
        <f>J4-(J12+J19)</f>
        <v>169219</v>
      </c>
      <c r="K21" s="4">
        <v>0.1484</v>
      </c>
    </row>
    <row r="22" spans="1:11" x14ac:dyDescent="0.25">
      <c r="A22" s="59" t="s">
        <v>38</v>
      </c>
      <c r="B22" s="6">
        <v>0</v>
      </c>
      <c r="C22" s="63">
        <v>0</v>
      </c>
      <c r="D22" s="6">
        <v>0</v>
      </c>
      <c r="E22" s="63">
        <v>0</v>
      </c>
      <c r="F22" s="6">
        <v>13750</v>
      </c>
      <c r="G22" s="63">
        <v>1.6299999999999999E-2</v>
      </c>
      <c r="H22" s="6">
        <v>22250</v>
      </c>
      <c r="I22" s="63">
        <v>2.4899999999999999E-2</v>
      </c>
      <c r="J22" s="6">
        <v>22250</v>
      </c>
      <c r="K22" s="4">
        <v>2.2499999999999999E-2</v>
      </c>
    </row>
    <row r="23" spans="1:11" x14ac:dyDescent="0.25">
      <c r="A23" s="59"/>
      <c r="B23" s="6"/>
      <c r="C23" s="59"/>
      <c r="D23" s="6"/>
      <c r="E23" s="59"/>
      <c r="F23" s="6"/>
      <c r="G23" s="59"/>
      <c r="H23" s="6"/>
      <c r="I23" s="59"/>
      <c r="J23" s="6"/>
    </row>
    <row r="24" spans="1:11" x14ac:dyDescent="0.25">
      <c r="A24" s="61" t="s">
        <v>37</v>
      </c>
      <c r="B24" s="7">
        <f>(B21-B22)</f>
        <v>3384</v>
      </c>
      <c r="C24" s="63">
        <v>6.4000000000000003E-3</v>
      </c>
      <c r="D24" s="7">
        <f>(D21-D22)</f>
        <v>23311</v>
      </c>
      <c r="E24" s="63">
        <v>3.5400000000000001E-2</v>
      </c>
      <c r="F24" s="7">
        <f>F21-F22</f>
        <v>62298</v>
      </c>
      <c r="G24" s="63">
        <v>7.3800000000000004E-2</v>
      </c>
      <c r="H24" s="7">
        <f>H21-H22</f>
        <v>104298</v>
      </c>
      <c r="I24" s="63">
        <v>0.1167</v>
      </c>
      <c r="J24" s="7">
        <f>J21-J22</f>
        <v>146969</v>
      </c>
      <c r="K24" s="4">
        <v>0.1484</v>
      </c>
    </row>
    <row r="26" spans="1:11" x14ac:dyDescent="0.25">
      <c r="B26" s="6"/>
      <c r="C26" s="6"/>
      <c r="D26" s="6"/>
      <c r="E26" s="6"/>
      <c r="F26" s="6"/>
      <c r="G26" s="2"/>
    </row>
    <row r="27" spans="1:11" x14ac:dyDescent="0.25">
      <c r="A27" s="1"/>
      <c r="B27" s="7"/>
      <c r="C27" s="8"/>
      <c r="D27" s="8"/>
      <c r="E27" s="7"/>
      <c r="F27" s="7"/>
      <c r="G27" s="2"/>
    </row>
    <row r="28" spans="1:11" x14ac:dyDescent="0.25">
      <c r="B28" s="6"/>
      <c r="C28" s="6"/>
      <c r="D28" s="6"/>
      <c r="E28" s="6"/>
      <c r="F28" s="6"/>
      <c r="G28" s="2"/>
    </row>
    <row r="29" spans="1:11" x14ac:dyDescent="0.25">
      <c r="A29" s="1"/>
      <c r="B29" s="7"/>
      <c r="C29" s="7"/>
      <c r="D29" s="7"/>
      <c r="E29" s="7"/>
      <c r="F29" s="7"/>
      <c r="G29" s="2"/>
    </row>
    <row r="30" spans="1:11" x14ac:dyDescent="0.25">
      <c r="B30" s="6"/>
      <c r="C30" s="6"/>
      <c r="D30" s="6"/>
      <c r="E30" s="6"/>
      <c r="F30" s="6"/>
      <c r="G30" s="2"/>
    </row>
    <row r="31" spans="1:11" x14ac:dyDescent="0.25">
      <c r="A31" s="1"/>
      <c r="B31" s="7"/>
      <c r="C31" s="7"/>
      <c r="D31" s="7"/>
      <c r="E31" s="7"/>
      <c r="F31" s="7"/>
      <c r="G31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Estimation</vt:lpstr>
      <vt:lpstr>Break Even</vt:lpstr>
    </vt:vector>
  </TitlesOfParts>
  <Company>Loyola University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NTUser </dc:creator>
  <cp:lastModifiedBy>Aniket Gupta</cp:lastModifiedBy>
  <cp:lastPrinted>2003-02-14T20:07:28Z</cp:lastPrinted>
  <dcterms:created xsi:type="dcterms:W3CDTF">2003-01-04T17:48:12Z</dcterms:created>
  <dcterms:modified xsi:type="dcterms:W3CDTF">2024-02-03T22:30:14Z</dcterms:modified>
</cp:coreProperties>
</file>