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embeddings/oleObject1.bin" ContentType="application/vnd.openxmlformats-officedocument.oleObject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BF2993DA-D163-4861-9F2B-F1C19FDC55D4}" xr6:coauthVersionLast="47" xr6:coauthVersionMax="47" xr10:uidLastSave="{00000000-0000-0000-0000-000000000000}"/>
  <bookViews>
    <workbookView xWindow="3348" yWindow="3348" windowWidth="17280" windowHeight="8880" tabRatio="782" firstSheet="8" activeTab="8"/>
  </bookViews>
  <sheets>
    <sheet name="Title" sheetId="18" r:id="rId1"/>
    <sheet name="Introduction" sheetId="19" r:id="rId2"/>
    <sheet name="Commuting" sheetId="16" r:id="rId3"/>
    <sheet name="Company Vehicles" sheetId="17" r:id="rId4"/>
    <sheet name="Other Employee Travel" sheetId="11" r:id="rId5"/>
    <sheet name="Electricity" sheetId="8" r:id="rId6"/>
    <sheet name="On-Site Fuel" sheetId="10" r:id="rId7"/>
    <sheet name="Product Transport" sheetId="12" r:id="rId8"/>
    <sheet name="Waste Emissions" sheetId="21" r:id="rId9"/>
    <sheet name="Direct Emissions " sheetId="13" r:id="rId10"/>
    <sheet name="Total" sheetId="14" r:id="rId11"/>
    <sheet name="State Emission Factors" sheetId="2" r:id="rId12"/>
    <sheet name="References" sheetId="3" r:id="rId13"/>
    <sheet name="Global Warming Potentials" sheetId="6" r:id="rId14"/>
    <sheet name="Waste Defaults" sheetId="22" r:id="rId15"/>
    <sheet name="Industrial Process GHGs" sheetId="20" r:id="rId16"/>
    <sheet name="Conversion Factors" sheetId="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6" l="1"/>
  <c r="C19" i="16"/>
  <c r="G19" i="16"/>
  <c r="C22" i="16" s="1"/>
  <c r="G22" i="16" s="1"/>
  <c r="C25" i="16" s="1"/>
  <c r="G25" i="16" s="1"/>
  <c r="D12" i="14" s="1"/>
  <c r="G14" i="17"/>
  <c r="C17" i="17"/>
  <c r="G17" i="17"/>
  <c r="F12" i="14" s="1"/>
  <c r="I17" i="13"/>
  <c r="I35" i="13" s="1"/>
  <c r="F16" i="14" s="1"/>
  <c r="I20" i="13"/>
  <c r="I23" i="13"/>
  <c r="I26" i="13"/>
  <c r="I29" i="13"/>
  <c r="I32" i="13"/>
  <c r="H18" i="8"/>
  <c r="H22" i="8"/>
  <c r="H25" i="8"/>
  <c r="H28" i="8"/>
  <c r="H16" i="10"/>
  <c r="P16" i="10"/>
  <c r="H20" i="10"/>
  <c r="H24" i="10"/>
  <c r="H43" i="10" s="1"/>
  <c r="F14" i="14" s="1"/>
  <c r="H28" i="10"/>
  <c r="H32" i="10"/>
  <c r="H36" i="10"/>
  <c r="H40" i="10"/>
  <c r="H18" i="11"/>
  <c r="D21" i="11" s="1"/>
  <c r="H21" i="11" s="1"/>
  <c r="D24" i="11" s="1"/>
  <c r="H24" i="11" s="1"/>
  <c r="H36" i="11" s="1"/>
  <c r="H12" i="14" s="1"/>
  <c r="H29" i="11"/>
  <c r="D33" i="11"/>
  <c r="H33" i="11"/>
  <c r="H19" i="12"/>
  <c r="D23" i="12"/>
  <c r="H23" i="12"/>
  <c r="D27" i="12"/>
  <c r="H27" i="12" s="1"/>
  <c r="H32" i="12"/>
  <c r="D36" i="12"/>
  <c r="H36" i="12"/>
  <c r="D40" i="12" s="1"/>
  <c r="H40" i="12" s="1"/>
  <c r="H45" i="12"/>
  <c r="D49" i="12"/>
  <c r="H49" i="12" s="1"/>
  <c r="D53" i="12" s="1"/>
  <c r="H53" i="12" s="1"/>
  <c r="H58" i="12"/>
  <c r="D62" i="12" s="1"/>
  <c r="H62" i="12" s="1"/>
  <c r="D66" i="12" s="1"/>
  <c r="H66" i="12" s="1"/>
  <c r="D14" i="14"/>
  <c r="D16" i="14"/>
  <c r="G28" i="21"/>
  <c r="G30" i="21"/>
  <c r="G34" i="21"/>
  <c r="G36" i="21"/>
  <c r="H69" i="12" l="1"/>
  <c r="H14" i="14" s="1"/>
  <c r="J16" i="14"/>
  <c r="H19" i="14" s="1"/>
</calcChain>
</file>

<file path=xl/comments1.xml><?xml version="1.0" encoding="utf-8"?>
<comments xmlns="http://schemas.openxmlformats.org/spreadsheetml/2006/main">
  <authors>
    <author>EPA</author>
  </authors>
  <commentList>
    <comment ref="C15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Possible source of facility
-wide data is Human Resources office.</t>
        </r>
      </text>
    </comment>
    <comment ref="E15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It was decided in a 6/27 Climate Neutral Network meeting that we would use 240 as the average number of working days per year.  </t>
        </r>
      </text>
    </comment>
    <comment ref="E19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According to the Nationwide Personal Transportation Survey (NPTS), 11.8 miles is the one-way national average commute to work. (See http://www-cta.ornl.gov/npts/1995/Doc/publications.shtml/trends_report.pdf, Summary of Travel Trends, Table 5) </t>
        </r>
      </text>
    </comment>
    <comment ref="E22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According to the EPA website, average light vehicle mpg in 1999 was 23.8 (see http://www.epa.gov/oms/cert/mpg/fetrends/s99003.htm).  Slightly different statistics can be found elsewhere -- for instance the FHWA weighted average gas mileage is 20.0 miles per gallon (see http://www.fhwa.dot.gov/ohim/hs98/mvpage.htm). </t>
        </r>
      </text>
    </comment>
    <comment ref="E25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19.56 lbs CO2 emitted per gallon statistic obtained at the EIA website.  See http://www.eia.doe.gov/oiaf/1605/forms.htm, then click on Form EIA-1605 long form instructions.  Scroll down to Appendix B.</t>
        </r>
      </text>
    </comment>
  </commentList>
</comments>
</file>

<file path=xl/comments2.xml><?xml version="1.0" encoding="utf-8"?>
<comments xmlns="http://schemas.openxmlformats.org/spreadsheetml/2006/main">
  <authors>
    <author>EPA</author>
  </authors>
  <commentList>
    <comment ref="C14" authorId="0" shapeId="0">
      <text>
        <r>
          <rPr>
            <sz val="8"/>
            <color indexed="81"/>
            <rFont val="Tahoma"/>
          </rPr>
          <t xml:space="preserve">Possible sources of facility-wide data include vehicle log books, fleet records and invoices, and employee mileage records. </t>
        </r>
      </text>
    </comment>
    <comment ref="E14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According to the EPA website, average light vehicle mpg in 1999 was 23.8 (see http://www.epa.gov/oms/cert/mpg/fetrends/s99003.htm).  Slightly different statistics can be found elsewhere -- for instance the FHWA weighted average gas mileage is 20.0 miles per gallon (see http://www.fhwa.dot.gov/ohim/hs98/mvpage.htm). </t>
        </r>
      </text>
    </comment>
    <comment ref="E17" authorId="0" shapeId="0">
      <text>
        <r>
          <rPr>
            <b/>
            <sz val="8"/>
            <color indexed="81"/>
            <rFont val="Tahoma"/>
          </rPr>
          <t>EIA:</t>
        </r>
        <r>
          <rPr>
            <sz val="8"/>
            <color indexed="81"/>
            <rFont val="Tahoma"/>
          </rPr>
          <t xml:space="preserve">
19.56 lbs CO</t>
        </r>
        <r>
          <rPr>
            <vertAlign val="subscript"/>
            <sz val="8"/>
            <color indexed="81"/>
            <rFont val="Tahoma"/>
            <family val="2"/>
          </rPr>
          <t>2</t>
        </r>
        <r>
          <rPr>
            <sz val="8"/>
            <color indexed="81"/>
            <rFont val="Tahoma"/>
          </rPr>
          <t xml:space="preserve"> emitted per gallon statistic obtained at the EIA website.  See http://www.eia.doe.gov/oiaf/1605/forms.html, then click on Form EIA-1605, long form instructions.</t>
        </r>
      </text>
    </comment>
  </commentList>
</comments>
</file>

<file path=xl/comments3.xml><?xml version="1.0" encoding="utf-8"?>
<comments xmlns="http://schemas.openxmlformats.org/spreadsheetml/2006/main">
  <authors>
    <author>EPA</author>
  </authors>
  <commentList>
    <comment ref="D18" authorId="0" shapeId="0">
      <text>
        <r>
          <rPr>
            <sz val="8"/>
            <color indexed="81"/>
            <rFont val="Tahoma"/>
          </rPr>
          <t>Possible sources of facility-wide data include travel agency invoices and records, company logs, and employee claims.</t>
        </r>
      </text>
    </comment>
    <comment ref="F18" authorId="0" shapeId="0">
      <text>
        <r>
          <rPr>
            <b/>
            <sz val="8"/>
            <color indexed="81"/>
            <rFont val="Tahoma"/>
          </rPr>
          <t>FAA:</t>
        </r>
        <r>
          <rPr>
            <sz val="8"/>
            <color indexed="81"/>
            <rFont val="Tahoma"/>
          </rPr>
          <t xml:space="preserve">
The average airline domestic round-trip mileage statistic can be calculated using information from Table 6.3 of FAA Statistical Handbook of Aviation.  For reference, see http://www.api.faa.gov/handbook96/toc96.htm </t>
        </r>
      </text>
    </comment>
    <comment ref="F21" authorId="0" shapeId="0">
      <text>
        <r>
          <rPr>
            <b/>
            <sz val="8"/>
            <color indexed="81"/>
            <rFont val="Tahoma"/>
          </rPr>
          <t xml:space="preserve">BTS:
</t>
        </r>
        <r>
          <rPr>
            <sz val="8"/>
            <color indexed="81"/>
            <rFont val="Tahoma"/>
            <family val="2"/>
          </rPr>
          <t>The average CO2  per passenger miles statistic is calculated from data from: http://www.bts.gov/ntda/nts/NTS99/data/Chapter4/content.pdf, Table 4-21.</t>
        </r>
      </text>
    </comment>
    <comment ref="F24" authorId="0" shapeId="0">
      <text>
        <r>
          <rPr>
            <b/>
            <sz val="8"/>
            <color indexed="81"/>
            <rFont val="Tahoma"/>
          </rPr>
          <t xml:space="preserve">IPCC:
</t>
        </r>
        <r>
          <rPr>
            <sz val="8"/>
            <color indexed="81"/>
            <rFont val="Tahoma"/>
            <family val="2"/>
          </rPr>
          <t>The average warming potential non CO2 greenhouse gas emissions from airtravel is double the CO2 emissions.  Comes from the IPPC "Aviation and the Global Atmosphere" report 1999</t>
        </r>
      </text>
    </comment>
    <comment ref="D29" authorId="0" shapeId="0">
      <text>
        <r>
          <rPr>
            <sz val="8"/>
            <color indexed="81"/>
            <rFont val="Tahoma"/>
          </rPr>
          <t>Possible sources of facility-wide data include travel agency invoices and records, company logs, and employee claims.</t>
        </r>
      </text>
    </comment>
    <comment ref="F29" authorId="0" shapeId="0">
      <text>
        <r>
          <rPr>
            <sz val="8"/>
            <color indexed="81"/>
            <rFont val="Tahoma"/>
          </rPr>
          <t xml:space="preserve">Could be developed based on the typical destinations for which rail travel is used. </t>
        </r>
      </text>
    </comment>
    <comment ref="F33" authorId="0" shapeId="0">
      <text>
        <r>
          <rPr>
            <sz val="8"/>
            <color indexed="81"/>
            <rFont val="Tahoma"/>
          </rPr>
          <t xml:space="preserve">From "Creating a standard for a Corporate CO2 Indicator." </t>
        </r>
      </text>
    </comment>
  </commentList>
</comments>
</file>

<file path=xl/comments4.xml><?xml version="1.0" encoding="utf-8"?>
<comments xmlns="http://schemas.openxmlformats.org/spreadsheetml/2006/main">
  <authors>
    <author>EPA</author>
  </authors>
  <commentList>
    <comment ref="D18" authorId="0" shapeId="0">
      <text>
        <r>
          <rPr>
            <sz val="8"/>
            <color indexed="81"/>
            <rFont val="Tahoma"/>
          </rPr>
          <t>Possible sources of facility-wide data include utility provider, electricity bills, gas bills, meter readings, and energy management software.</t>
        </r>
      </text>
    </comment>
    <comment ref="F18" authorId="0" shapeId="0">
      <text>
        <r>
          <rPr>
            <b/>
            <sz val="8"/>
            <color indexed="81"/>
            <rFont val="Tahoma"/>
          </rPr>
          <t>EIA:</t>
        </r>
        <r>
          <rPr>
            <sz val="8"/>
            <color indexed="81"/>
            <rFont val="Tahoma"/>
          </rPr>
          <t xml:space="preserve">
Emission levels are highly dependent on the regional energy mix used to produce the electricity.  If the national average is preferred over statewide statistics, that number is 1.341 lbs CO</t>
        </r>
        <r>
          <rPr>
            <vertAlign val="subscript"/>
            <sz val="8"/>
            <color indexed="81"/>
            <rFont val="Tahoma"/>
            <family val="2"/>
          </rPr>
          <t>2</t>
        </r>
        <r>
          <rPr>
            <sz val="8"/>
            <color indexed="81"/>
            <rFont val="Tahoma"/>
          </rPr>
          <t xml:space="preserve"> per kWh.  Emission rates are also available in short tons, and metric tons, per MWh.</t>
        </r>
      </text>
    </comment>
    <comment ref="D22" authorId="0" shapeId="0">
      <text>
        <r>
          <rPr>
            <sz val="8"/>
            <color indexed="81"/>
            <rFont val="Tahoma"/>
          </rPr>
          <t>Possible sources of facility-wide data include utility provider, electricity bills, gas bills, meter readings, and energy management software.</t>
        </r>
      </text>
    </comment>
    <comment ref="F22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http://www.eia.doe.gov/cneaf/electricity/page/co2_report/co2report.html, then scroll down to "Thermal Efficiencies of Power Plants."</t>
        </r>
      </text>
    </comment>
    <comment ref="D25" authorId="0" shapeId="0">
      <text>
        <r>
          <rPr>
            <sz val="8"/>
            <color indexed="81"/>
            <rFont val="Tahoma"/>
          </rPr>
          <t xml:space="preserve">The emissions from coal vary according to net calorific value (NCV).  NCV changes in accordance with the region of fuel extraction -- the emission factor presented above is EIA's national average. 
</t>
        </r>
      </text>
    </comment>
    <comment ref="F25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http://www.eia.doe.gov/cneaf/electricity/page/co2_report/co2report.html, then scroll down to "Thermal Efficiencies of Power Plants."</t>
        </r>
      </text>
    </comment>
    <comment ref="D28" authorId="0" shapeId="0">
      <text>
        <r>
          <rPr>
            <sz val="8"/>
            <color indexed="81"/>
            <rFont val="Tahoma"/>
          </rPr>
          <t>Possible sources of facility-wide data include utility provider, electricity bills, gas bills, meter readings, and energy management software.</t>
        </r>
      </text>
    </comment>
    <comment ref="F28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http://www.eia.doe.gov/cneaf/electricity/page/co2_report/co2report.html, then scroll down to "Thermal Efficiencies of Power Plants."</t>
        </r>
      </text>
    </comment>
  </commentList>
</comments>
</file>

<file path=xl/comments5.xml><?xml version="1.0" encoding="utf-8"?>
<comments xmlns="http://schemas.openxmlformats.org/spreadsheetml/2006/main">
  <authors>
    <author>EPA</author>
  </authors>
  <commentList>
    <comment ref="D16" authorId="0" shapeId="0">
      <text>
        <r>
          <rPr>
            <sz val="8"/>
            <color indexed="81"/>
            <rFont val="Tahoma"/>
          </rPr>
          <t>Possible sources of facility-wide data include gas provider, gas bills, meter readings, and energy management software.</t>
        </r>
      </text>
    </comment>
    <comment ref="F16" authorId="0" shapeId="0">
      <text>
        <r>
          <rPr>
            <sz val="8"/>
            <color indexed="81"/>
            <rFont val="Tahoma"/>
          </rPr>
          <t>From Appendix B of Instructions for Form EIA 1605b, Voluntary Reporting of Greenhouse Gas Emissions.</t>
        </r>
      </text>
    </comment>
    <comment ref="D20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Possible sources of facility-wide data include invoices for fuel delivery, fuel bills, meter readings, and energy management software.</t>
        </r>
      </text>
    </comment>
    <comment ref="F20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http://www.eia.doe.gov/oiaf/1605/forms.html, then click on Form EIA-1605 long form instructions.  Scroll down to Appendix B.</t>
        </r>
      </text>
    </comment>
    <comment ref="D24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Possible sources of facility-wide data include invoices for fuel delivery, fuel bills, meter readings, and energy management software.</t>
        </r>
      </text>
    </comment>
    <comment ref="F24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http://www.eia.doe.gov/oiaf/1605/forms.html, then click on Form EIA-1605 long form instructions.  Scroll down to Appendix B.</t>
        </r>
      </text>
    </comment>
    <comment ref="D28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Possible sources of facility-wide data include invoices for fuel delivery, fuel bills, meter readings, and energy management software.</t>
        </r>
      </text>
    </comment>
    <comment ref="F28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http://www.eia.doe.gov/oiaf/1605/forms.html, then click on Form EIA-1605 long form instructions.  Scroll down to Appendix B.</t>
        </r>
      </text>
    </comment>
    <comment ref="D32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Possible sources of facility-wide data include invoices for fuel delivery, fuel bills, meter readings, and energy management software.</t>
        </r>
      </text>
    </comment>
    <comment ref="F32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http://www.eia.doe.gov/oiaf/1605/forms.html, then click on Form EIA-1605 long form instructions.  Scroll down to Appendix B.</t>
        </r>
      </text>
    </comment>
    <comment ref="D36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Possible sources of facility-wide data include invoices for fuel delivery, fuel bills, meter readings, and energy management software.</t>
        </r>
      </text>
    </comment>
    <comment ref="F36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http://www.eia.doe.gov/oiaf/1605/forms.html, then click on Form EIA-1605 long form instructions.  Scroll down to Appendix B.</t>
        </r>
      </text>
    </comment>
    <comment ref="D40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Possible sources of facility-wide data include invoices for fuel delivery, fuel bills, meter readings, and energy management software.</t>
        </r>
      </text>
    </comment>
    <comment ref="F40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http://www.eia.doe.gov/oiaf/1605/forms.html, then click on Form EIA-1605 long form instructions.  Scroll down to Appendix B.</t>
        </r>
      </text>
    </comment>
  </commentList>
</comments>
</file>

<file path=xl/comments6.xml><?xml version="1.0" encoding="utf-8"?>
<comments xmlns="http://schemas.openxmlformats.org/spreadsheetml/2006/main">
  <authors>
    <author>EPA</author>
  </authors>
  <commentList>
    <comment ref="D19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19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23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D32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32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36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40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http://www.ghgprotocol.org, then "Resources," followed by "Creating a standard for a Corporate CO2 Indicator."</t>
        </r>
      </text>
    </comment>
    <comment ref="D45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45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49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53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http://www.ghgprotocol.org, then "Resources," followed by "Creating a standard for a Corporate CO2 Indicator."</t>
        </r>
      </text>
    </comment>
    <comment ref="D58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58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62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Potential sources of facility-wide data include fleet invoices and records, freight handler invoices, and company log books.</t>
        </r>
      </text>
    </comment>
    <comment ref="F66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reference, see http://www.ghgprotocol.org, then "Resources," followed by "Creating a standard for a Corporate CO2 Indicator."</t>
        </r>
      </text>
    </comment>
  </commentList>
</comments>
</file>

<file path=xl/comments7.xml><?xml version="1.0" encoding="utf-8"?>
<comments xmlns="http://schemas.openxmlformats.org/spreadsheetml/2006/main">
  <authors>
    <author>Vincent Camobreco</author>
    <author>EPA</author>
  </authors>
  <commentList>
    <comment ref="G17" authorId="0" shapeId="0">
      <text>
        <r>
          <rPr>
            <sz val="8"/>
            <color indexed="81"/>
            <rFont val="Tahoma"/>
            <family val="2"/>
          </rPr>
          <t>Enter the total amount of waste sent to landfill in the current reporting year.</t>
        </r>
        <r>
          <rPr>
            <sz val="8"/>
            <color indexed="81"/>
            <rFont val="Tahoma"/>
          </rPr>
          <t xml:space="preserve">
</t>
        </r>
      </text>
    </comment>
    <comment ref="G19" authorId="1" shapeId="0">
      <text>
        <r>
          <rPr>
            <b/>
            <sz val="8"/>
            <color indexed="81"/>
            <rFont val="Tahoma"/>
            <family val="2"/>
          </rPr>
          <t>EPA:</t>
        </r>
        <r>
          <rPr>
            <sz val="8"/>
            <color indexed="81"/>
            <rFont val="Tahoma"/>
            <family val="2"/>
          </rPr>
          <t xml:space="preserve">
Enter the composition of the waste sent to landfill in the current reporting year, or use default values provided.</t>
        </r>
        <r>
          <rPr>
            <sz val="8"/>
            <color indexed="81"/>
            <rFont val="Tahoma"/>
          </rPr>
          <t xml:space="preserve">
</t>
        </r>
      </text>
    </comment>
    <comment ref="G32" authorId="1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Enter the percentage of gas collected at landfill in the current reporting year, or use default value provided.  Default figure for new facilities taken from EPA AP-42 chapter on landfilling (1998).  </t>
        </r>
      </text>
    </comment>
  </commentList>
</comments>
</file>

<file path=xl/comments8.xml><?xml version="1.0" encoding="utf-8"?>
<comments xmlns="http://schemas.openxmlformats.org/spreadsheetml/2006/main">
  <authors>
    <author>EPA</author>
  </authors>
  <commentList>
    <comment ref="E17" authorId="0" shapeId="0">
      <text>
        <r>
          <rPr>
            <sz val="8"/>
            <color indexed="81"/>
            <rFont val="Tahoma"/>
          </rPr>
          <t>For sector-specific guidance on potential process-related GHG emissions, click on link: "to process emissions."  Possible sources of facility-wide data include direct measurements and energy management software.</t>
        </r>
      </text>
    </comment>
    <comment ref="E20" authorId="0" shapeId="0">
      <text>
        <r>
          <rPr>
            <sz val="8"/>
            <color indexed="81"/>
            <rFont val="Tahoma"/>
          </rPr>
          <t>For sector-specific guidance on potential process-related GHG emissions, click on link: "to process emissions."  Possible sources of facility-wide data include direct measurements and energy management software.</t>
        </r>
      </text>
    </comment>
    <comment ref="E23" authorId="0" shapeId="0">
      <text>
        <r>
          <rPr>
            <sz val="8"/>
            <color indexed="81"/>
            <rFont val="Tahoma"/>
          </rPr>
          <t>For sector-specific guidance on potential process-related GHG emissions, click on link: "to process emissions."  Possible sources of facility-wide data include direct measurements and energy management software.</t>
        </r>
      </text>
    </comment>
    <comment ref="E26" authorId="0" shapeId="0">
      <text>
        <r>
          <rPr>
            <sz val="8"/>
            <color indexed="81"/>
            <rFont val="Tahoma"/>
          </rPr>
          <t>For sector-specific guidance on potential process-related GHG emissions, click on link: "to process emissions."  Possible sources of facility-wide data include direct measurements and energy management software.</t>
        </r>
      </text>
    </comment>
    <comment ref="E29" authorId="0" shapeId="0">
      <text>
        <r>
          <rPr>
            <b/>
            <sz val="8"/>
            <color indexed="81"/>
            <rFont val="Tahoma"/>
          </rPr>
          <t>EPA:</t>
        </r>
        <r>
          <rPr>
            <sz val="8"/>
            <color indexed="81"/>
            <rFont val="Tahoma"/>
          </rPr>
          <t xml:space="preserve">
For sector-specific guidance on potential process-related GHG emissions, click on link: "to process emissions."  Possible sources of facility-wide data include direct measurements and energy management software.</t>
        </r>
      </text>
    </comment>
    <comment ref="G29" authorId="0" shapeId="0">
      <text>
        <r>
          <rPr>
            <sz val="8"/>
            <color indexed="81"/>
            <rFont val="Tahoma"/>
          </rPr>
          <t xml:space="preserve">After identifying type and quantity of chlorofluorocarbon gas emissions, click on 'to global warming potentials' icon to select GWP.
 </t>
        </r>
      </text>
    </comment>
    <comment ref="E32" authorId="0" shapeId="0">
      <text>
        <r>
          <rPr>
            <sz val="8"/>
            <color indexed="81"/>
            <rFont val="Tahoma"/>
          </rPr>
          <t>For sector-specific guidance on potential process-related GHG emissions, click on link: "to process emissions."  Possible sources of facility-wide data include direct measurements and energy management software.</t>
        </r>
      </text>
    </comment>
    <comment ref="G32" authorId="0" shapeId="0">
      <text>
        <r>
          <rPr>
            <sz val="8"/>
            <color indexed="81"/>
            <rFont val="Tahoma"/>
          </rPr>
          <t xml:space="preserve">After identifying type and quantity of hydrofluorocarbon gas emissions, click on 'to global warming potentials' icon to select GWP. </t>
        </r>
      </text>
    </comment>
  </commentList>
</comments>
</file>

<file path=xl/sharedStrings.xml><?xml version="1.0" encoding="utf-8"?>
<sst xmlns="http://schemas.openxmlformats.org/spreadsheetml/2006/main" count="591" uniqueCount="425">
  <si>
    <t xml:space="preserve">of the sheet.  </t>
  </si>
  <si>
    <t>corresponding number of times and the sum-total should be manually entered at the bottom</t>
  </si>
  <si>
    <t>hand corner of a cell.  Once data has been supplied and calculations performed,</t>
  </si>
  <si>
    <t>in the company-total calculation.  Appendix sheets are also provided, accessible via electronic</t>
  </si>
  <si>
    <t xml:space="preserve">links, for reference purposes. </t>
  </si>
  <si>
    <t>Commuting:</t>
  </si>
  <si>
    <t>Company Cars:</t>
  </si>
  <si>
    <t>miles per year * avg miles/gallon gasoline = gallons gas used</t>
  </si>
  <si>
    <t>X</t>
  </si>
  <si>
    <t>=</t>
  </si>
  <si>
    <t xml:space="preserve">X </t>
  </si>
  <si>
    <t>+</t>
  </si>
  <si>
    <t xml:space="preserve">     facilities.</t>
  </si>
  <si>
    <t xml:space="preserve">    </t>
  </si>
  <si>
    <r>
      <t>Electricity Usage:</t>
    </r>
    <r>
      <rPr>
        <sz val="10"/>
        <rFont val="Arial"/>
        <family val="2"/>
      </rPr>
      <t xml:space="preserve"> </t>
    </r>
  </si>
  <si>
    <t>/</t>
  </si>
  <si>
    <t xml:space="preserve">number employees * number days worked/year/employee = total </t>
  </si>
  <si>
    <t xml:space="preserve">     employee days per year</t>
  </si>
  <si>
    <t xml:space="preserve">     miles per year</t>
  </si>
  <si>
    <t xml:space="preserve">total employee days * avg employee commute (miles) = total </t>
  </si>
  <si>
    <t xml:space="preserve">     emitted from consumption</t>
  </si>
  <si>
    <t>State</t>
  </si>
  <si>
    <t>lbs/kWh</t>
  </si>
  <si>
    <t>short tons/MWh</t>
  </si>
  <si>
    <t>metric tons/MWh</t>
  </si>
  <si>
    <t>Connecticut</t>
  </si>
  <si>
    <t>Maine</t>
  </si>
  <si>
    <t>Massachusetts</t>
  </si>
  <si>
    <t>New Hampshire</t>
  </si>
  <si>
    <t>Rhode Island</t>
  </si>
  <si>
    <t>Vermont</t>
  </si>
  <si>
    <t>New Jersey</t>
  </si>
  <si>
    <t>New York</t>
  </si>
  <si>
    <t>Pennsylvania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</si>
  <si>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</si>
  <si>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</si>
  <si>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</si>
  <si>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</si>
  <si>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</si>
  <si>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</si>
  <si>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</si>
  <si>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</si>
  <si>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</si>
  <si>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</si>
  <si>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</si>
  <si>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</si>
  <si>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</si>
  <si>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</si>
  <si>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</si>
  <si>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</si>
  <si>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</si>
  <si>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</si>
  <si>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</si>
  <si>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</si>
  <si>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</si>
  <si>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Alabama</t>
  </si>
  <si>
    <t>Kentucky</t>
  </si>
  <si>
    <t>Mississippi</t>
  </si>
  <si>
    <t>Tennessee</t>
  </si>
  <si>
    <t>Arkansas</t>
  </si>
  <si>
    <t>Louisiana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</si>
  <si>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</si>
  <si>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</si>
  <si>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</si>
  <si>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</si>
  <si>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</si>
  <si>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</si>
  <si>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</si>
  <si>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</si>
  <si>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</si>
  <si>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</si>
  <si>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California</t>
  </si>
  <si>
    <t>Oregon</t>
  </si>
  <si>
    <t>Washington</t>
  </si>
  <si>
    <t>Alaska</t>
  </si>
  <si>
    <t>Hawaii</t>
  </si>
  <si>
    <t>or, if differentiated:</t>
  </si>
  <si>
    <t xml:space="preserve">amount gas: </t>
  </si>
  <si>
    <t>amount coal:</t>
  </si>
  <si>
    <t>On-Site Fuel Use:</t>
  </si>
  <si>
    <t>STEP 2: repeat for all facilities.</t>
  </si>
  <si>
    <t xml:space="preserve">total unspecified electricity: </t>
  </si>
  <si>
    <t>Conversion Factors for Units of Measure</t>
  </si>
  <si>
    <t xml:space="preserve">To Convert: </t>
  </si>
  <si>
    <t xml:space="preserve">To: </t>
  </si>
  <si>
    <t>Multiply By:</t>
  </si>
  <si>
    <t>feet</t>
  </si>
  <si>
    <t>miles</t>
  </si>
  <si>
    <t>square feet</t>
  </si>
  <si>
    <t>cubic feet</t>
  </si>
  <si>
    <t>pounds</t>
  </si>
  <si>
    <t>British thermal units (Btu)</t>
  </si>
  <si>
    <t>Foot pounds</t>
  </si>
  <si>
    <t>kilowatt hours (kWh)</t>
  </si>
  <si>
    <t>quads (quadrillion Btu)</t>
  </si>
  <si>
    <t>tons</t>
  </si>
  <si>
    <t>barrels</t>
  </si>
  <si>
    <t>quadrillion Btu</t>
  </si>
  <si>
    <t>lb/Mwh</t>
  </si>
  <si>
    <t>meters</t>
  </si>
  <si>
    <t>kilometers</t>
  </si>
  <si>
    <t>acres</t>
  </si>
  <si>
    <t>hectares</t>
  </si>
  <si>
    <t>liters</t>
  </si>
  <si>
    <t>grams</t>
  </si>
  <si>
    <t>joules</t>
  </si>
  <si>
    <t>Btu</t>
  </si>
  <si>
    <t>kWh</t>
  </si>
  <si>
    <t>metric tons</t>
  </si>
  <si>
    <t>gallons</t>
  </si>
  <si>
    <t>lb/kWh</t>
  </si>
  <si>
    <r>
      <t>2.2957 * 10</t>
    </r>
    <r>
      <rPr>
        <vertAlign val="superscript"/>
        <sz val="10"/>
        <rFont val="Arial"/>
        <family val="2"/>
      </rPr>
      <t>-5</t>
    </r>
  </si>
  <si>
    <r>
      <t>1.285 * 10</t>
    </r>
    <r>
      <rPr>
        <vertAlign val="superscript"/>
        <sz val="10"/>
        <rFont val="Arial"/>
        <family val="2"/>
      </rPr>
      <t>-5</t>
    </r>
  </si>
  <si>
    <r>
      <t>2.93 * 10</t>
    </r>
    <r>
      <rPr>
        <vertAlign val="superscript"/>
        <sz val="10"/>
        <rFont val="Arial"/>
        <family val="2"/>
      </rPr>
      <t>11</t>
    </r>
  </si>
  <si>
    <r>
      <t>5 * 10</t>
    </r>
    <r>
      <rPr>
        <vertAlign val="superscript"/>
        <sz val="10"/>
        <rFont val="Arial"/>
        <family val="2"/>
      </rPr>
      <t>-4</t>
    </r>
  </si>
  <si>
    <r>
      <t>2.2046 * 10</t>
    </r>
    <r>
      <rPr>
        <vertAlign val="superscript"/>
        <sz val="10"/>
        <rFont val="Arial"/>
        <family val="2"/>
      </rPr>
      <t>-6</t>
    </r>
  </si>
  <si>
    <r>
      <t>1 * 10</t>
    </r>
    <r>
      <rPr>
        <vertAlign val="superscript"/>
        <sz val="10"/>
        <rFont val="Arial"/>
        <family val="2"/>
      </rPr>
      <t>15</t>
    </r>
  </si>
  <si>
    <t>carbon (tons)</t>
  </si>
  <si>
    <t>To:</t>
  </si>
  <si>
    <r>
      <t xml:space="preserve">3.67 </t>
    </r>
    <r>
      <rPr>
        <i/>
        <sz val="10"/>
        <rFont val="Arial"/>
        <family val="2"/>
      </rPr>
      <t xml:space="preserve">or </t>
    </r>
    <r>
      <rPr>
        <sz val="10"/>
        <rFont val="Arial"/>
        <family val="2"/>
      </rPr>
      <t>44/12</t>
    </r>
  </si>
  <si>
    <r>
      <t>4.535 * 10</t>
    </r>
    <r>
      <rPr>
        <vertAlign val="superscript"/>
        <sz val="10"/>
        <rFont val="Arial"/>
        <family val="2"/>
      </rPr>
      <t>-4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</si>
  <si>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(metric tons)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</si>
  <si>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(pounds)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</si>
  <si>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(billion pounds)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</si>
  <si>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(tons)</t>
    </r>
  </si>
  <si>
    <r>
      <t>million metric tons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per quad</t>
    </r>
  </si>
  <si>
    <r>
      <t>pounds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per Btu</t>
    </r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</si>
  <si>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Factors</t>
    </r>
  </si>
  <si>
    <r>
      <t>gallons gas used *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/gallon gas used =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</t>
    </r>
  </si>
  <si>
    <r>
      <t>gallons gas used *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/gallons gas used =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</t>
    </r>
  </si>
  <si>
    <r>
      <t>kWh used * state avg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/kWh =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emitted</t>
    </r>
  </si>
  <si>
    <r>
      <t>gas kWh used *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/kWh =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emitted</t>
    </r>
  </si>
  <si>
    <r>
      <t>coal kWh used *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/kWh =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 </t>
    </r>
  </si>
  <si>
    <r>
      <t>total lbs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emitted =  </t>
    </r>
  </si>
  <si>
    <r>
      <t>gallons propane consumed *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/gallon =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</si>
  <si>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r>
      <t xml:space="preserve">    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/gallon =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from consumption</t>
    </r>
  </si>
  <si>
    <r>
      <t>total lbs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from on-site fuel use =  </t>
    </r>
  </si>
  <si>
    <r>
      <t>therms natural gas consumed *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/therm =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</t>
    </r>
  </si>
  <si>
    <t>MMBtu</t>
  </si>
  <si>
    <r>
      <t>1 * 10</t>
    </r>
    <r>
      <rPr>
        <vertAlign val="superscript"/>
        <sz val="10"/>
        <rFont val="Arial"/>
        <family val="2"/>
      </rPr>
      <t>6</t>
    </r>
  </si>
  <si>
    <t>therms</t>
  </si>
  <si>
    <r>
      <t>1 * 10</t>
    </r>
    <r>
      <rPr>
        <vertAlign val="superscript"/>
        <sz val="10"/>
        <rFont val="Arial"/>
        <family val="2"/>
      </rPr>
      <t>5</t>
    </r>
  </si>
  <si>
    <r>
      <t xml:space="preserve">     CO2/gallon =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from consumption</t>
    </r>
  </si>
  <si>
    <t>amount bituminous coal:</t>
  </si>
  <si>
    <t>amount anthracite coal:</t>
  </si>
  <si>
    <t>(short) tons</t>
  </si>
  <si>
    <t>amount wood and wood waste:</t>
  </si>
  <si>
    <r>
      <t>short tons bituminous coal consumed *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/short ton = </t>
    </r>
  </si>
  <si>
    <r>
      <t xml:space="preserve">     lbs CO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emitted from consumption</t>
    </r>
  </si>
  <si>
    <r>
      <t>short tons anthracite coal consumed *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/short ton =</t>
    </r>
  </si>
  <si>
    <r>
      <t xml:space="preserve">    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from consumption</t>
    </r>
  </si>
  <si>
    <r>
      <t>short tons wood waste consumed *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/short ton =</t>
    </r>
  </si>
  <si>
    <r>
      <t>amount gas (in lbs) * global warming potential =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equivalents</t>
    </r>
  </si>
  <si>
    <t>Global Warming Potentials</t>
  </si>
  <si>
    <t>Nitrous Oxide (N2O)</t>
  </si>
  <si>
    <t>HFC-23</t>
  </si>
  <si>
    <t>HFC-125</t>
  </si>
  <si>
    <t>HFC-134a</t>
  </si>
  <si>
    <t>Methane (CH4)</t>
  </si>
  <si>
    <t>Carbon dioxide (CO2)</t>
  </si>
  <si>
    <t>Greenhouse Gas:</t>
  </si>
  <si>
    <t>Global Warming Potential:</t>
  </si>
  <si>
    <t>HFC-143a</t>
  </si>
  <si>
    <t>HFC-152a</t>
  </si>
  <si>
    <t>HFC-227ea</t>
  </si>
  <si>
    <t>HFC-236fa</t>
  </si>
  <si>
    <t>HFC-4310mee</t>
  </si>
  <si>
    <t>CF4</t>
  </si>
  <si>
    <t>C2F6</t>
  </si>
  <si>
    <t>C4F10</t>
  </si>
  <si>
    <t>C6F14</t>
  </si>
  <si>
    <t>SF6</t>
  </si>
  <si>
    <r>
      <t xml:space="preserve">Source: US Environmental Protection Agency, </t>
    </r>
    <r>
      <rPr>
        <i/>
        <sz val="10"/>
        <rFont val="Arial"/>
        <family val="2"/>
      </rPr>
      <t xml:space="preserve">Inventory of US Greenhouse Gas Emissions and </t>
    </r>
  </si>
  <si>
    <t xml:space="preserve">     Sinks: 1990-1997. EPA 236-R-99-003, April 1999.</t>
  </si>
  <si>
    <t>train freight:</t>
  </si>
  <si>
    <t>number shipments * avg distance (miles)/shipment = total product-</t>
  </si>
  <si>
    <t xml:space="preserve">     miles shipped</t>
  </si>
  <si>
    <t xml:space="preserve">     emitted by train freight</t>
  </si>
  <si>
    <t>marine freight:</t>
  </si>
  <si>
    <t xml:space="preserve"> </t>
  </si>
  <si>
    <t xml:space="preserve">     emitted by marine freight</t>
  </si>
  <si>
    <t>air freight:</t>
  </si>
  <si>
    <t xml:space="preserve">     emitted by air freight</t>
  </si>
  <si>
    <t>tractor trailer freight:</t>
  </si>
  <si>
    <r>
      <t xml:space="preserve">Product Transport: </t>
    </r>
    <r>
      <rPr>
        <sz val="10"/>
        <rFont val="Arial"/>
        <family val="2"/>
      </rPr>
      <t>(from firm to users)</t>
    </r>
  </si>
  <si>
    <r>
      <t>total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emitted from firm-to-user product transport =      </t>
    </r>
  </si>
  <si>
    <t>travel by train:</t>
  </si>
  <si>
    <t xml:space="preserve">     miles traveled</t>
  </si>
  <si>
    <t>Non Motor-Vehicle Employee Travel:</t>
  </si>
  <si>
    <t xml:space="preserve">     carbon equivalent) </t>
  </si>
  <si>
    <t xml:space="preserve">carbon (million metric tons </t>
  </si>
  <si>
    <t xml:space="preserve">     </t>
  </si>
  <si>
    <t xml:space="preserve">     Use organization-wide data to record average tonnage of product shipped to distributor.   </t>
  </si>
  <si>
    <t>STEP 2: repeat for all company facilities and enter below.</t>
  </si>
  <si>
    <t>STEP 2: repeat for all company facilites and enter below.</t>
  </si>
  <si>
    <r>
      <t xml:space="preserve">STEP 3: compute sum of emissions from company cars </t>
    </r>
    <r>
      <rPr>
        <i/>
        <sz val="10"/>
        <rFont val="Arial"/>
        <family val="2"/>
      </rPr>
      <t xml:space="preserve">-- </t>
    </r>
    <r>
      <rPr>
        <sz val="10"/>
        <rFont val="Arial"/>
        <family val="2"/>
      </rPr>
      <t>equals sum of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for all </t>
    </r>
  </si>
  <si>
    <r>
      <t>total employee-miles traveled * lbs CO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 xml:space="preserve">emitted/employee-mile = total </t>
    </r>
  </si>
  <si>
    <r>
      <t xml:space="preserve">    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</t>
    </r>
  </si>
  <si>
    <t xml:space="preserve">NOTE: For amount unspecified energy, use statewide electricity factors by clicking on </t>
  </si>
  <si>
    <t xml:space="preserve">     for all employee trips.</t>
  </si>
  <si>
    <t xml:space="preserve">STEP 1: for facility #1, fill in gray box by determining number employees at site. </t>
  </si>
  <si>
    <r>
      <t>STEP 3: compute sum of emissions from commuting -- equals sum of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for </t>
    </r>
  </si>
  <si>
    <t xml:space="preserve">     all facilities. </t>
  </si>
  <si>
    <t xml:space="preserve">     Corresponding employee days per year, miles traveled per year, gallons of gas used, and </t>
  </si>
  <si>
    <t xml:space="preserve">     lbs CO2 emitted are determined using national averages.  </t>
  </si>
  <si>
    <r>
      <t xml:space="preserve">     employees at site.  Corresponding gallons of gas used and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are determined </t>
    </r>
  </si>
  <si>
    <t>total number employee trips * avg distance (miles)/trip (r/t) = total employee-</t>
  </si>
  <si>
    <t xml:space="preserve">     and state emission factor (or if practicable, determine total amount differentiated electricity </t>
  </si>
  <si>
    <t>STEP 2: repeat for all facilities and enter below.</t>
  </si>
  <si>
    <r>
      <t>STEP 3: compute sum of electricity emissions -- equals sum of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for all fuel types at all </t>
    </r>
  </si>
  <si>
    <r>
      <t xml:space="preserve">     facilities -- and manually enter into total lbs CO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emitted box.</t>
    </r>
  </si>
  <si>
    <r>
      <t>total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emitted from non motor-vehicle employee travel =            </t>
    </r>
    <r>
      <rPr>
        <sz val="10"/>
        <rFont val="Arial"/>
        <family val="2"/>
      </rPr>
      <t xml:space="preserve">  </t>
    </r>
  </si>
  <si>
    <t xml:space="preserve">STEP 1: for facility #1, fill in gray box with total number miles per year for all </t>
  </si>
  <si>
    <t>STEP 2: repeat for all facilities and enter below</t>
  </si>
  <si>
    <r>
      <t>STEP 3: compute total emissions from air and rail travel</t>
    </r>
    <r>
      <rPr>
        <i/>
        <sz val="10"/>
        <rFont val="Arial"/>
        <family val="2"/>
      </rPr>
      <t xml:space="preserve"> -- </t>
    </r>
    <r>
      <rPr>
        <sz val="10"/>
        <rFont val="Arial"/>
        <family val="2"/>
      </rPr>
      <t>equals sum of lbs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</t>
    </r>
  </si>
  <si>
    <t xml:space="preserve">STEP 1: for facility #1, fill in gray boxes with total annual electricity usage (in kWh) </t>
  </si>
  <si>
    <t xml:space="preserve">     from gas and coal).  Corresponding average amount CO2 emitted per kWh determined </t>
  </si>
  <si>
    <t xml:space="preserve">     using state or national averages.</t>
  </si>
  <si>
    <t xml:space="preserve">(manually enter total from unspecified or differentiated subtotals above) </t>
  </si>
  <si>
    <r>
      <t xml:space="preserve">STEP 3: compute </t>
    </r>
    <r>
      <rPr>
        <sz val="10"/>
        <rFont val="Arial"/>
        <family val="2"/>
      </rPr>
      <t>sum of on-site emissions</t>
    </r>
    <r>
      <rPr>
        <sz val="10"/>
        <rFont val="Arial"/>
      </rPr>
      <t xml:space="preserve"> -- equals sum of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emitted for all facilities.</t>
    </r>
  </si>
  <si>
    <t xml:space="preserve">     using national average emission factors.</t>
  </si>
  <si>
    <t xml:space="preserve">STEP 1: for facility #1, fill in gray boxes with total number of shipments, average distance </t>
  </si>
  <si>
    <r>
      <t xml:space="preserve">STEP 3: compute </t>
    </r>
    <r>
      <rPr>
        <sz val="10"/>
        <rFont val="Arial"/>
        <family val="2"/>
      </rPr>
      <t>total CO2 emitted from firm-to-user product transport</t>
    </r>
    <r>
      <rPr>
        <i/>
        <sz val="10"/>
        <rFont val="Arial"/>
        <family val="2"/>
      </rPr>
      <t xml:space="preserve"> -- </t>
    </r>
    <r>
      <rPr>
        <sz val="10"/>
        <rFont val="Arial"/>
        <family val="2"/>
      </rPr>
      <t>equals sum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emitted </t>
    </r>
  </si>
  <si>
    <t xml:space="preserve">     Make sure to include only information on deliveries from facility to users. </t>
  </si>
  <si>
    <r>
      <t>Direct Emissions from Industrial Processes</t>
    </r>
    <r>
      <rPr>
        <b/>
        <sz val="10"/>
        <rFont val="Arial"/>
        <family val="2"/>
      </rPr>
      <t xml:space="preserve">: </t>
    </r>
    <r>
      <rPr>
        <sz val="10"/>
        <rFont val="Arial"/>
        <family val="2"/>
      </rPr>
      <t>(GHGs from non energy-related sources)</t>
    </r>
  </si>
  <si>
    <t xml:space="preserve">     emitted.  Corresponding lbs CO2 equivalents determined using GWP's.</t>
  </si>
  <si>
    <t>STEP 3: compute total CO2 emitted from industrial processes -- equals sum of CO2</t>
  </si>
  <si>
    <t xml:space="preserve">      equivalents from all industrial process-related emissions. </t>
  </si>
  <si>
    <t xml:space="preserve">STEP 1: for facility #1, fill in gray boxes with greenhouse gas name and amount directly </t>
  </si>
  <si>
    <r>
      <t>Total:</t>
    </r>
    <r>
      <rPr>
        <sz val="10"/>
        <rFont val="Arial"/>
        <family val="2"/>
      </rPr>
      <t xml:space="preserve"> (sum of subtotals for all modules)</t>
    </r>
  </si>
  <si>
    <t>STEP 1: for all facilities, compute sum of all modules.  Corporate-level totoal emissions converted</t>
  </si>
  <si>
    <t xml:space="preserve">     to short tons for reporting purposes.</t>
  </si>
  <si>
    <t>potential industrial process emissions</t>
  </si>
  <si>
    <t>Process</t>
  </si>
  <si>
    <t>Greenhouse Gas</t>
  </si>
  <si>
    <t>CO2</t>
  </si>
  <si>
    <t>CH4</t>
  </si>
  <si>
    <t>N20</t>
  </si>
  <si>
    <t>PFC</t>
  </si>
  <si>
    <t>HFC</t>
  </si>
  <si>
    <t>Mineral Products</t>
  </si>
  <si>
    <t>cement production</t>
  </si>
  <si>
    <t>lime production</t>
  </si>
  <si>
    <t>limestone use</t>
  </si>
  <si>
    <t>soda ash production</t>
  </si>
  <si>
    <t>brick manufacture</t>
  </si>
  <si>
    <t>Chemical Industry</t>
  </si>
  <si>
    <t>Metal Production</t>
  </si>
  <si>
    <t>ammonia</t>
  </si>
  <si>
    <t>nitric acid</t>
  </si>
  <si>
    <t>adipic acid</t>
  </si>
  <si>
    <t>urea</t>
  </si>
  <si>
    <t>iron and steel</t>
  </si>
  <si>
    <t>aluminum</t>
  </si>
  <si>
    <t>magnesium</t>
  </si>
  <si>
    <t>Energy Industry</t>
  </si>
  <si>
    <t>coal mining</t>
  </si>
  <si>
    <t>oil production</t>
  </si>
  <si>
    <t>gas production</t>
  </si>
  <si>
    <t>solid fuel transformation</t>
  </si>
  <si>
    <t xml:space="preserve">Source: IPCC (1996) GHG Inventory Reference Manual, Revised 1996 IPCC Guidelines for National </t>
  </si>
  <si>
    <t xml:space="preserve">     GHG Inventories</t>
  </si>
  <si>
    <t xml:space="preserve">The term “climate neutral” refers to products, services, activities, and enterprises that reduce or </t>
  </si>
  <si>
    <t xml:space="preserve">offset the climate gases with which they are associated to achieve a net zero impact on the </t>
  </si>
  <si>
    <t>The Corporate-Level Greenhouse Gas Accounting Worksheet is designed to track</t>
  </si>
  <si>
    <t xml:space="preserve">major sources of emissions from companies in all sectors of the economy.  It is geared </t>
  </si>
  <si>
    <t>While rate-based, or normalized, GHG reporting has been encouraged to promote efficiency without</t>
  </si>
  <si>
    <t>stifling economic growth, the function of a "climate neutral" entity demands an overall emissions</t>
  </si>
  <si>
    <t>especially towards small firms that may have resource constraints or limited experience in this area.</t>
  </si>
  <si>
    <t>some measure of output.</t>
  </si>
  <si>
    <t xml:space="preserve">picture.  Accordingly, the accounting worksheet establishes a baseline emissions level that </t>
  </si>
  <si>
    <t xml:space="preserve">serves as the point from which efficiency measures and offset projects are counted against.  </t>
  </si>
  <si>
    <t xml:space="preserve">Nevertheless, companies may find it helpful to take additional steps that tie emissions into </t>
  </si>
  <si>
    <t xml:space="preserve">Companies must determine which modules of the worksheet pertain to their operations.  For instance, </t>
  </si>
  <si>
    <t xml:space="preserve">most firms will complete the Commuting and Electricity modules while On-Site Fuel use may </t>
  </si>
  <si>
    <t xml:space="preserve">The worksheet uses a combination of national averages and emission factors, but requires </t>
  </si>
  <si>
    <t xml:space="preserve">Averages are built in to the calculations but may be replaced by more accurate facility information, </t>
  </si>
  <si>
    <t>the total pounds CO2 emitted from that module will be automatically inserted as a factor</t>
  </si>
  <si>
    <t xml:space="preserve">earth’s climate.  This greenhouse gas accounting tool addresses the requirements of a </t>
  </si>
  <si>
    <t xml:space="preserve">company that wishes to achieve the "climate neutral" designation.  Specifically, a company can </t>
  </si>
  <si>
    <t>operations across critical areas, including manufacturing, administration, and transport</t>
  </si>
  <si>
    <t>of product to customers.  However, as part of a climate neutral proposal, companies</t>
  </si>
  <si>
    <t xml:space="preserve">must be able to demonstrate outstanding performance in reducing greenhouse gas </t>
  </si>
  <si>
    <t>emissions internally, before purchasing offsets.  The purpose of this worksheet</t>
  </si>
  <si>
    <t xml:space="preserve">gas emissions.  </t>
  </si>
  <si>
    <t xml:space="preserve">is to help companies identify and inventory their internal sources of greenhouse </t>
  </si>
  <si>
    <t>Each sheet embedded in this tool reflects a potential source of company-wide GHG emissions.</t>
  </si>
  <si>
    <t xml:space="preserve">not apply.  Instructions for completing unique modules are included at the top of each, and relevant </t>
  </si>
  <si>
    <t xml:space="preserve">notes are attached at the bottom.  If multiple facilities exist, modules should be filled out a </t>
  </si>
  <si>
    <t>if available.  Comments have been inserted to clarify data sources and provide guidance</t>
  </si>
  <si>
    <t>the input of facility-specific data -- gray cells highlight where company data must be entered.</t>
  </si>
  <si>
    <t xml:space="preserve">on the location of facility data, and are denoted with a red triangle in the upper-right </t>
  </si>
  <si>
    <t>Moisture</t>
  </si>
  <si>
    <t>Gas Yield</t>
  </si>
  <si>
    <t>Content</t>
  </si>
  <si>
    <t>Yard Trimmings, Leaves</t>
  </si>
  <si>
    <t>Yard Trimmings, Grass</t>
  </si>
  <si>
    <t>Yard Trimmings, Branches</t>
  </si>
  <si>
    <t>Old Newsprint</t>
  </si>
  <si>
    <t>Old Corr. Cardboard</t>
  </si>
  <si>
    <t>Office Paper</t>
  </si>
  <si>
    <t>Coated Paper</t>
  </si>
  <si>
    <t>Miscellaneous Paper</t>
  </si>
  <si>
    <t>Food Waste</t>
  </si>
  <si>
    <t>Percent Methane in Landfill Gas =</t>
  </si>
  <si>
    <t>Oxidation Factor =</t>
  </si>
  <si>
    <t>Default Values for Landfill Gas Methane Production Modeling</t>
  </si>
  <si>
    <t>Waste Components</t>
  </si>
  <si>
    <r>
      <t>(ft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/ton dry comp.)</t>
    </r>
  </si>
  <si>
    <t>Waste Properties</t>
  </si>
  <si>
    <t xml:space="preserve">Multiply By: </t>
  </si>
  <si>
    <t xml:space="preserve">moles of gas </t>
  </si>
  <si>
    <r>
      <t>grams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</t>
    </r>
  </si>
  <si>
    <r>
      <t>tons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-e </t>
    </r>
  </si>
  <si>
    <r>
      <t xml:space="preserve"> ft</t>
    </r>
    <r>
      <rPr>
        <vertAlign val="superscript"/>
        <sz val="10"/>
        <rFont val="Arial"/>
        <family val="2"/>
      </rPr>
      <t>3</t>
    </r>
  </si>
  <si>
    <t>moles of methane gas</t>
  </si>
  <si>
    <t>tons CH4</t>
  </si>
  <si>
    <t>Conversion Factors for Measuring Waste</t>
  </si>
  <si>
    <r>
      <t>Methane Emissions from Waste</t>
    </r>
    <r>
      <rPr>
        <b/>
        <sz val="10"/>
        <rFont val="Arial"/>
        <family val="2"/>
      </rPr>
      <t>:</t>
    </r>
  </si>
  <si>
    <t xml:space="preserve">STEP 1: for facility #1, fill in gray box with amount of waste sent to landfilll. </t>
  </si>
  <si>
    <t>STEP 2: adjust waste composition averages based on facility's best information (if unavailable,</t>
  </si>
  <si>
    <t xml:space="preserve">     use national averages provided below).   Corresponding lbs CO2-equivalent emitted from</t>
  </si>
  <si>
    <t xml:space="preserve">     landfill waste determined using national average emission factors and global warming </t>
  </si>
  <si>
    <t xml:space="preserve">     potentials.</t>
  </si>
  <si>
    <t>tons of waste sent to landfill (W) =</t>
  </si>
  <si>
    <t>yard trimmings, leaves =</t>
  </si>
  <si>
    <t>yard trimmings, grass =</t>
  </si>
  <si>
    <t>yard trimmings, branches =</t>
  </si>
  <si>
    <t>old newsprint =</t>
  </si>
  <si>
    <t>old corr. cardboard =</t>
  </si>
  <si>
    <t>office paper =</t>
  </si>
  <si>
    <t>coated paper =</t>
  </si>
  <si>
    <t>miscellaneous paper =</t>
  </si>
  <si>
    <t>food waste =</t>
  </si>
  <si>
    <t>non-decomposable waste =</t>
  </si>
  <si>
    <r>
      <t>tons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-e emitted per reporting year =</t>
    </r>
  </si>
  <si>
    <r>
      <t>average waste composition (wet %)</t>
    </r>
    <r>
      <rPr>
        <sz val="10"/>
        <rFont val="Arial"/>
        <family val="2"/>
      </rPr>
      <t>:</t>
    </r>
  </si>
  <si>
    <r>
      <t>percent of gas collected</t>
    </r>
    <r>
      <rPr>
        <sz val="10"/>
        <rFont val="Arial"/>
        <family val="2"/>
      </rPr>
      <t>:</t>
    </r>
  </si>
  <si>
    <r>
      <t>calculated landfill gas yield potential, ft</t>
    </r>
    <r>
      <rPr>
        <i/>
        <vertAlign val="superscript"/>
        <sz val="10"/>
        <rFont val="Arial"/>
        <family val="2"/>
      </rPr>
      <t>3</t>
    </r>
    <r>
      <rPr>
        <i/>
        <sz val="10"/>
        <rFont val="Arial"/>
        <family val="2"/>
      </rPr>
      <t>/ton (Lo)</t>
    </r>
    <r>
      <rPr>
        <sz val="10"/>
        <rFont val="Arial"/>
        <family val="2"/>
      </rPr>
      <t>:</t>
    </r>
  </si>
  <si>
    <r>
      <t>calculated tons of methane emitted</t>
    </r>
    <r>
      <rPr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</si>
  <si>
    <t>Landfill Gas Generation Equation</t>
  </si>
  <si>
    <t>Where:</t>
  </si>
  <si>
    <t>G = landfill total gas generation at time t (ft3/yr)</t>
  </si>
  <si>
    <t>W = waste in place (tons)</t>
  </si>
  <si>
    <t>Lo = landfill gas yield potential (ft3/ton of waste)</t>
  </si>
  <si>
    <t>t = time after initial waste placement (yr)</t>
  </si>
  <si>
    <t>ti = lag time (between placement and start of generation) (yr)</t>
  </si>
  <si>
    <t>k = first order decay rate constant (1/yr)</t>
  </si>
  <si>
    <t>s = first order rise phase constant (1/yr)</t>
  </si>
  <si>
    <r>
      <t>amount methane (CH</t>
    </r>
    <r>
      <rPr>
        <i/>
        <vertAlign val="subscript"/>
        <sz val="10"/>
        <rFont val="Arial"/>
        <family val="2"/>
      </rPr>
      <t>4</t>
    </r>
    <r>
      <rPr>
        <i/>
        <sz val="10"/>
        <rFont val="Arial"/>
        <family val="2"/>
      </rPr>
      <t>)</t>
    </r>
    <r>
      <rPr>
        <sz val="10"/>
        <rFont val="Arial"/>
        <family val="2"/>
      </rPr>
      <t>:</t>
    </r>
  </si>
  <si>
    <r>
      <t>amount carbon dioxide (CO</t>
    </r>
    <r>
      <rPr>
        <i/>
        <vertAlign val="subscript"/>
        <sz val="10"/>
        <rFont val="Arial"/>
        <family val="2"/>
      </rPr>
      <t>2</t>
    </r>
    <r>
      <rPr>
        <i/>
        <sz val="10"/>
        <rFont val="Arial"/>
        <family val="2"/>
      </rPr>
      <t>)</t>
    </r>
    <r>
      <rPr>
        <sz val="10"/>
        <rFont val="Arial"/>
        <family val="2"/>
      </rPr>
      <t>:</t>
    </r>
  </si>
  <si>
    <r>
      <t>amount nitrous oxide (N</t>
    </r>
    <r>
      <rPr>
        <i/>
        <vertAlign val="subscript"/>
        <sz val="10"/>
        <rFont val="Arial"/>
        <family val="2"/>
      </rPr>
      <t>2</t>
    </r>
    <r>
      <rPr>
        <i/>
        <sz val="10"/>
        <rFont val="Arial"/>
        <family val="2"/>
      </rPr>
      <t>O)</t>
    </r>
    <r>
      <rPr>
        <sz val="10"/>
        <rFont val="Arial"/>
        <family val="2"/>
      </rPr>
      <t>:</t>
    </r>
  </si>
  <si>
    <r>
      <t>amount sulfur hexafluoride (SF</t>
    </r>
    <r>
      <rPr>
        <i/>
        <vertAlign val="subscript"/>
        <sz val="10"/>
        <rFont val="Arial"/>
        <family val="2"/>
      </rPr>
      <t>6</t>
    </r>
    <r>
      <rPr>
        <i/>
        <sz val="10"/>
        <rFont val="Arial"/>
        <family val="2"/>
      </rPr>
      <t>)</t>
    </r>
    <r>
      <rPr>
        <sz val="10"/>
        <rFont val="Arial"/>
        <family val="2"/>
      </rPr>
      <t>:</t>
    </r>
  </si>
  <si>
    <r>
      <t>amount chlorofluorocarbon (CFCs)</t>
    </r>
    <r>
      <rPr>
        <sz val="10"/>
        <rFont val="Arial"/>
        <family val="2"/>
      </rPr>
      <t>:</t>
    </r>
  </si>
  <si>
    <r>
      <t>amount hydrofluorocarbon (HFCs)</t>
    </r>
    <r>
      <rPr>
        <sz val="10"/>
        <rFont val="Arial"/>
        <family val="2"/>
      </rPr>
      <t>:</t>
    </r>
  </si>
  <si>
    <r>
      <t>total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-e emitted from industrial processes =     </t>
    </r>
  </si>
  <si>
    <t xml:space="preserve">     on-site fuel + product transport + waste emissions + process-related emissions = total </t>
  </si>
  <si>
    <t xml:space="preserve">     lbs CO2 emitted for firm</t>
  </si>
  <si>
    <t>NOTE: This sheet accounts for the portion of waste-related indirect landfill methane emissions</t>
  </si>
  <si>
    <t xml:space="preserve">     that the reporting company is responsible for.  The underlying assumption here is that </t>
  </si>
  <si>
    <r>
      <t xml:space="preserve">     </t>
    </r>
    <r>
      <rPr>
        <sz val="10"/>
        <rFont val="Arial"/>
        <family val="2"/>
      </rPr>
      <t xml:space="preserve"> all biodegradable waste decomposes according to the equation described in the Waste </t>
    </r>
  </si>
  <si>
    <r>
      <t xml:space="preserve">     </t>
    </r>
    <r>
      <rPr>
        <sz val="10"/>
        <rFont val="Arial"/>
        <family val="2"/>
      </rPr>
      <t xml:space="preserve"> Defaults appendix.  Emissions here are reported as a lump sum, not over time as they are </t>
    </r>
  </si>
  <si>
    <t xml:space="preserve">     emitted from the landfill.  The reason is that reporters will not have access to landfill operating </t>
  </si>
  <si>
    <t xml:space="preserve">     characteristics to calculate annual decomposition. </t>
  </si>
  <si>
    <t xml:space="preserve">     for all facilities.</t>
  </si>
  <si>
    <r>
      <t xml:space="preserve">STEP 3: compute </t>
    </r>
    <r>
      <rPr>
        <sz val="10"/>
        <rFont val="Arial"/>
        <family val="2"/>
      </rPr>
      <t>sum of landfill emissions</t>
    </r>
    <r>
      <rPr>
        <sz val="10"/>
        <rFont val="Arial"/>
      </rPr>
      <t xml:space="preserve"> -- equals sum of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equivalent emitted </t>
    </r>
  </si>
  <si>
    <t xml:space="preserve">amount petroleum: </t>
  </si>
  <si>
    <r>
      <t>petroleum kWh used *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>/kWh =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emitted</t>
    </r>
  </si>
  <si>
    <t xml:space="preserve">     the link.  Or, use national average lbs/carbon dioxide which is 1.341.  The source</t>
  </si>
  <si>
    <t xml:space="preserve">     of this 1999 average is: http://www.eia.doe.gov/cneaf/electricity/page/…</t>
  </si>
  <si>
    <t>choose to become climate neutral by offsetting the climate impacts of its internal</t>
  </si>
  <si>
    <t xml:space="preserve">miles per year * avg miles/gallon gasoline = gallons gas used </t>
  </si>
  <si>
    <t xml:space="preserve">     for all shipments. Information about shipments from suppliers to firm should not be included. </t>
  </si>
  <si>
    <t>travel by plane:</t>
  </si>
  <si>
    <t xml:space="preserve">STEP 1: for facility #1, fill in gray boxes with number of miles traveled by air and rail. If such data is not available, </t>
  </si>
  <si>
    <t xml:space="preserve">   you can input number of tickets purchased to calculate an estimate of miles traveled.  </t>
  </si>
  <si>
    <t xml:space="preserve">    national average emission factors per passenger mile then determine total CO2 emissions.</t>
  </si>
  <si>
    <r>
      <t>employee miles traveled * lbs CO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</rPr>
      <t>per passenger mile = lbs 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emitted</t>
    </r>
  </si>
  <si>
    <t>Pounds of CO2 * two = lbs CO2 equivalent emitted</t>
  </si>
  <si>
    <t>total tonne-miles shipped * lbs CO2 emitted per tonne-mile = total lbs CO2</t>
  </si>
  <si>
    <t xml:space="preserve">     tonne-miles shipped</t>
  </si>
  <si>
    <t>Conversion:</t>
  </si>
  <si>
    <t>MM Btu's natural gas consumed * 10 = Therms natural gas consumed</t>
  </si>
  <si>
    <t xml:space="preserve">gallons distillate fuel oil consumed * lbs </t>
  </si>
  <si>
    <t xml:space="preserve">amount distillate fuel: </t>
  </si>
  <si>
    <t xml:space="preserve">amount residual fuel </t>
  </si>
  <si>
    <t xml:space="preserve">gallons residual fuel consumed * lbs </t>
  </si>
  <si>
    <t>(fuel oil 5 and 6)</t>
  </si>
  <si>
    <t>(diesel fuel, fuel oil 1, 2 and 4, )</t>
  </si>
  <si>
    <t>Note: Wood emissions are not added to your footprint</t>
  </si>
  <si>
    <t>but should be reported here to develop a complete</t>
  </si>
  <si>
    <t xml:space="preserve">picture of your energy profile. </t>
  </si>
  <si>
    <t xml:space="preserve">STEP 1: for facility #1, fill in gray box with amount on-site fuel consumed.  This includes fuel </t>
  </si>
  <si>
    <t xml:space="preserve">     consumed for boilers, forklifts, heaters, and combined heat and power operations.</t>
  </si>
  <si>
    <t xml:space="preserve">total product-miles shipped * avg tonnes of product shipped = total </t>
  </si>
  <si>
    <t>Note: 1 tonne equals 2,204.6 pounds</t>
  </si>
  <si>
    <t xml:space="preserve">     per shipment, and average tonnes of product shipped.  If you already know your tonne-miles enter this directly.  </t>
  </si>
  <si>
    <t xml:space="preserve">     Corresponding total tonne- and product-miles shipped, and total CO2 emitted by mode of transport are </t>
  </si>
  <si>
    <t xml:space="preserve">     determined using average emissions factors.</t>
  </si>
  <si>
    <t>Sources: US Department of Energy/Energy Information Administration, Form EIA-1605 (2000).</t>
  </si>
  <si>
    <t>Bureau of Transportation Statistics "National Tranportation Statistics 1999"</t>
  </si>
  <si>
    <t>available at www.bts.gov/ntda/nts/NTS99/data/Chapter 4/content.pdf</t>
  </si>
  <si>
    <t>Thomas, Charles and Tessa Tennant for UNEP, "Creating a Standard for a Corporate CO2 Indicator"</t>
  </si>
  <si>
    <t>Working Document 26 May 1998</t>
  </si>
  <si>
    <t>U.S. Department of Energy/Energy Information Agency,</t>
  </si>
  <si>
    <r>
      <t xml:space="preserve">     "</t>
    </r>
    <r>
      <rPr>
        <i/>
        <sz val="10"/>
        <rFont val="Arial"/>
        <family val="2"/>
      </rPr>
      <t xml:space="preserve">Instructions for Form 1605: Voluntary Reporting of Greenhouse Gases for Data through 2000", </t>
    </r>
    <r>
      <rPr>
        <sz val="10"/>
        <rFont val="Arial"/>
        <family val="2"/>
      </rPr>
      <t>February 2001</t>
    </r>
  </si>
  <si>
    <r>
      <t>total metric tonnes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emitted for corporation =   </t>
    </r>
  </si>
  <si>
    <t xml:space="preserve">     co2_report/co2report.html  See page 1</t>
  </si>
  <si>
    <t>http://www.eia.doe.gov/cneaf/electricity/page/co2_report/co2report.html</t>
  </si>
  <si>
    <t>"Carbon Dioxide Emissions from the Generation of Electric Power in the United States</t>
  </si>
  <si>
    <t>DOE and EPA July 2000</t>
  </si>
  <si>
    <t>Climate Neutral Network</t>
  </si>
  <si>
    <t>State Emissions Factors from 1999</t>
  </si>
  <si>
    <r>
      <t>Source: US Department of Energy, Voluntary Reporting of Greenhouse Gases For Data Through 200</t>
    </r>
    <r>
      <rPr>
        <i/>
        <sz val="10"/>
        <rFont val="Arial"/>
        <family val="2"/>
      </rPr>
      <t xml:space="preserve"> </t>
    </r>
  </si>
  <si>
    <t>Issued February 2001Appendix C Adjusted Electricity Emission Factors by State</t>
  </si>
  <si>
    <t>Based on 1998 emissions since none report in current report</t>
  </si>
  <si>
    <t xml:space="preserve">amount Natural Gas consumed: </t>
  </si>
  <si>
    <t>amount Propane:</t>
  </si>
  <si>
    <t xml:space="preserve">commuting + company vehicles + other employee travel + electricity + </t>
  </si>
  <si>
    <t>Climate Neutral Corporate-Level Greenhouse Gas Accounting Worksheet</t>
  </si>
  <si>
    <t>Reference Documents</t>
  </si>
  <si>
    <r>
      <t xml:space="preserve">US Environmental Protection Agency, </t>
    </r>
    <r>
      <rPr>
        <i/>
        <sz val="10"/>
        <rFont val="Arial"/>
        <family val="2"/>
      </rPr>
      <t xml:space="preserve">Inventory of US Greenhouse Gas Emissions and </t>
    </r>
  </si>
  <si>
    <t xml:space="preserve">IPCC (1996) GHG Inventory Reference Manual, Revised 1996 IPCC Guidelines for National </t>
  </si>
  <si>
    <t>Prepared in collaboration with the Environmental Protection Agency</t>
  </si>
  <si>
    <t>corporate-level greenhouse gas accounting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</si>
</sst>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00"/>
    <numFmt numFmtId="165" formatCode="0.0"/>
    <numFmt numFmtId="166" formatCode="0.00;[Red]0.00"/>
    <numFmt numFmtId="168" formatCode="0.0%"/>
    <numFmt numFmtId="181" formatCode="_(* #,##0_);_(* \(#,##0\);_(* &quot;-&quot;??_);_(@_)"/>
    <numFmt numFmtId="183" formatCode="0.00\ E+00"/>
  </numFmts>
  <fonts count="30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</font>
    <font>
      <sz val="10"/>
      <color indexed="12"/>
      <name val="Arial"/>
      <family val="2"/>
    </font>
    <font>
      <sz val="10"/>
      <color indexed="13"/>
      <name val="Arial"/>
      <family val="2"/>
    </font>
    <font>
      <u/>
      <sz val="12"/>
      <name val="Letter Gothic"/>
      <family val="3"/>
    </font>
    <font>
      <b/>
      <u/>
      <sz val="12"/>
      <name val="Letter Gothic"/>
      <family val="3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vertAlign val="subscript"/>
      <sz val="8"/>
      <color indexed="81"/>
      <name val="Tahoma"/>
      <family val="2"/>
    </font>
    <font>
      <sz val="10"/>
      <name val="Arial"/>
    </font>
    <font>
      <b/>
      <sz val="20"/>
      <name val="Letter Gothic"/>
      <family val="3"/>
    </font>
    <font>
      <sz val="14"/>
      <name val="Arial"/>
      <family val="2"/>
    </font>
    <font>
      <sz val="10"/>
      <name val="Times New Roman"/>
    </font>
    <font>
      <sz val="10"/>
      <name val="Times New Roman"/>
      <family val="1"/>
    </font>
    <font>
      <sz val="10"/>
      <color indexed="47"/>
      <name val="Times New Roman"/>
      <family val="1"/>
    </font>
    <font>
      <b/>
      <sz val="10"/>
      <color indexed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vertAlign val="superscript"/>
      <sz val="10"/>
      <name val="Arial"/>
      <family val="2"/>
    </font>
    <font>
      <i/>
      <vertAlign val="subscript"/>
      <sz val="10"/>
      <name val="Arial"/>
      <family val="2"/>
    </font>
    <font>
      <b/>
      <sz val="2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 applyBorder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1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0" xfId="0" applyFont="1"/>
    <xf numFmtId="0" fontId="5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4" fillId="0" borderId="0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0" fontId="5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165" fontId="5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164" fontId="4" fillId="0" borderId="0" xfId="0" applyNumberFormat="1" applyFont="1" applyBorder="1"/>
    <xf numFmtId="164" fontId="0" fillId="0" borderId="0" xfId="0" applyNumberFormat="1" applyBorder="1"/>
    <xf numFmtId="164" fontId="5" fillId="0" borderId="0" xfId="0" applyNumberFormat="1" applyFont="1" applyBorder="1" applyAlignment="1">
      <alignment horizontal="center"/>
    </xf>
    <xf numFmtId="0" fontId="8" fillId="0" borderId="0" xfId="2" applyFont="1" applyAlignment="1" applyProtection="1"/>
    <xf numFmtId="164" fontId="4" fillId="0" borderId="0" xfId="0" applyNumberFormat="1" applyFont="1" applyFill="1" applyBorder="1"/>
    <xf numFmtId="164" fontId="5" fillId="0" borderId="0" xfId="0" applyNumberFormat="1" applyFont="1" applyFill="1" applyBorder="1" applyAlignment="1">
      <alignment horizontal="center"/>
    </xf>
    <xf numFmtId="0" fontId="9" fillId="0" borderId="0" xfId="0" applyFont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left"/>
    </xf>
    <xf numFmtId="164" fontId="7" fillId="0" borderId="0" xfId="2" quotePrefix="1" applyNumberFormat="1" applyBorder="1" applyAlignment="1" applyProtection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5" fillId="0" borderId="0" xfId="0" applyFont="1" applyAlignment="1">
      <alignment horizontal="right"/>
    </xf>
    <xf numFmtId="0" fontId="11" fillId="0" borderId="0" xfId="0" applyFont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10" fillId="0" borderId="0" xfId="0" applyFont="1"/>
    <xf numFmtId="16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2" xfId="0" applyFont="1" applyBorder="1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13" fillId="0" borderId="0" xfId="0" applyFont="1"/>
    <xf numFmtId="0" fontId="5" fillId="2" borderId="1" xfId="0" applyFont="1" applyFill="1" applyBorder="1" applyAlignment="1">
      <alignment horizontal="center"/>
    </xf>
    <xf numFmtId="164" fontId="7" fillId="2" borderId="1" xfId="2" quotePrefix="1" applyNumberFormat="1" applyFill="1" applyBorder="1" applyAlignment="1" applyProtection="1">
      <alignment horizontal="left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0" xfId="0" applyFill="1"/>
    <xf numFmtId="0" fontId="0" fillId="3" borderId="0" xfId="0" applyFill="1" applyBorder="1"/>
    <xf numFmtId="0" fontId="11" fillId="3" borderId="0" xfId="0" applyFont="1" applyFill="1"/>
    <xf numFmtId="0" fontId="11" fillId="3" borderId="0" xfId="0" applyFont="1" applyFill="1" applyBorder="1"/>
    <xf numFmtId="0" fontId="0" fillId="3" borderId="0" xfId="0" applyFill="1" applyBorder="1" applyAlignment="1">
      <alignment horizontal="left"/>
    </xf>
    <xf numFmtId="0" fontId="18" fillId="3" borderId="0" xfId="0" applyFont="1" applyFill="1" applyBorder="1" applyAlignment="1">
      <alignment horizontal="left"/>
    </xf>
    <xf numFmtId="3" fontId="5" fillId="0" borderId="1" xfId="0" applyNumberFormat="1" applyFont="1" applyFill="1" applyBorder="1" applyAlignment="1">
      <alignment horizontal="center"/>
    </xf>
    <xf numFmtId="0" fontId="19" fillId="3" borderId="8" xfId="0" applyFont="1" applyFill="1" applyBorder="1"/>
    <xf numFmtId="0" fontId="0" fillId="3" borderId="2" xfId="0" applyFill="1" applyBorder="1"/>
    <xf numFmtId="0" fontId="0" fillId="3" borderId="9" xfId="0" applyFill="1" applyBorder="1"/>
    <xf numFmtId="0" fontId="19" fillId="3" borderId="11" xfId="0" applyFont="1" applyFill="1" applyBorder="1"/>
    <xf numFmtId="0" fontId="0" fillId="3" borderId="1" xfId="0" applyFill="1" applyBorder="1"/>
    <xf numFmtId="0" fontId="0" fillId="3" borderId="12" xfId="0" applyFill="1" applyBorder="1"/>
    <xf numFmtId="0" fontId="0" fillId="0" borderId="0" xfId="0" applyFill="1"/>
    <xf numFmtId="0" fontId="0" fillId="0" borderId="0" xfId="0" applyAlignment="1">
      <alignment horizontal="right"/>
    </xf>
    <xf numFmtId="49" fontId="0" fillId="0" borderId="0" xfId="0" applyNumberFormat="1"/>
    <xf numFmtId="0" fontId="0" fillId="2" borderId="0" xfId="0" applyFill="1"/>
    <xf numFmtId="0" fontId="20" fillId="2" borderId="0" xfId="0" applyFont="1" applyFill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left"/>
    </xf>
    <xf numFmtId="3" fontId="0" fillId="0" borderId="4" xfId="0" applyNumberFormat="1" applyBorder="1" applyAlignment="1">
      <alignment horizontal="left"/>
    </xf>
    <xf numFmtId="0" fontId="0" fillId="0" borderId="13" xfId="0" applyBorder="1"/>
    <xf numFmtId="0" fontId="5" fillId="0" borderId="13" xfId="0" applyFont="1" applyBorder="1"/>
    <xf numFmtId="0" fontId="5" fillId="2" borderId="8" xfId="0" applyFont="1" applyFill="1" applyBorder="1"/>
    <xf numFmtId="0" fontId="0" fillId="2" borderId="2" xfId="0" applyFill="1" applyBorder="1"/>
    <xf numFmtId="0" fontId="5" fillId="2" borderId="13" xfId="0" applyFont="1" applyFill="1" applyBorder="1"/>
    <xf numFmtId="0" fontId="0" fillId="2" borderId="0" xfId="0" applyFill="1" applyBorder="1"/>
    <xf numFmtId="0" fontId="0" fillId="2" borderId="14" xfId="0" applyFill="1" applyBorder="1"/>
    <xf numFmtId="3" fontId="0" fillId="0" borderId="4" xfId="0" applyNumberFormat="1" applyBorder="1" applyAlignment="1">
      <alignment horizontal="center"/>
    </xf>
    <xf numFmtId="0" fontId="0" fillId="2" borderId="13" xfId="0" applyFill="1" applyBorder="1"/>
    <xf numFmtId="3" fontId="0" fillId="0" borderId="0" xfId="0" applyNumberFormat="1" applyBorder="1" applyAlignment="1">
      <alignment horizontal="left"/>
    </xf>
    <xf numFmtId="0" fontId="22" fillId="0" borderId="0" xfId="3" applyFont="1"/>
    <xf numFmtId="0" fontId="22" fillId="0" borderId="0" xfId="3" applyFont="1" applyFill="1" applyBorder="1"/>
    <xf numFmtId="0" fontId="22" fillId="0" borderId="0" xfId="3" applyFont="1" applyFill="1" applyBorder="1" applyAlignment="1">
      <alignment horizontal="left"/>
    </xf>
    <xf numFmtId="0" fontId="22" fillId="0" borderId="13" xfId="3" applyFont="1" applyBorder="1"/>
    <xf numFmtId="0" fontId="5" fillId="0" borderId="0" xfId="3" applyFont="1"/>
    <xf numFmtId="0" fontId="5" fillId="0" borderId="2" xfId="3" applyFont="1" applyBorder="1"/>
    <xf numFmtId="0" fontId="5" fillId="0" borderId="13" xfId="3" applyFont="1" applyBorder="1"/>
    <xf numFmtId="0" fontId="5" fillId="0" borderId="0" xfId="3" applyFont="1" applyBorder="1"/>
    <xf numFmtId="0" fontId="5" fillId="0" borderId="1" xfId="3" applyFont="1" applyBorder="1"/>
    <xf numFmtId="9" fontId="5" fillId="0" borderId="0" xfId="4" applyFont="1" applyFill="1" applyBorder="1" applyAlignment="1">
      <alignment horizontal="center"/>
    </xf>
    <xf numFmtId="3" fontId="5" fillId="0" borderId="0" xfId="3" applyNumberFormat="1" applyFont="1" applyFill="1" applyBorder="1" applyAlignment="1">
      <alignment horizontal="center"/>
    </xf>
    <xf numFmtId="0" fontId="5" fillId="0" borderId="0" xfId="3" applyFont="1" applyFill="1"/>
    <xf numFmtId="0" fontId="5" fillId="0" borderId="0" xfId="3" applyFont="1" applyFill="1" applyAlignment="1">
      <alignment horizontal="right"/>
    </xf>
    <xf numFmtId="9" fontId="5" fillId="0" borderId="0" xfId="4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2" fillId="0" borderId="15" xfId="3" applyFont="1" applyBorder="1"/>
    <xf numFmtId="0" fontId="5" fillId="0" borderId="16" xfId="3" applyFont="1" applyBorder="1"/>
    <xf numFmtId="0" fontId="5" fillId="0" borderId="10" xfId="3" applyFont="1" applyBorder="1"/>
    <xf numFmtId="0" fontId="5" fillId="0" borderId="0" xfId="3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0" xfId="3" applyFont="1" applyAlignment="1">
      <alignment horizontal="left"/>
    </xf>
    <xf numFmtId="3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2" fillId="0" borderId="13" xfId="0" applyFont="1" applyBorder="1"/>
    <xf numFmtId="183" fontId="5" fillId="0" borderId="0" xfId="3" applyNumberFormat="1" applyFont="1" applyAlignment="1">
      <alignment horizontal="left"/>
    </xf>
    <xf numFmtId="0" fontId="23" fillId="0" borderId="0" xfId="3" applyFont="1" applyFill="1" applyBorder="1"/>
    <xf numFmtId="0" fontId="3" fillId="0" borderId="0" xfId="3" applyFont="1" applyFill="1" applyBorder="1"/>
    <xf numFmtId="0" fontId="22" fillId="3" borderId="0" xfId="3" applyFont="1" applyFill="1"/>
    <xf numFmtId="0" fontId="5" fillId="0" borderId="0" xfId="3" applyFont="1" applyAlignment="1">
      <alignment horizontal="right"/>
    </xf>
    <xf numFmtId="0" fontId="5" fillId="0" borderId="0" xfId="3" applyFont="1" applyAlignment="1">
      <alignment horizontal="center"/>
    </xf>
    <xf numFmtId="168" fontId="5" fillId="0" borderId="0" xfId="4" applyNumberFormat="1" applyFont="1" applyAlignment="1">
      <alignment horizontal="center"/>
    </xf>
    <xf numFmtId="0" fontId="22" fillId="0" borderId="0" xfId="3" applyFont="1" applyAlignment="1"/>
    <xf numFmtId="0" fontId="4" fillId="0" borderId="0" xfId="3" applyFont="1" applyAlignment="1">
      <alignment horizontal="left"/>
    </xf>
    <xf numFmtId="3" fontId="5" fillId="2" borderId="1" xfId="3" applyNumberFormat="1" applyFont="1" applyFill="1" applyBorder="1" applyAlignment="1">
      <alignment horizontal="center"/>
    </xf>
    <xf numFmtId="2" fontId="5" fillId="0" borderId="0" xfId="3" applyNumberFormat="1" applyFont="1" applyFill="1" applyBorder="1" applyAlignment="1">
      <alignment horizontal="right" vertical="center"/>
    </xf>
    <xf numFmtId="3" fontId="5" fillId="0" borderId="0" xfId="3" applyNumberFormat="1" applyFont="1" applyFill="1" applyAlignment="1">
      <alignment horizontal="center"/>
    </xf>
    <xf numFmtId="168" fontId="5" fillId="2" borderId="0" xfId="4" applyNumberFormat="1" applyFont="1" applyFill="1" applyBorder="1" applyAlignment="1">
      <alignment horizontal="center"/>
    </xf>
    <xf numFmtId="0" fontId="2" fillId="0" borderId="0" xfId="3" applyFont="1" applyAlignment="1">
      <alignment horizontal="right"/>
    </xf>
    <xf numFmtId="3" fontId="2" fillId="3" borderId="3" xfId="3" applyNumberFormat="1" applyFont="1" applyFill="1" applyBorder="1" applyAlignment="1">
      <alignment horizontal="center"/>
    </xf>
    <xf numFmtId="3" fontId="24" fillId="0" borderId="0" xfId="3" applyNumberFormat="1" applyFont="1" applyFill="1" applyBorder="1" applyAlignment="1">
      <alignment horizontal="center"/>
    </xf>
    <xf numFmtId="0" fontId="11" fillId="0" borderId="0" xfId="3" applyFont="1" applyAlignment="1">
      <alignment horizontal="left"/>
    </xf>
    <xf numFmtId="168" fontId="5" fillId="0" borderId="1" xfId="4" applyNumberFormat="1" applyFont="1" applyFill="1" applyBorder="1" applyAlignment="1">
      <alignment horizontal="center"/>
    </xf>
    <xf numFmtId="3" fontId="5" fillId="0" borderId="1" xfId="3" applyNumberFormat="1" applyFont="1" applyFill="1" applyBorder="1" applyAlignment="1">
      <alignment horizontal="center"/>
    </xf>
    <xf numFmtId="9" fontId="5" fillId="2" borderId="1" xfId="4" applyFont="1" applyFill="1" applyBorder="1" applyAlignment="1">
      <alignment horizontal="center"/>
    </xf>
    <xf numFmtId="2" fontId="4" fillId="0" borderId="0" xfId="3" applyNumberFormat="1" applyFont="1" applyFill="1" applyBorder="1" applyAlignment="1">
      <alignment horizontal="left" vertical="center"/>
    </xf>
    <xf numFmtId="0" fontId="0" fillId="0" borderId="0" xfId="0" applyFill="1" applyBorder="1"/>
    <xf numFmtId="3" fontId="0" fillId="0" borderId="1" xfId="0" applyNumberFormat="1" applyBorder="1" applyAlignment="1">
      <alignment horizontal="center"/>
    </xf>
    <xf numFmtId="3" fontId="5" fillId="0" borderId="3" xfId="0" applyNumberFormat="1" applyFont="1" applyFill="1" applyBorder="1" applyAlignment="1">
      <alignment horizontal="center"/>
    </xf>
    <xf numFmtId="0" fontId="0" fillId="0" borderId="0" xfId="0" quotePrefix="1"/>
    <xf numFmtId="0" fontId="0" fillId="0" borderId="1" xfId="0" applyFill="1" applyBorder="1" applyAlignment="1">
      <alignment horizontal="center"/>
    </xf>
    <xf numFmtId="181" fontId="0" fillId="0" borderId="0" xfId="1" applyNumberFormat="1" applyFont="1"/>
    <xf numFmtId="0" fontId="19" fillId="3" borderId="13" xfId="0" applyFont="1" applyFill="1" applyBorder="1"/>
    <xf numFmtId="0" fontId="0" fillId="3" borderId="14" xfId="0" applyFill="1" applyBorder="1"/>
    <xf numFmtId="0" fontId="29" fillId="3" borderId="0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11" fillId="4" borderId="0" xfId="0" applyFont="1" applyFill="1" applyBorder="1"/>
    <xf numFmtId="0" fontId="0" fillId="4" borderId="0" xfId="0" applyFill="1"/>
    <xf numFmtId="0" fontId="10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3" applyFont="1" applyBorder="1" applyAlignment="1">
      <alignment horizontal="center"/>
    </xf>
    <xf numFmtId="0" fontId="4" fillId="0" borderId="2" xfId="3" applyFont="1" applyBorder="1" applyAlignment="1">
      <alignment horizontal="center"/>
    </xf>
  </cellXfs>
  <cellStyles count="5">
    <cellStyle name="Comma" xfId="1" builtinId="3"/>
    <cellStyle name="Hyperlink" xfId="2" builtinId="8"/>
    <cellStyle name="Normal" xfId="0" builtinId="0"/>
    <cellStyle name="Normal_waste-worksheets_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doe.gov/oiaf/1605/forms.html" TargetMode="External"/><Relationship Id="rId2" Type="http://schemas.openxmlformats.org/officeDocument/2006/relationships/hyperlink" Target="http://www-cta.ornl.gov/npts/1995/Doc/publications.shtml" TargetMode="External"/><Relationship Id="rId1" Type="http://schemas.openxmlformats.org/officeDocument/2006/relationships/hyperlink" Target="http://www.epa.gov/oms/cert/mpg/fetrends/s99003.htm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GHG Accounting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GHG Accounting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Waste Emissions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Direct Emissions 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GHG Accounting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oms/cert/mpg/fetrends/s99003.htm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hgprotocol.org/" TargetMode="External"/><Relationship Id="rId2" Type="http://schemas.openxmlformats.org/officeDocument/2006/relationships/hyperlink" Target="http://www.eia.doe.gov/oiaf/1605/forms.html" TargetMode="External"/><Relationship Id="rId1" Type="http://schemas.openxmlformats.org/officeDocument/2006/relationships/hyperlink" Target="http://www.bts.gov/ntda/nts/NTS99/data/Chapter4/content.pdf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'State Emission Factors'!A1"/><Relationship Id="rId1" Type="http://schemas.openxmlformats.org/officeDocument/2006/relationships/hyperlink" Target="http://www.eia.doe.gov/cneaf/electricity/page/co2_report/co2report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pa.gov/ORD/WebPubs/projsum/" TargetMode="External"/><Relationship Id="rId2" Type="http://schemas.openxmlformats.org/officeDocument/2006/relationships/hyperlink" Target="#'Conversion Factors'!A1"/><Relationship Id="rId1" Type="http://schemas.openxmlformats.org/officeDocument/2006/relationships/hyperlink" Target="http://www.eia.doe.gov/oiaf/1605/forms.html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hgprotocol.org/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Waste Defaults'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Industrial Process GHGs'!A1"/><Relationship Id="rId2" Type="http://schemas.openxmlformats.org/officeDocument/2006/relationships/hyperlink" Target="http://www.ghgprotocol.org/" TargetMode="External"/><Relationship Id="rId1" Type="http://schemas.openxmlformats.org/officeDocument/2006/relationships/hyperlink" Target="#'Global Warming Potentials'!A1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38100</xdr:rowOff>
    </xdr:from>
    <xdr:to>
      <xdr:col>1</xdr:col>
      <xdr:colOff>457200</xdr:colOff>
      <xdr:row>13</xdr:row>
      <xdr:rowOff>129540</xdr:rowOff>
    </xdr:to>
    <xdr:sp macro="" textlink="">
      <xdr:nvSpPr>
        <xdr:cNvPr id="16385" name="WordArt 1">
          <a:extLst>
            <a:ext uri="{FF2B5EF4-FFF2-40B4-BE49-F238E27FC236}">
              <a16:creationId xmlns:a16="http://schemas.microsoft.com/office/drawing/2014/main" id="{FB49BF2A-81BB-7D0F-E81C-4E1A96493A2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2400" y="1889760"/>
          <a:ext cx="914400" cy="426720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00" mc:Ignorable="a14" a14:legacySpreadsheetColorIndex="13"/>
              </a:solidFill>
              <a:effectLst>
                <a:outerShdw dist="53882" dir="2700000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CNN Metric:</a:t>
          </a:r>
        </a:p>
      </xdr:txBody>
    </xdr:sp>
    <xdr:clientData/>
  </xdr:twoCellAnchor>
  <xdr:twoCellAnchor>
    <xdr:from>
      <xdr:col>5</xdr:col>
      <xdr:colOff>266700</xdr:colOff>
      <xdr:row>28</xdr:row>
      <xdr:rowOff>121920</xdr:rowOff>
    </xdr:from>
    <xdr:to>
      <xdr:col>6</xdr:col>
      <xdr:colOff>175260</xdr:colOff>
      <xdr:row>34</xdr:row>
      <xdr:rowOff>137160</xdr:rowOff>
    </xdr:to>
    <xdr:sp macro="" textlink="">
      <xdr:nvSpPr>
        <xdr:cNvPr id="1638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232C94-EE29-F4B4-BF80-E7654C6851AA}"/>
            </a:ext>
          </a:extLst>
        </xdr:cNvPr>
        <xdr:cNvSpPr>
          <a:spLocks noChangeArrowheads="1"/>
        </xdr:cNvSpPr>
      </xdr:nvSpPr>
      <xdr:spPr bwMode="auto">
        <a:xfrm>
          <a:off x="3314700" y="4869180"/>
          <a:ext cx="518160" cy="102108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EPA 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449580</xdr:colOff>
      <xdr:row>23</xdr:row>
      <xdr:rowOff>30480</xdr:rowOff>
    </xdr:from>
    <xdr:to>
      <xdr:col>8</xdr:col>
      <xdr:colOff>403860</xdr:colOff>
      <xdr:row>27</xdr:row>
      <xdr:rowOff>91440</xdr:rowOff>
    </xdr:to>
    <xdr:sp macro="" textlink="">
      <xdr:nvSpPr>
        <xdr:cNvPr id="16387" name="AutoShape 3">
          <a:extLst>
            <a:ext uri="{FF2B5EF4-FFF2-40B4-BE49-F238E27FC236}">
              <a16:creationId xmlns:a16="http://schemas.microsoft.com/office/drawing/2014/main" id="{851849C4-9954-D65B-1A04-8783EBC9D69A}"/>
            </a:ext>
          </a:extLst>
        </xdr:cNvPr>
        <xdr:cNvSpPr>
          <a:spLocks noChangeArrowheads="1"/>
        </xdr:cNvSpPr>
      </xdr:nvSpPr>
      <xdr:spPr bwMode="auto">
        <a:xfrm>
          <a:off x="4716780" y="3893820"/>
          <a:ext cx="563880" cy="777240"/>
        </a:xfrm>
        <a:prstGeom prst="wave">
          <a:avLst>
            <a:gd name="adj1" fmla="val 13005"/>
            <a:gd name="adj2" fmla="val 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total CO</a:t>
          </a:r>
          <a:r>
            <a:rPr lang="en-US" sz="1000" b="0" i="0" u="none" strike="noStrike" baseline="-25000">
              <a:solidFill>
                <a:srgbClr val="FFFF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emitted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388620</xdr:colOff>
      <xdr:row>29</xdr:row>
      <xdr:rowOff>106680</xdr:rowOff>
    </xdr:from>
    <xdr:to>
      <xdr:col>8</xdr:col>
      <xdr:colOff>342900</xdr:colOff>
      <xdr:row>34</xdr:row>
      <xdr:rowOff>137160</xdr:rowOff>
    </xdr:to>
    <xdr:sp macro="" textlink="">
      <xdr:nvSpPr>
        <xdr:cNvPr id="16388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0BA632-A986-F1C4-E867-A8D5D96F31C4}"/>
            </a:ext>
          </a:extLst>
        </xdr:cNvPr>
        <xdr:cNvSpPr>
          <a:spLocks noChangeArrowheads="1"/>
        </xdr:cNvSpPr>
      </xdr:nvSpPr>
      <xdr:spPr bwMode="auto">
        <a:xfrm>
          <a:off x="4655820" y="5021580"/>
          <a:ext cx="563880" cy="86868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NPTS 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</a:t>
          </a:r>
        </a:p>
      </xdr:txBody>
    </xdr:sp>
    <xdr:clientData/>
  </xdr:twoCellAnchor>
  <xdr:twoCellAnchor>
    <xdr:from>
      <xdr:col>6</xdr:col>
      <xdr:colOff>388620</xdr:colOff>
      <xdr:row>32</xdr:row>
      <xdr:rowOff>76200</xdr:rowOff>
    </xdr:from>
    <xdr:to>
      <xdr:col>7</xdr:col>
      <xdr:colOff>213360</xdr:colOff>
      <xdr:row>37</xdr:row>
      <xdr:rowOff>76200</xdr:rowOff>
    </xdr:to>
    <xdr:sp macro="" textlink="">
      <xdr:nvSpPr>
        <xdr:cNvPr id="16389" name="Auto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CC1D78-4F0B-05F9-6B64-239A56592A00}"/>
            </a:ext>
          </a:extLst>
        </xdr:cNvPr>
        <xdr:cNvSpPr>
          <a:spLocks noChangeArrowheads="1"/>
        </xdr:cNvSpPr>
      </xdr:nvSpPr>
      <xdr:spPr bwMode="auto">
        <a:xfrm>
          <a:off x="4046220" y="5494020"/>
          <a:ext cx="434340" cy="83820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EIA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944880</xdr:colOff>
      <xdr:row>11</xdr:row>
      <xdr:rowOff>38100</xdr:rowOff>
    </xdr:from>
    <xdr:to>
      <xdr:col>4</xdr:col>
      <xdr:colOff>541020</xdr:colOff>
      <xdr:row>15</xdr:row>
      <xdr:rowOff>38100</xdr:rowOff>
    </xdr:to>
    <xdr:sp macro="" textlink="">
      <xdr:nvSpPr>
        <xdr:cNvPr id="2049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F9F7CB-A791-D645-F625-BD7DB4B1B920}"/>
            </a:ext>
          </a:extLst>
        </xdr:cNvPr>
        <xdr:cNvSpPr>
          <a:spLocks noChangeArrowheads="1"/>
        </xdr:cNvSpPr>
      </xdr:nvSpPr>
      <xdr:spPr bwMode="auto">
        <a:xfrm>
          <a:off x="4785360" y="1950720"/>
          <a:ext cx="876300" cy="670560"/>
        </a:xfrm>
        <a:prstGeom prst="cloudCallout">
          <a:avLst>
            <a:gd name="adj1" fmla="val -52199"/>
            <a:gd name="adj2" fmla="val 108824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back to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accounting worksheet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10</xdr:row>
      <xdr:rowOff>144780</xdr:rowOff>
    </xdr:from>
    <xdr:to>
      <xdr:col>7</xdr:col>
      <xdr:colOff>304800</xdr:colOff>
      <xdr:row>15</xdr:row>
      <xdr:rowOff>68580</xdr:rowOff>
    </xdr:to>
    <xdr:sp macro="" textlink="">
      <xdr:nvSpPr>
        <xdr:cNvPr id="5121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5DBA0-2232-866E-8AAB-2AAAABC2D036}"/>
            </a:ext>
          </a:extLst>
        </xdr:cNvPr>
        <xdr:cNvSpPr>
          <a:spLocks noChangeArrowheads="1"/>
        </xdr:cNvSpPr>
      </xdr:nvSpPr>
      <xdr:spPr bwMode="auto">
        <a:xfrm>
          <a:off x="3703320" y="1889760"/>
          <a:ext cx="868680" cy="762000"/>
        </a:xfrm>
        <a:prstGeom prst="cloudCallout">
          <a:avLst>
            <a:gd name="adj1" fmla="val -52199"/>
            <a:gd name="adj2" fmla="val 90259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back to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main page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167640</xdr:colOff>
      <xdr:row>26</xdr:row>
      <xdr:rowOff>38100</xdr:rowOff>
    </xdr:from>
    <xdr:to>
      <xdr:col>4</xdr:col>
      <xdr:colOff>541020</xdr:colOff>
      <xdr:row>30</xdr:row>
      <xdr:rowOff>38100</xdr:rowOff>
    </xdr:to>
    <xdr:sp macro="" textlink="">
      <xdr:nvSpPr>
        <xdr:cNvPr id="20483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B10EB7-631A-5100-BABC-80F04533D214}"/>
            </a:ext>
          </a:extLst>
        </xdr:cNvPr>
        <xdr:cNvSpPr>
          <a:spLocks noChangeArrowheads="1"/>
        </xdr:cNvSpPr>
      </xdr:nvSpPr>
      <xdr:spPr bwMode="auto">
        <a:xfrm>
          <a:off x="4754880" y="4526280"/>
          <a:ext cx="998220" cy="670560"/>
        </a:xfrm>
        <a:prstGeom prst="cloudCallout">
          <a:avLst>
            <a:gd name="adj1" fmla="val -60782"/>
            <a:gd name="adj2" fmla="val 7206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35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 waste emissions calculation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441960</xdr:colOff>
          <xdr:row>1</xdr:row>
          <xdr:rowOff>121920</xdr:rowOff>
        </xdr:from>
        <xdr:to>
          <xdr:col>1</xdr:col>
          <xdr:colOff>403860</xdr:colOff>
          <xdr:row>4</xdr:row>
          <xdr:rowOff>30480</xdr:rowOff>
        </xdr:to>
        <xdr:sp macro="" textlink="">
          <xdr:nvSpPr>
            <xdr:cNvPr id="20484" name="Object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4CA9EA47-F39B-8E3A-B21B-49BBE780F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236220</xdr:colOff>
      <xdr:row>6</xdr:row>
      <xdr:rowOff>160020</xdr:rowOff>
    </xdr:from>
    <xdr:to>
      <xdr:col>10</xdr:col>
      <xdr:colOff>495300</xdr:colOff>
      <xdr:row>12</xdr:row>
      <xdr:rowOff>76200</xdr:rowOff>
    </xdr:to>
    <xdr:sp macro="" textlink="">
      <xdr:nvSpPr>
        <xdr:cNvPr id="18433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675DAD-DB40-9A19-FACD-D4E7D5ABAF86}"/>
            </a:ext>
          </a:extLst>
        </xdr:cNvPr>
        <xdr:cNvSpPr>
          <a:spLocks noChangeArrowheads="1"/>
        </xdr:cNvSpPr>
      </xdr:nvSpPr>
      <xdr:spPr bwMode="auto">
        <a:xfrm>
          <a:off x="5722620" y="1234440"/>
          <a:ext cx="868680" cy="922020"/>
        </a:xfrm>
        <a:prstGeom prst="cloudCallout">
          <a:avLst>
            <a:gd name="adj1" fmla="val -36815"/>
            <a:gd name="adj2" fmla="val 93616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back to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direct emissions calculation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350520</xdr:colOff>
      <xdr:row>12</xdr:row>
      <xdr:rowOff>106680</xdr:rowOff>
    </xdr:from>
    <xdr:to>
      <xdr:col>8</xdr:col>
      <xdr:colOff>0</xdr:colOff>
      <xdr:row>16</xdr:row>
      <xdr:rowOff>91440</xdr:rowOff>
    </xdr:to>
    <xdr:sp macro="" textlink="">
      <xdr:nvSpPr>
        <xdr:cNvPr id="4098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2D5ECF-1F51-27A8-E6BB-CD3FAC6854AB}"/>
            </a:ext>
          </a:extLst>
        </xdr:cNvPr>
        <xdr:cNvSpPr>
          <a:spLocks noChangeArrowheads="1"/>
        </xdr:cNvSpPr>
      </xdr:nvSpPr>
      <xdr:spPr bwMode="auto">
        <a:xfrm>
          <a:off x="4937760" y="2240280"/>
          <a:ext cx="868680" cy="685800"/>
        </a:xfrm>
        <a:prstGeom prst="cloudCallout">
          <a:avLst>
            <a:gd name="adj1" fmla="val -55495"/>
            <a:gd name="adj2" fmla="val 79412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back to 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accounting worksheet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11</xdr:row>
      <xdr:rowOff>91440</xdr:rowOff>
    </xdr:from>
    <xdr:to>
      <xdr:col>1</xdr:col>
      <xdr:colOff>464820</xdr:colOff>
      <xdr:row>14</xdr:row>
      <xdr:rowOff>7620</xdr:rowOff>
    </xdr:to>
    <xdr:sp macro="" textlink="">
      <xdr:nvSpPr>
        <xdr:cNvPr id="17409" name="WordArt 1">
          <a:extLst>
            <a:ext uri="{FF2B5EF4-FFF2-40B4-BE49-F238E27FC236}">
              <a16:creationId xmlns:a16="http://schemas.microsoft.com/office/drawing/2014/main" id="{7F60EEFF-2362-50A7-7302-D13B89B8CC7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0020" y="1950720"/>
          <a:ext cx="914400" cy="419100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00" mc:Ignorable="a14" a14:legacySpreadsheetColorIndex="13"/>
              </a:solidFill>
              <a:effectLst>
                <a:outerShdw dist="53882" dir="2700000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CNN Metric:</a:t>
          </a:r>
        </a:p>
      </xdr:txBody>
    </xdr:sp>
    <xdr:clientData/>
  </xdr:twoCellAnchor>
  <xdr:twoCellAnchor>
    <xdr:from>
      <xdr:col>7</xdr:col>
      <xdr:colOff>152400</xdr:colOff>
      <xdr:row>20</xdr:row>
      <xdr:rowOff>106680</xdr:rowOff>
    </xdr:from>
    <xdr:to>
      <xdr:col>8</xdr:col>
      <xdr:colOff>137160</xdr:colOff>
      <xdr:row>25</xdr:row>
      <xdr:rowOff>137160</xdr:rowOff>
    </xdr:to>
    <xdr:sp macro="" textlink="">
      <xdr:nvSpPr>
        <xdr:cNvPr id="17410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1B7F9-6552-8714-FB16-2DEA355EE130}"/>
            </a:ext>
          </a:extLst>
        </xdr:cNvPr>
        <xdr:cNvSpPr>
          <a:spLocks noChangeArrowheads="1"/>
        </xdr:cNvSpPr>
      </xdr:nvSpPr>
      <xdr:spPr bwMode="auto">
        <a:xfrm>
          <a:off x="4419600" y="3520440"/>
          <a:ext cx="594360" cy="86868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EPA 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link</a:t>
          </a:r>
        </a:p>
      </xdr:txBody>
    </xdr:sp>
    <xdr:clientData/>
  </xdr:twoCellAnchor>
  <xdr:twoCellAnchor>
    <xdr:from>
      <xdr:col>7</xdr:col>
      <xdr:colOff>571500</xdr:colOff>
      <xdr:row>15</xdr:row>
      <xdr:rowOff>45720</xdr:rowOff>
    </xdr:from>
    <xdr:to>
      <xdr:col>8</xdr:col>
      <xdr:colOff>563880</xdr:colOff>
      <xdr:row>19</xdr:row>
      <xdr:rowOff>91440</xdr:rowOff>
    </xdr:to>
    <xdr:sp macro="" textlink="">
      <xdr:nvSpPr>
        <xdr:cNvPr id="17411" name="AutoShape 3">
          <a:extLst>
            <a:ext uri="{FF2B5EF4-FFF2-40B4-BE49-F238E27FC236}">
              <a16:creationId xmlns:a16="http://schemas.microsoft.com/office/drawing/2014/main" id="{020D720F-7810-4419-9B09-FDA6613111AC}"/>
            </a:ext>
          </a:extLst>
        </xdr:cNvPr>
        <xdr:cNvSpPr>
          <a:spLocks noChangeArrowheads="1"/>
        </xdr:cNvSpPr>
      </xdr:nvSpPr>
      <xdr:spPr bwMode="auto">
        <a:xfrm>
          <a:off x="4838700" y="2575560"/>
          <a:ext cx="601980" cy="762000"/>
        </a:xfrm>
        <a:prstGeom prst="wave">
          <a:avLst>
            <a:gd name="adj1" fmla="val 13005"/>
            <a:gd name="adj2" fmla="val 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total CO</a:t>
          </a:r>
          <a:r>
            <a:rPr lang="en-US" sz="1000" b="0" i="0" u="none" strike="noStrike" baseline="-25000">
              <a:solidFill>
                <a:srgbClr val="FFFF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emitted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11</xdr:row>
      <xdr:rowOff>129540</xdr:rowOff>
    </xdr:from>
    <xdr:to>
      <xdr:col>1</xdr:col>
      <xdr:colOff>502920</xdr:colOff>
      <xdr:row>14</xdr:row>
      <xdr:rowOff>45720</xdr:rowOff>
    </xdr:to>
    <xdr:sp macro="" textlink="">
      <xdr:nvSpPr>
        <xdr:cNvPr id="11265" name="WordArt 1">
          <a:extLst>
            <a:ext uri="{FF2B5EF4-FFF2-40B4-BE49-F238E27FC236}">
              <a16:creationId xmlns:a16="http://schemas.microsoft.com/office/drawing/2014/main" id="{59860F54-67AF-C8FE-77E0-ADE6715FA37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98120" y="1996440"/>
          <a:ext cx="914400" cy="419100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00" mc:Ignorable="a14" a14:legacySpreadsheetColorIndex="13"/>
              </a:solidFill>
              <a:effectLst>
                <a:outerShdw dist="53882" dir="2700000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CNN Metric:</a:t>
          </a:r>
        </a:p>
      </xdr:txBody>
    </xdr:sp>
    <xdr:clientData/>
  </xdr:twoCellAnchor>
  <xdr:twoCellAnchor>
    <xdr:from>
      <xdr:col>8</xdr:col>
      <xdr:colOff>144780</xdr:colOff>
      <xdr:row>33</xdr:row>
      <xdr:rowOff>68580</xdr:rowOff>
    </xdr:from>
    <xdr:to>
      <xdr:col>9</xdr:col>
      <xdr:colOff>83820</xdr:colOff>
      <xdr:row>37</xdr:row>
      <xdr:rowOff>144780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E6E73209-7674-177E-6C65-36859379A001}"/>
            </a:ext>
          </a:extLst>
        </xdr:cNvPr>
        <xdr:cNvSpPr>
          <a:spLocks noChangeArrowheads="1"/>
        </xdr:cNvSpPr>
      </xdr:nvSpPr>
      <xdr:spPr bwMode="auto">
        <a:xfrm>
          <a:off x="5021580" y="5646420"/>
          <a:ext cx="548640" cy="792480"/>
        </a:xfrm>
        <a:prstGeom prst="wave">
          <a:avLst>
            <a:gd name="adj1" fmla="val 13005"/>
            <a:gd name="adj2" fmla="val 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total CO</a:t>
          </a:r>
          <a:r>
            <a:rPr lang="en-US" sz="1000" b="0" i="0" u="none" strike="noStrike" baseline="-25000">
              <a:solidFill>
                <a:srgbClr val="FFFF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emitted</a:t>
          </a:r>
        </a:p>
        <a:p>
          <a:pPr algn="l" rtl="0">
            <a:lnSpc>
              <a:spcPts val="1000"/>
            </a:lnSpc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228600</xdr:colOff>
      <xdr:row>40</xdr:row>
      <xdr:rowOff>83820</xdr:rowOff>
    </xdr:from>
    <xdr:to>
      <xdr:col>9</xdr:col>
      <xdr:colOff>198120</xdr:colOff>
      <xdr:row>45</xdr:row>
      <xdr:rowOff>76200</xdr:rowOff>
    </xdr:to>
    <xdr:sp macro="" textlink="">
      <xdr:nvSpPr>
        <xdr:cNvPr id="11267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A8C41-E27A-FA44-E578-8185EA5FC8E1}"/>
            </a:ext>
          </a:extLst>
        </xdr:cNvPr>
        <xdr:cNvSpPr>
          <a:spLocks noChangeArrowheads="1"/>
        </xdr:cNvSpPr>
      </xdr:nvSpPr>
      <xdr:spPr bwMode="auto">
        <a:xfrm>
          <a:off x="5105400" y="6873240"/>
          <a:ext cx="579120" cy="81534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BTS</a:t>
          </a:r>
        </a:p>
        <a:p>
          <a:pPr algn="l" rtl="0">
            <a:lnSpc>
              <a:spcPts val="11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</a:t>
          </a:r>
        </a:p>
      </xdr:txBody>
    </xdr:sp>
    <xdr:clientData/>
  </xdr:twoCellAnchor>
  <xdr:twoCellAnchor>
    <xdr:from>
      <xdr:col>9</xdr:col>
      <xdr:colOff>68580</xdr:colOff>
      <xdr:row>44</xdr:row>
      <xdr:rowOff>129540</xdr:rowOff>
    </xdr:from>
    <xdr:to>
      <xdr:col>10</xdr:col>
      <xdr:colOff>38100</xdr:colOff>
      <xdr:row>49</xdr:row>
      <xdr:rowOff>121920</xdr:rowOff>
    </xdr:to>
    <xdr:sp macro="" textlink="">
      <xdr:nvSpPr>
        <xdr:cNvPr id="11278" name="AutoShape 1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26384E-063D-F45C-32F8-622390821C0F}"/>
            </a:ext>
          </a:extLst>
        </xdr:cNvPr>
        <xdr:cNvSpPr>
          <a:spLocks noChangeArrowheads="1"/>
        </xdr:cNvSpPr>
      </xdr:nvSpPr>
      <xdr:spPr bwMode="auto">
        <a:xfrm>
          <a:off x="5554980" y="7574280"/>
          <a:ext cx="579120" cy="83058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EIA</a:t>
          </a:r>
        </a:p>
        <a:p>
          <a:pPr algn="l" rtl="0">
            <a:lnSpc>
              <a:spcPts val="10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</a:t>
          </a:r>
        </a:p>
      </xdr:txBody>
    </xdr:sp>
    <xdr:clientData/>
  </xdr:twoCellAnchor>
  <xdr:twoCellAnchor>
    <xdr:from>
      <xdr:col>7</xdr:col>
      <xdr:colOff>228600</xdr:colOff>
      <xdr:row>44</xdr:row>
      <xdr:rowOff>60960</xdr:rowOff>
    </xdr:from>
    <xdr:to>
      <xdr:col>8</xdr:col>
      <xdr:colOff>411480</xdr:colOff>
      <xdr:row>51</xdr:row>
      <xdr:rowOff>99060</xdr:rowOff>
    </xdr:to>
    <xdr:sp macro="" textlink="">
      <xdr:nvSpPr>
        <xdr:cNvPr id="11279" name="AutoShap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0EDCA7-1131-B514-182E-A0F8AD6ED512}"/>
            </a:ext>
          </a:extLst>
        </xdr:cNvPr>
        <xdr:cNvSpPr>
          <a:spLocks noChangeArrowheads="1"/>
        </xdr:cNvSpPr>
      </xdr:nvSpPr>
      <xdr:spPr bwMode="auto">
        <a:xfrm>
          <a:off x="4495800" y="7505700"/>
          <a:ext cx="792480" cy="121158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GHG Protocol 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13</xdr:row>
      <xdr:rowOff>7620</xdr:rowOff>
    </xdr:from>
    <xdr:to>
      <xdr:col>1</xdr:col>
      <xdr:colOff>449580</xdr:colOff>
      <xdr:row>15</xdr:row>
      <xdr:rowOff>99060</xdr:rowOff>
    </xdr:to>
    <xdr:sp macro="" textlink="">
      <xdr:nvSpPr>
        <xdr:cNvPr id="8193" name="WordArt 1">
          <a:extLst>
            <a:ext uri="{FF2B5EF4-FFF2-40B4-BE49-F238E27FC236}">
              <a16:creationId xmlns:a16="http://schemas.microsoft.com/office/drawing/2014/main" id="{F2D3E2DE-C278-4F77-A170-4AB9D0D3CE3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44780" y="2209800"/>
          <a:ext cx="914400" cy="426720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00" mc:Ignorable="a14" a14:legacySpreadsheetColorIndex="13"/>
              </a:solidFill>
              <a:effectLst>
                <a:outerShdw dist="53882" dir="2700000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CNN Metric:</a:t>
          </a:r>
        </a:p>
      </xdr:txBody>
    </xdr:sp>
    <xdr:clientData/>
  </xdr:twoCellAnchor>
  <xdr:twoCellAnchor>
    <xdr:from>
      <xdr:col>7</xdr:col>
      <xdr:colOff>594360</xdr:colOff>
      <xdr:row>32</xdr:row>
      <xdr:rowOff>137160</xdr:rowOff>
    </xdr:from>
    <xdr:to>
      <xdr:col>8</xdr:col>
      <xdr:colOff>495300</xdr:colOff>
      <xdr:row>37</xdr:row>
      <xdr:rowOff>137160</xdr:rowOff>
    </xdr:to>
    <xdr:sp macro="" textlink="">
      <xdr:nvSpPr>
        <xdr:cNvPr id="8194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E32F69-9C38-87BE-52CC-2ADDA83DAF50}"/>
            </a:ext>
          </a:extLst>
        </xdr:cNvPr>
        <xdr:cNvSpPr>
          <a:spLocks noChangeArrowheads="1"/>
        </xdr:cNvSpPr>
      </xdr:nvSpPr>
      <xdr:spPr bwMode="auto">
        <a:xfrm>
          <a:off x="4861560" y="5692140"/>
          <a:ext cx="510540" cy="83820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EIA 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link</a:t>
          </a:r>
        </a:p>
      </xdr:txBody>
    </xdr:sp>
    <xdr:clientData/>
  </xdr:twoCellAnchor>
  <xdr:twoCellAnchor editAs="oneCell">
    <xdr:from>
      <xdr:col>5</xdr:col>
      <xdr:colOff>579120</xdr:colOff>
      <xdr:row>11</xdr:row>
      <xdr:rowOff>22860</xdr:rowOff>
    </xdr:from>
    <xdr:to>
      <xdr:col>7</xdr:col>
      <xdr:colOff>228600</xdr:colOff>
      <xdr:row>15</xdr:row>
      <xdr:rowOff>0</xdr:rowOff>
    </xdr:to>
    <xdr:sp macro="" textlink="">
      <xdr:nvSpPr>
        <xdr:cNvPr id="8195" name="AutoShap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DB3170-FAFF-3B43-75E9-EA9386FAB4E7}"/>
            </a:ext>
          </a:extLst>
        </xdr:cNvPr>
        <xdr:cNvSpPr>
          <a:spLocks noChangeArrowheads="1"/>
        </xdr:cNvSpPr>
      </xdr:nvSpPr>
      <xdr:spPr bwMode="auto">
        <a:xfrm>
          <a:off x="3627120" y="1889760"/>
          <a:ext cx="868680" cy="647700"/>
        </a:xfrm>
        <a:prstGeom prst="cloudCallout">
          <a:avLst>
            <a:gd name="adj1" fmla="val -51097"/>
            <a:gd name="adj2" fmla="val 66667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 state emission factors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175260</xdr:colOff>
      <xdr:row>28</xdr:row>
      <xdr:rowOff>0</xdr:rowOff>
    </xdr:from>
    <xdr:to>
      <xdr:col>9</xdr:col>
      <xdr:colOff>144780</xdr:colOff>
      <xdr:row>32</xdr:row>
      <xdr:rowOff>91440</xdr:rowOff>
    </xdr:to>
    <xdr:sp macro="" textlink="">
      <xdr:nvSpPr>
        <xdr:cNvPr id="8196" name="AutoShape 4">
          <a:extLst>
            <a:ext uri="{FF2B5EF4-FFF2-40B4-BE49-F238E27FC236}">
              <a16:creationId xmlns:a16="http://schemas.microsoft.com/office/drawing/2014/main" id="{A9285532-DC54-4291-FF3E-9443B4953F7A}"/>
            </a:ext>
          </a:extLst>
        </xdr:cNvPr>
        <xdr:cNvSpPr>
          <a:spLocks noChangeArrowheads="1"/>
        </xdr:cNvSpPr>
      </xdr:nvSpPr>
      <xdr:spPr bwMode="auto">
        <a:xfrm>
          <a:off x="5052060" y="4838700"/>
          <a:ext cx="579120" cy="807720"/>
        </a:xfrm>
        <a:prstGeom prst="wave">
          <a:avLst>
            <a:gd name="adj1" fmla="val 13005"/>
            <a:gd name="adj2" fmla="val 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total CO</a:t>
          </a:r>
          <a:r>
            <a:rPr lang="en-US" sz="1000" b="0" i="0" u="none" strike="noStrike" baseline="-25000">
              <a:solidFill>
                <a:srgbClr val="FFFF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emitted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9</xdr:row>
      <xdr:rowOff>30480</xdr:rowOff>
    </xdr:from>
    <xdr:to>
      <xdr:col>1</xdr:col>
      <xdr:colOff>487680</xdr:colOff>
      <xdr:row>11</xdr:row>
      <xdr:rowOff>121920</xdr:rowOff>
    </xdr:to>
    <xdr:sp macro="" textlink="">
      <xdr:nvSpPr>
        <xdr:cNvPr id="10241" name="WordArt 1">
          <a:extLst>
            <a:ext uri="{FF2B5EF4-FFF2-40B4-BE49-F238E27FC236}">
              <a16:creationId xmlns:a16="http://schemas.microsoft.com/office/drawing/2014/main" id="{C3C33116-6123-BC31-7B62-DD18CB1E60F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2880" y="1569720"/>
          <a:ext cx="914400" cy="426720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00" mc:Ignorable="a14" a14:legacySpreadsheetColorIndex="13"/>
              </a:solidFill>
              <a:effectLst>
                <a:outerShdw dist="53882" dir="2700000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CNN Metric:</a:t>
          </a:r>
        </a:p>
      </xdr:txBody>
    </xdr:sp>
    <xdr:clientData/>
  </xdr:twoCellAnchor>
  <xdr:twoCellAnchor>
    <xdr:from>
      <xdr:col>8</xdr:col>
      <xdr:colOff>83820</xdr:colOff>
      <xdr:row>41</xdr:row>
      <xdr:rowOff>0</xdr:rowOff>
    </xdr:from>
    <xdr:to>
      <xdr:col>9</xdr:col>
      <xdr:colOff>38100</xdr:colOff>
      <xdr:row>45</xdr:row>
      <xdr:rowOff>45720</xdr:rowOff>
    </xdr:to>
    <xdr:sp macro="" textlink="">
      <xdr:nvSpPr>
        <xdr:cNvPr id="10242" name="AutoShape 2">
          <a:extLst>
            <a:ext uri="{FF2B5EF4-FFF2-40B4-BE49-F238E27FC236}">
              <a16:creationId xmlns:a16="http://schemas.microsoft.com/office/drawing/2014/main" id="{BFD36B37-CB39-AD11-70EE-86712F1F8397}"/>
            </a:ext>
          </a:extLst>
        </xdr:cNvPr>
        <xdr:cNvSpPr>
          <a:spLocks noChangeArrowheads="1"/>
        </xdr:cNvSpPr>
      </xdr:nvSpPr>
      <xdr:spPr bwMode="auto">
        <a:xfrm>
          <a:off x="4960620" y="6865620"/>
          <a:ext cx="563880" cy="716280"/>
        </a:xfrm>
        <a:prstGeom prst="wave">
          <a:avLst>
            <a:gd name="adj1" fmla="val 13005"/>
            <a:gd name="adj2" fmla="val 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total CO</a:t>
          </a:r>
          <a:r>
            <a:rPr lang="en-US" sz="1000" b="0" i="0" u="none" strike="noStrike" baseline="-25000">
              <a:solidFill>
                <a:srgbClr val="FFFF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emitted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198120</xdr:colOff>
      <xdr:row>44</xdr:row>
      <xdr:rowOff>137160</xdr:rowOff>
    </xdr:from>
    <xdr:to>
      <xdr:col>8</xdr:col>
      <xdr:colOff>121920</xdr:colOff>
      <xdr:row>49</xdr:row>
      <xdr:rowOff>137160</xdr:rowOff>
    </xdr:to>
    <xdr:sp macro="" textlink="">
      <xdr:nvSpPr>
        <xdr:cNvPr id="10243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834C49-A9E8-6710-DB52-5E8D81B50861}"/>
            </a:ext>
          </a:extLst>
        </xdr:cNvPr>
        <xdr:cNvSpPr>
          <a:spLocks noChangeArrowheads="1"/>
        </xdr:cNvSpPr>
      </xdr:nvSpPr>
      <xdr:spPr bwMode="auto">
        <a:xfrm>
          <a:off x="4465320" y="7505700"/>
          <a:ext cx="533400" cy="83820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EIA 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link</a:t>
          </a:r>
        </a:p>
      </xdr:txBody>
    </xdr:sp>
    <xdr:clientData/>
  </xdr:twoCellAnchor>
  <xdr:twoCellAnchor editAs="oneCell">
    <xdr:from>
      <xdr:col>1</xdr:col>
      <xdr:colOff>251460</xdr:colOff>
      <xdr:row>39</xdr:row>
      <xdr:rowOff>91440</xdr:rowOff>
    </xdr:from>
    <xdr:to>
      <xdr:col>2</xdr:col>
      <xdr:colOff>518160</xdr:colOff>
      <xdr:row>43</xdr:row>
      <xdr:rowOff>106680</xdr:rowOff>
    </xdr:to>
    <xdr:sp macro="" textlink="">
      <xdr:nvSpPr>
        <xdr:cNvPr id="10244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CAFA4D-29AE-6E27-6BA8-9B00277D627E}"/>
            </a:ext>
          </a:extLst>
        </xdr:cNvPr>
        <xdr:cNvSpPr>
          <a:spLocks noChangeArrowheads="1"/>
        </xdr:cNvSpPr>
      </xdr:nvSpPr>
      <xdr:spPr bwMode="auto">
        <a:xfrm>
          <a:off x="861060" y="6621780"/>
          <a:ext cx="876300" cy="685800"/>
        </a:xfrm>
        <a:prstGeom prst="cloudCallout">
          <a:avLst>
            <a:gd name="adj1" fmla="val 50000"/>
            <a:gd name="adj2" fmla="val 61269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35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conversion factors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144780</xdr:colOff>
      <xdr:row>46</xdr:row>
      <xdr:rowOff>121920</xdr:rowOff>
    </xdr:from>
    <xdr:to>
      <xdr:col>7</xdr:col>
      <xdr:colOff>30480</xdr:colOff>
      <xdr:row>51</xdr:row>
      <xdr:rowOff>160020</xdr:rowOff>
    </xdr:to>
    <xdr:sp macro="" textlink="">
      <xdr:nvSpPr>
        <xdr:cNvPr id="10259" name="AutoShape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0BDC5-AC95-9D9A-E900-5DEEC163D6BA}"/>
            </a:ext>
          </a:extLst>
        </xdr:cNvPr>
        <xdr:cNvSpPr>
          <a:spLocks noChangeArrowheads="1"/>
        </xdr:cNvSpPr>
      </xdr:nvSpPr>
      <xdr:spPr bwMode="auto">
        <a:xfrm>
          <a:off x="3802380" y="7825740"/>
          <a:ext cx="495300" cy="87630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EPA 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link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12</xdr:row>
      <xdr:rowOff>129540</xdr:rowOff>
    </xdr:from>
    <xdr:to>
      <xdr:col>1</xdr:col>
      <xdr:colOff>464820</xdr:colOff>
      <xdr:row>15</xdr:row>
      <xdr:rowOff>45720</xdr:rowOff>
    </xdr:to>
    <xdr:sp macro="" textlink="">
      <xdr:nvSpPr>
        <xdr:cNvPr id="12289" name="WordArt 1">
          <a:extLst>
            <a:ext uri="{FF2B5EF4-FFF2-40B4-BE49-F238E27FC236}">
              <a16:creationId xmlns:a16="http://schemas.microsoft.com/office/drawing/2014/main" id="{CD6DDF71-C45C-1580-1E82-AF58F606FE6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60020" y="2171700"/>
          <a:ext cx="914400" cy="419100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00" mc:Ignorable="a14" a14:legacySpreadsheetColorIndex="13"/>
              </a:solidFill>
              <a:effectLst>
                <a:outerShdw dist="53882" dir="2700000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CNN Metric:</a:t>
          </a:r>
        </a:p>
      </xdr:txBody>
    </xdr:sp>
    <xdr:clientData/>
  </xdr:twoCellAnchor>
  <xdr:twoCellAnchor>
    <xdr:from>
      <xdr:col>8</xdr:col>
      <xdr:colOff>137160</xdr:colOff>
      <xdr:row>66</xdr:row>
      <xdr:rowOff>68580</xdr:rowOff>
    </xdr:from>
    <xdr:to>
      <xdr:col>9</xdr:col>
      <xdr:colOff>106680</xdr:colOff>
      <xdr:row>70</xdr:row>
      <xdr:rowOff>129540</xdr:rowOff>
    </xdr:to>
    <xdr:sp macro="" textlink="">
      <xdr:nvSpPr>
        <xdr:cNvPr id="12290" name="AutoShape 2">
          <a:extLst>
            <a:ext uri="{FF2B5EF4-FFF2-40B4-BE49-F238E27FC236}">
              <a16:creationId xmlns:a16="http://schemas.microsoft.com/office/drawing/2014/main" id="{9658D6CC-5794-F15A-A181-9A20414F9A95}"/>
            </a:ext>
          </a:extLst>
        </xdr:cNvPr>
        <xdr:cNvSpPr>
          <a:spLocks noChangeArrowheads="1"/>
        </xdr:cNvSpPr>
      </xdr:nvSpPr>
      <xdr:spPr bwMode="auto">
        <a:xfrm>
          <a:off x="5013960" y="11224260"/>
          <a:ext cx="579120" cy="777240"/>
        </a:xfrm>
        <a:prstGeom prst="wave">
          <a:avLst>
            <a:gd name="adj1" fmla="val 13005"/>
            <a:gd name="adj2" fmla="val 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total CO</a:t>
          </a:r>
          <a:r>
            <a:rPr lang="en-US" sz="1000" b="0" i="0" u="none" strike="noStrike" baseline="-25000">
              <a:solidFill>
                <a:srgbClr val="FFFF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emitted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175260</xdr:colOff>
      <xdr:row>74</xdr:row>
      <xdr:rowOff>0</xdr:rowOff>
    </xdr:from>
    <xdr:to>
      <xdr:col>9</xdr:col>
      <xdr:colOff>350520</xdr:colOff>
      <xdr:row>81</xdr:row>
      <xdr:rowOff>7620</xdr:rowOff>
    </xdr:to>
    <xdr:sp macro="" textlink="">
      <xdr:nvSpPr>
        <xdr:cNvPr id="12291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FA6E25-ABA9-9794-4589-C492F187D5D1}"/>
            </a:ext>
          </a:extLst>
        </xdr:cNvPr>
        <xdr:cNvSpPr>
          <a:spLocks noChangeArrowheads="1"/>
        </xdr:cNvSpPr>
      </xdr:nvSpPr>
      <xdr:spPr bwMode="auto">
        <a:xfrm>
          <a:off x="5052060" y="12542520"/>
          <a:ext cx="784860" cy="118110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CO2 indicator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link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13</xdr:row>
      <xdr:rowOff>7620</xdr:rowOff>
    </xdr:from>
    <xdr:to>
      <xdr:col>0</xdr:col>
      <xdr:colOff>1158240</xdr:colOff>
      <xdr:row>15</xdr:row>
      <xdr:rowOff>83820</xdr:rowOff>
    </xdr:to>
    <xdr:sp macro="" textlink="">
      <xdr:nvSpPr>
        <xdr:cNvPr id="19459" name="WordArt 3">
          <a:extLst>
            <a:ext uri="{FF2B5EF4-FFF2-40B4-BE49-F238E27FC236}">
              <a16:creationId xmlns:a16="http://schemas.microsoft.com/office/drawing/2014/main" id="{90FDC3A6-FF55-B924-492B-0CE8693A895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6220" y="2194560"/>
          <a:ext cx="922020" cy="396240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00" mc:Ignorable="a14" a14:legacySpreadsheetColorIndex="13"/>
              </a:solidFill>
              <a:effectLst>
                <a:outerShdw dist="53882" dir="2700000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CNN Metric:</a:t>
          </a:r>
        </a:p>
      </xdr:txBody>
    </xdr:sp>
    <xdr:clientData/>
  </xdr:twoCellAnchor>
  <xdr:twoCellAnchor>
    <xdr:from>
      <xdr:col>7</xdr:col>
      <xdr:colOff>198120</xdr:colOff>
      <xdr:row>33</xdr:row>
      <xdr:rowOff>30480</xdr:rowOff>
    </xdr:from>
    <xdr:to>
      <xdr:col>8</xdr:col>
      <xdr:colOff>342900</xdr:colOff>
      <xdr:row>37</xdr:row>
      <xdr:rowOff>68580</xdr:rowOff>
    </xdr:to>
    <xdr:sp macro="" textlink="">
      <xdr:nvSpPr>
        <xdr:cNvPr id="19462" name="AutoShape 6">
          <a:extLst>
            <a:ext uri="{FF2B5EF4-FFF2-40B4-BE49-F238E27FC236}">
              <a16:creationId xmlns:a16="http://schemas.microsoft.com/office/drawing/2014/main" id="{CC5A2D70-0F72-E7D0-D753-4BF08A93386A}"/>
            </a:ext>
          </a:extLst>
        </xdr:cNvPr>
        <xdr:cNvSpPr>
          <a:spLocks noChangeArrowheads="1"/>
        </xdr:cNvSpPr>
      </xdr:nvSpPr>
      <xdr:spPr bwMode="auto">
        <a:xfrm>
          <a:off x="5029200" y="5562600"/>
          <a:ext cx="693420" cy="739140"/>
        </a:xfrm>
        <a:prstGeom prst="wave">
          <a:avLst>
            <a:gd name="adj1" fmla="val 13005"/>
            <a:gd name="adj2" fmla="val 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total CO</a:t>
          </a:r>
          <a:r>
            <a:rPr lang="en-US" sz="1000" b="0" i="0" u="none" strike="noStrike" baseline="-25000">
              <a:solidFill>
                <a:srgbClr val="FFFF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-e emitted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586740</xdr:colOff>
      <xdr:row>22</xdr:row>
      <xdr:rowOff>38100</xdr:rowOff>
    </xdr:from>
    <xdr:to>
      <xdr:col>3</xdr:col>
      <xdr:colOff>38100</xdr:colOff>
      <xdr:row>26</xdr:row>
      <xdr:rowOff>38100</xdr:rowOff>
    </xdr:to>
    <xdr:sp macro="" textlink="">
      <xdr:nvSpPr>
        <xdr:cNvPr id="19463" name="AutoShap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384BDB-0168-9A58-DA51-8C9859E853B6}"/>
            </a:ext>
          </a:extLst>
        </xdr:cNvPr>
        <xdr:cNvSpPr>
          <a:spLocks noChangeArrowheads="1"/>
        </xdr:cNvSpPr>
      </xdr:nvSpPr>
      <xdr:spPr bwMode="auto">
        <a:xfrm>
          <a:off x="1752600" y="3710940"/>
          <a:ext cx="822960" cy="670560"/>
        </a:xfrm>
        <a:prstGeom prst="cloudCallout">
          <a:avLst>
            <a:gd name="adj1" fmla="val 57144"/>
            <a:gd name="adj2" fmla="val 55884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35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 waste default values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10</xdr:row>
      <xdr:rowOff>91440</xdr:rowOff>
    </xdr:from>
    <xdr:to>
      <xdr:col>2</xdr:col>
      <xdr:colOff>114300</xdr:colOff>
      <xdr:row>12</xdr:row>
      <xdr:rowOff>137160</xdr:rowOff>
    </xdr:to>
    <xdr:sp macro="" textlink="">
      <xdr:nvSpPr>
        <xdr:cNvPr id="13313" name="WordArt 1">
          <a:extLst>
            <a:ext uri="{FF2B5EF4-FFF2-40B4-BE49-F238E27FC236}">
              <a16:creationId xmlns:a16="http://schemas.microsoft.com/office/drawing/2014/main" id="{4FEB6F9A-CCF7-D7E1-FD09-2BB2E55FC79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20" y="1798320"/>
          <a:ext cx="1021080" cy="381000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00" mc:Ignorable="a14" a14:legacySpreadsheetColorIndex="13"/>
              </a:solidFill>
              <a:effectLst>
                <a:outerShdw dist="53882" dir="2700000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CNN Metric:</a:t>
          </a:r>
        </a:p>
      </xdr:txBody>
    </xdr:sp>
    <xdr:clientData/>
  </xdr:twoCellAnchor>
  <xdr:twoCellAnchor>
    <xdr:from>
      <xdr:col>9</xdr:col>
      <xdr:colOff>68580</xdr:colOff>
      <xdr:row>32</xdr:row>
      <xdr:rowOff>45720</xdr:rowOff>
    </xdr:from>
    <xdr:to>
      <xdr:col>10</xdr:col>
      <xdr:colOff>38100</xdr:colOff>
      <xdr:row>36</xdr:row>
      <xdr:rowOff>121920</xdr:rowOff>
    </xdr:to>
    <xdr:sp macro="" textlink="">
      <xdr:nvSpPr>
        <xdr:cNvPr id="13314" name="AutoShape 2">
          <a:extLst>
            <a:ext uri="{FF2B5EF4-FFF2-40B4-BE49-F238E27FC236}">
              <a16:creationId xmlns:a16="http://schemas.microsoft.com/office/drawing/2014/main" id="{F1D05393-7B2B-8667-A4EE-E06F91422D3B}"/>
            </a:ext>
          </a:extLst>
        </xdr:cNvPr>
        <xdr:cNvSpPr>
          <a:spLocks noChangeArrowheads="1"/>
        </xdr:cNvSpPr>
      </xdr:nvSpPr>
      <xdr:spPr bwMode="auto">
        <a:xfrm>
          <a:off x="5433060" y="5478780"/>
          <a:ext cx="579120" cy="746760"/>
        </a:xfrm>
        <a:prstGeom prst="wave">
          <a:avLst>
            <a:gd name="adj1" fmla="val 13005"/>
            <a:gd name="adj2" fmla="val 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total CO</a:t>
          </a:r>
          <a:r>
            <a:rPr lang="en-US" sz="1000" b="0" i="0" u="none" strike="noStrike" baseline="-25000">
              <a:solidFill>
                <a:srgbClr val="FFFF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emitted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83820</xdr:colOff>
      <xdr:row>33</xdr:row>
      <xdr:rowOff>45720</xdr:rowOff>
    </xdr:from>
    <xdr:to>
      <xdr:col>2</xdr:col>
      <xdr:colOff>205740</xdr:colOff>
      <xdr:row>37</xdr:row>
      <xdr:rowOff>30480</xdr:rowOff>
    </xdr:to>
    <xdr:sp macro="" textlink="">
      <xdr:nvSpPr>
        <xdr:cNvPr id="13315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42E648-61AD-5865-5EA0-95FA93352AAE}"/>
            </a:ext>
          </a:extLst>
        </xdr:cNvPr>
        <xdr:cNvSpPr>
          <a:spLocks noChangeArrowheads="1"/>
        </xdr:cNvSpPr>
      </xdr:nvSpPr>
      <xdr:spPr bwMode="auto">
        <a:xfrm>
          <a:off x="693420" y="5646420"/>
          <a:ext cx="731520" cy="655320"/>
        </a:xfrm>
        <a:prstGeom prst="cloudCallout">
          <a:avLst>
            <a:gd name="adj1" fmla="val 61843"/>
            <a:gd name="adj2" fmla="val 48509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35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 global warming potentials</a:t>
          </a:r>
        </a:p>
      </xdr:txBody>
    </xdr:sp>
    <xdr:clientData/>
  </xdr:twoCellAnchor>
  <xdr:twoCellAnchor>
    <xdr:from>
      <xdr:col>8</xdr:col>
      <xdr:colOff>182880</xdr:colOff>
      <xdr:row>41</xdr:row>
      <xdr:rowOff>7620</xdr:rowOff>
    </xdr:from>
    <xdr:to>
      <xdr:col>9</xdr:col>
      <xdr:colOff>365760</xdr:colOff>
      <xdr:row>48</xdr:row>
      <xdr:rowOff>45720</xdr:rowOff>
    </xdr:to>
    <xdr:sp macro="" textlink="">
      <xdr:nvSpPr>
        <xdr:cNvPr id="13320" name="AutoShape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814996-3893-5505-FBBF-0A7CD2DEDD85}"/>
            </a:ext>
          </a:extLst>
        </xdr:cNvPr>
        <xdr:cNvSpPr>
          <a:spLocks noChangeArrowheads="1"/>
        </xdr:cNvSpPr>
      </xdr:nvSpPr>
      <xdr:spPr bwMode="auto">
        <a:xfrm>
          <a:off x="4937760" y="6949440"/>
          <a:ext cx="792480" cy="1211580"/>
        </a:xfrm>
        <a:prstGeom prst="irregularSeal1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GHG Protocol link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</a:t>
          </a:r>
        </a:p>
      </xdr:txBody>
    </xdr:sp>
    <xdr:clientData/>
  </xdr:twoCellAnchor>
  <xdr:twoCellAnchor editAs="oneCell">
    <xdr:from>
      <xdr:col>8</xdr:col>
      <xdr:colOff>7620</xdr:colOff>
      <xdr:row>9</xdr:row>
      <xdr:rowOff>160020</xdr:rowOff>
    </xdr:from>
    <xdr:to>
      <xdr:col>9</xdr:col>
      <xdr:colOff>182880</xdr:colOff>
      <xdr:row>13</xdr:row>
      <xdr:rowOff>160020</xdr:rowOff>
    </xdr:to>
    <xdr:sp macro="" textlink="">
      <xdr:nvSpPr>
        <xdr:cNvPr id="13321" name="AutoShape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A1E810-2BD1-926A-B140-2E39E6FFA8DD}"/>
            </a:ext>
          </a:extLst>
        </xdr:cNvPr>
        <xdr:cNvSpPr>
          <a:spLocks noChangeArrowheads="1"/>
        </xdr:cNvSpPr>
      </xdr:nvSpPr>
      <xdr:spPr bwMode="auto">
        <a:xfrm>
          <a:off x="4762500" y="1699260"/>
          <a:ext cx="784860" cy="670560"/>
        </a:xfrm>
        <a:prstGeom prst="cloudCallout">
          <a:avLst>
            <a:gd name="adj1" fmla="val -60977"/>
            <a:gd name="adj2" fmla="val 64704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107763" dir="135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to process emissions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7</xdr:row>
      <xdr:rowOff>99060</xdr:rowOff>
    </xdr:from>
    <xdr:to>
      <xdr:col>1</xdr:col>
      <xdr:colOff>541020</xdr:colOff>
      <xdr:row>10</xdr:row>
      <xdr:rowOff>30480</xdr:rowOff>
    </xdr:to>
    <xdr:sp macro="" textlink="">
      <xdr:nvSpPr>
        <xdr:cNvPr id="14337" name="WordArt 1">
          <a:extLst>
            <a:ext uri="{FF2B5EF4-FFF2-40B4-BE49-F238E27FC236}">
              <a16:creationId xmlns:a16="http://schemas.microsoft.com/office/drawing/2014/main" id="{3F0C29BB-E66B-2B96-9F6E-86BA1F0E6A0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6220" y="1310640"/>
          <a:ext cx="914400" cy="426720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9525">
                <a:solidFill>
                  <a:srgbClr xmlns:mc="http://schemas.openxmlformats.org/markup-compatibility/2006" xmlns:a14="http://schemas.microsoft.com/office/drawing/2010/main" val="0000FF" mc:Ignorable="a14" a14:legacySpreadsheetColorIndex="12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FFFF00" mc:Ignorable="a14" a14:legacySpreadsheetColorIndex="13"/>
              </a:solidFill>
              <a:effectLst>
                <a:outerShdw dist="53882" dir="2700000" algn="ctr" rotWithShape="0">
                  <a:srgbClr val="C0C0C0"/>
                </a:outerShdw>
              </a:effectLst>
              <a:latin typeface="Times New Roman" panose="02020603050405020304" pitchFamily="18" charset="0"/>
              <a:cs typeface="Times New Roman" panose="02020603050405020304" pitchFamily="18" charset="0"/>
            </a:rPr>
            <a:t>CNN Metric:</a:t>
          </a:r>
        </a:p>
      </xdr:txBody>
    </xdr:sp>
    <xdr:clientData/>
  </xdr:twoCellAnchor>
  <xdr:twoCellAnchor>
    <xdr:from>
      <xdr:col>8</xdr:col>
      <xdr:colOff>152400</xdr:colOff>
      <xdr:row>16</xdr:row>
      <xdr:rowOff>38100</xdr:rowOff>
    </xdr:from>
    <xdr:to>
      <xdr:col>9</xdr:col>
      <xdr:colOff>335280</xdr:colOff>
      <xdr:row>23</xdr:row>
      <xdr:rowOff>30480</xdr:rowOff>
    </xdr:to>
    <xdr:sp macro="" textlink="">
      <xdr:nvSpPr>
        <xdr:cNvPr id="14338" name="AutoShape 2">
          <a:extLst>
            <a:ext uri="{FF2B5EF4-FFF2-40B4-BE49-F238E27FC236}">
              <a16:creationId xmlns:a16="http://schemas.microsoft.com/office/drawing/2014/main" id="{25B6CAA0-B17B-220C-A6B7-D6E2C150F8A6}"/>
            </a:ext>
          </a:extLst>
        </xdr:cNvPr>
        <xdr:cNvSpPr>
          <a:spLocks noChangeArrowheads="1"/>
        </xdr:cNvSpPr>
      </xdr:nvSpPr>
      <xdr:spPr bwMode="auto">
        <a:xfrm>
          <a:off x="5029200" y="2766060"/>
          <a:ext cx="792480" cy="1165860"/>
        </a:xfrm>
        <a:prstGeom prst="wave">
          <a:avLst>
            <a:gd name="adj1" fmla="val 13005"/>
            <a:gd name="adj2" fmla="val 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overall CO</a:t>
          </a:r>
          <a:r>
            <a:rPr lang="en-US" sz="1000" b="0" i="0" u="none" strike="noStrike" baseline="-25000">
              <a:solidFill>
                <a:srgbClr val="FFFF00"/>
              </a:solidFill>
              <a:latin typeface="Arial"/>
              <a:cs typeface="Arial"/>
            </a:rPr>
            <a:t>2</a:t>
          </a:r>
          <a:r>
            <a:rPr lang="en-US" sz="1000" b="0" i="0" u="none" strike="noStrike" baseline="0">
              <a:solidFill>
                <a:srgbClr val="FFFF00"/>
              </a:solidFill>
              <a:latin typeface="Arial"/>
              <a:cs typeface="Arial"/>
            </a:rPr>
            <a:t> emitted for corporation 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FFFF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D0000" mc:Ignorable="a14" a14:legacySpreadsheetColorIndex="13"/>
        </a:solidFill>
        <a:ln w="9525" cap="flat" cmpd="sng" algn="ctr">
          <a:solidFill>
            <a:srgbClr xmlns:mc="http://schemas.openxmlformats.org/markup-compatibility/2006" xmlns:a14="http://schemas.microsoft.com/office/drawing/2010/main" val="0C0000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>
          <a:outerShdw dist="107763" dir="18900000" algn="ctr" rotWithShape="0">
            <a:srgbClr val="80808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D0000" mc:Ignorable="a14" a14:legacySpreadsheetColorIndex="13"/>
        </a:solidFill>
        <a:ln w="9525" cap="flat" cmpd="sng" algn="ctr">
          <a:solidFill>
            <a:srgbClr xmlns:mc="http://schemas.openxmlformats.org/markup-compatibility/2006" xmlns:a14="http://schemas.microsoft.com/office/drawing/2010/main" val="0C0000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>
          <a:outerShdw dist="107763" dir="18900000" algn="ctr" rotWithShape="0">
            <a:srgbClr val="808080"/>
          </a:outerShdw>
        </a:effec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showGridLines="0" topLeftCell="C1" workbookViewId="0">
      <selection activeCell="Q26" sqref="Q26"/>
    </sheetView>
  </sheetViews>
  <sheetFormatPr defaultRowHeight="13.2"/>
  <cols>
    <col min="1" max="1" width="4.109375" customWidth="1"/>
  </cols>
  <sheetData>
    <row r="1" spans="1:2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88"/>
      <c r="Q1" s="88"/>
      <c r="R1" s="88"/>
      <c r="S1" s="88"/>
      <c r="T1" s="88"/>
      <c r="U1" s="88"/>
      <c r="V1" s="88"/>
    </row>
    <row r="2" spans="1:2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88"/>
      <c r="Q2" s="88"/>
      <c r="R2" s="88"/>
      <c r="S2" s="88"/>
      <c r="T2" s="88"/>
      <c r="U2" s="88"/>
      <c r="V2" s="88"/>
    </row>
    <row r="3" spans="1:22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88"/>
      <c r="Q3" s="88"/>
      <c r="R3" s="88"/>
      <c r="S3" s="88"/>
      <c r="T3" s="88"/>
      <c r="U3" s="88"/>
      <c r="V3" s="88"/>
    </row>
    <row r="4" spans="1:22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88"/>
      <c r="Q4" s="88"/>
      <c r="R4" s="88"/>
      <c r="S4" s="88"/>
      <c r="T4" s="88"/>
      <c r="U4" s="88"/>
      <c r="V4" s="88"/>
    </row>
    <row r="5" spans="1:22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88"/>
      <c r="Q5" s="88"/>
      <c r="R5" s="88"/>
      <c r="S5" s="88"/>
      <c r="T5" s="88"/>
      <c r="U5" s="88"/>
      <c r="V5" s="88"/>
    </row>
    <row r="6" spans="1:22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88"/>
      <c r="Q6" s="88"/>
      <c r="R6" s="88"/>
      <c r="S6" s="88"/>
      <c r="T6" s="88"/>
      <c r="U6" s="88"/>
      <c r="V6" s="88"/>
    </row>
    <row r="7" spans="1:22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88"/>
      <c r="Q7" s="88"/>
      <c r="R7" s="88"/>
      <c r="S7" s="88"/>
      <c r="T7" s="88"/>
      <c r="U7" s="88"/>
      <c r="V7" s="88"/>
    </row>
    <row r="8" spans="1:22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88"/>
      <c r="Q8" s="88"/>
      <c r="R8" s="88"/>
      <c r="S8" s="88"/>
      <c r="T8" s="88"/>
      <c r="U8" s="88"/>
      <c r="V8" s="88"/>
    </row>
    <row r="9" spans="1:22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88"/>
      <c r="Q9" s="88"/>
      <c r="R9" s="88"/>
      <c r="S9" s="88"/>
      <c r="T9" s="88"/>
      <c r="U9" s="88"/>
      <c r="V9" s="88"/>
    </row>
    <row r="10" spans="1:22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88"/>
      <c r="Q10" s="88"/>
      <c r="R10" s="88"/>
      <c r="S10" s="88"/>
      <c r="T10" s="88"/>
      <c r="U10" s="88"/>
      <c r="V10" s="88"/>
    </row>
    <row r="11" spans="1:22" ht="26.4">
      <c r="A11" s="91"/>
      <c r="B11" s="82"/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91"/>
      <c r="N11" s="91"/>
      <c r="O11" s="91"/>
      <c r="P11" s="88"/>
      <c r="Q11" s="88"/>
      <c r="R11" s="88"/>
      <c r="S11" s="88"/>
      <c r="T11" s="88"/>
      <c r="U11" s="88"/>
      <c r="V11" s="88"/>
    </row>
    <row r="12" spans="1:22" ht="26.4">
      <c r="A12" s="91"/>
      <c r="B12" s="163"/>
      <c r="C12" s="76"/>
      <c r="D12" s="76"/>
      <c r="E12" s="76"/>
      <c r="F12" s="76"/>
      <c r="G12" s="165" t="s">
        <v>411</v>
      </c>
      <c r="H12" s="76"/>
      <c r="I12" s="76"/>
      <c r="J12" s="76"/>
      <c r="K12" s="76"/>
      <c r="L12" s="164"/>
      <c r="M12" s="91"/>
      <c r="N12" s="91"/>
      <c r="O12" s="91"/>
      <c r="P12" s="88"/>
      <c r="Q12" s="88"/>
      <c r="R12" s="88"/>
      <c r="S12" s="88"/>
      <c r="T12" s="88"/>
      <c r="U12" s="88"/>
      <c r="V12" s="88"/>
    </row>
    <row r="13" spans="1:22" ht="26.4">
      <c r="A13" s="91"/>
      <c r="B13" s="163"/>
      <c r="C13" s="76"/>
      <c r="D13" s="76"/>
      <c r="E13" s="76"/>
      <c r="F13" s="76"/>
      <c r="G13" s="165" t="s">
        <v>424</v>
      </c>
      <c r="H13" s="76"/>
      <c r="I13" s="76"/>
      <c r="J13" s="76"/>
      <c r="K13" s="76"/>
      <c r="L13" s="164"/>
      <c r="M13" s="91"/>
      <c r="N13" s="91"/>
      <c r="O13" s="91"/>
      <c r="P13" s="88"/>
      <c r="Q13" s="88"/>
      <c r="R13" s="88"/>
      <c r="S13" s="88"/>
      <c r="T13" s="88"/>
      <c r="U13" s="88"/>
      <c r="V13" s="88"/>
    </row>
    <row r="14" spans="1:22" ht="26.4">
      <c r="A14" s="91"/>
      <c r="B14" s="85"/>
      <c r="C14" s="86"/>
      <c r="D14" s="86"/>
      <c r="E14" s="86"/>
      <c r="F14" s="86"/>
      <c r="G14" s="166"/>
      <c r="H14" s="86"/>
      <c r="I14" s="86"/>
      <c r="J14" s="86"/>
      <c r="K14" s="86"/>
      <c r="L14" s="87"/>
      <c r="M14" s="91"/>
      <c r="N14" s="91"/>
      <c r="O14" s="91"/>
      <c r="P14" s="88"/>
      <c r="Q14" s="88"/>
      <c r="R14" s="88"/>
      <c r="S14" s="88"/>
      <c r="T14" s="88"/>
      <c r="U14" s="88"/>
      <c r="V14" s="88"/>
    </row>
    <row r="15" spans="1:22">
      <c r="A15" s="91"/>
      <c r="B15" s="91"/>
      <c r="C15" s="91"/>
      <c r="D15" s="91"/>
      <c r="E15" s="91"/>
      <c r="F15" s="91"/>
      <c r="G15" s="170" t="s">
        <v>423</v>
      </c>
      <c r="H15" s="91"/>
      <c r="I15" s="91"/>
      <c r="J15" s="91"/>
      <c r="K15" s="91"/>
      <c r="L15" s="91"/>
      <c r="M15" s="91"/>
      <c r="N15" s="91"/>
      <c r="O15" s="91"/>
      <c r="P15" s="88"/>
      <c r="Q15" s="88"/>
      <c r="R15" s="88"/>
      <c r="S15" s="88"/>
      <c r="T15" s="88"/>
      <c r="U15" s="88"/>
      <c r="V15" s="88"/>
    </row>
    <row r="16" spans="1:22" ht="17.399999999999999">
      <c r="A16" s="91"/>
      <c r="B16" s="91"/>
      <c r="C16" s="91"/>
      <c r="D16" s="91"/>
      <c r="E16" s="91"/>
      <c r="F16" s="91"/>
      <c r="G16" s="92"/>
      <c r="H16" s="91"/>
      <c r="I16" s="91"/>
      <c r="J16" s="91"/>
      <c r="K16" s="91"/>
      <c r="L16" s="91"/>
      <c r="M16" s="91"/>
      <c r="N16" s="91"/>
      <c r="O16" s="91"/>
      <c r="P16" s="88"/>
      <c r="Q16" s="88"/>
      <c r="R16" s="88"/>
      <c r="S16" s="88"/>
      <c r="T16" s="88"/>
      <c r="U16" s="88"/>
      <c r="V16" s="88"/>
    </row>
    <row r="17" spans="1:22" ht="17.399999999999999">
      <c r="A17" s="91"/>
      <c r="B17" s="91"/>
      <c r="C17" s="91"/>
      <c r="D17" s="91"/>
      <c r="E17" s="91"/>
      <c r="F17" s="91"/>
      <c r="G17" s="92"/>
      <c r="H17" s="91"/>
      <c r="I17" s="91"/>
      <c r="J17" s="91"/>
      <c r="K17" s="91"/>
      <c r="L17" s="91"/>
      <c r="M17" s="91"/>
      <c r="N17" s="91"/>
      <c r="O17" s="91"/>
      <c r="P17" s="88"/>
      <c r="Q17" s="88"/>
      <c r="R17" s="88"/>
      <c r="S17" s="88"/>
      <c r="T17" s="88"/>
      <c r="U17" s="88"/>
      <c r="V17" s="88"/>
    </row>
    <row r="18" spans="1:22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88"/>
      <c r="Q18" s="88"/>
      <c r="R18" s="88"/>
      <c r="S18" s="88"/>
      <c r="T18" s="88"/>
      <c r="U18" s="88"/>
      <c r="V18" s="88"/>
    </row>
    <row r="19" spans="1:22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88"/>
      <c r="Q19" s="88"/>
      <c r="R19" s="88"/>
      <c r="S19" s="88"/>
      <c r="T19" s="88"/>
      <c r="U19" s="88"/>
      <c r="V19" s="88"/>
    </row>
    <row r="20" spans="1:22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88"/>
      <c r="Q20" s="88"/>
      <c r="R20" s="88"/>
      <c r="S20" s="88"/>
      <c r="T20" s="88"/>
      <c r="U20" s="88"/>
      <c r="V20" s="88"/>
    </row>
    <row r="21" spans="1:22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88"/>
      <c r="Q21" s="88"/>
      <c r="R21" s="88"/>
      <c r="S21" s="88"/>
      <c r="T21" s="88"/>
      <c r="U21" s="88"/>
      <c r="V21" s="88"/>
    </row>
    <row r="22" spans="1:22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88"/>
      <c r="Q22" s="88"/>
      <c r="R22" s="88"/>
      <c r="S22" s="88"/>
      <c r="T22" s="88"/>
      <c r="U22" s="88"/>
      <c r="V22" s="88"/>
    </row>
    <row r="23" spans="1:22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88"/>
      <c r="Q23" s="88"/>
      <c r="R23" s="88"/>
      <c r="S23" s="88"/>
      <c r="T23" s="88"/>
      <c r="U23" s="88"/>
      <c r="V23" s="88"/>
    </row>
    <row r="24" spans="1:22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88"/>
      <c r="Q24" s="88"/>
      <c r="R24" s="88"/>
      <c r="S24" s="88"/>
      <c r="T24" s="88"/>
      <c r="U24" s="88"/>
      <c r="V24" s="88"/>
    </row>
    <row r="25" spans="1:22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88"/>
      <c r="Q25" s="88"/>
      <c r="R25" s="88"/>
      <c r="S25" s="88"/>
      <c r="T25" s="88"/>
      <c r="U25" s="88"/>
      <c r="V25" s="88"/>
    </row>
    <row r="26" spans="1:22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88"/>
      <c r="Q26" s="88"/>
      <c r="R26" s="88"/>
      <c r="S26" s="88"/>
      <c r="T26" s="88"/>
      <c r="U26" s="88"/>
      <c r="V26" s="88"/>
    </row>
    <row r="27" spans="1:22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88"/>
      <c r="Q27" s="88"/>
      <c r="R27" s="88"/>
      <c r="S27" s="88"/>
      <c r="T27" s="88"/>
      <c r="U27" s="88"/>
      <c r="V27" s="88"/>
    </row>
    <row r="28" spans="1:22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88"/>
      <c r="Q28" s="88"/>
      <c r="R28" s="88"/>
      <c r="S28" s="88"/>
      <c r="T28" s="88"/>
      <c r="U28" s="88"/>
      <c r="V28" s="88"/>
    </row>
    <row r="29" spans="1:22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88"/>
      <c r="Q29" s="88"/>
      <c r="R29" s="88"/>
      <c r="S29" s="88"/>
      <c r="T29" s="88"/>
      <c r="U29" s="88"/>
      <c r="V29" s="88"/>
    </row>
    <row r="30" spans="1:22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88"/>
      <c r="Q30" s="88"/>
      <c r="R30" s="88"/>
      <c r="S30" s="88"/>
      <c r="T30" s="88"/>
      <c r="U30" s="88"/>
      <c r="V30" s="88"/>
    </row>
    <row r="31" spans="1:22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88"/>
      <c r="Q31" s="88"/>
      <c r="R31" s="88"/>
      <c r="S31" s="88"/>
      <c r="T31" s="88"/>
      <c r="U31" s="88"/>
      <c r="V31" s="88"/>
    </row>
    <row r="32" spans="1:22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88"/>
      <c r="Q32" s="88"/>
      <c r="R32" s="88"/>
      <c r="S32" s="88"/>
      <c r="T32" s="88"/>
      <c r="U32" s="88"/>
      <c r="V32" s="88"/>
    </row>
    <row r="33" spans="1:22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88"/>
      <c r="Q33" s="88"/>
      <c r="R33" s="88"/>
      <c r="S33" s="88"/>
      <c r="T33" s="88"/>
      <c r="U33" s="88"/>
      <c r="V33" s="88"/>
    </row>
    <row r="34" spans="1:22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88"/>
      <c r="Q34" s="88"/>
      <c r="R34" s="88"/>
      <c r="S34" s="88"/>
      <c r="T34" s="88"/>
      <c r="U34" s="88"/>
      <c r="V34" s="88"/>
    </row>
    <row r="35" spans="1:22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88"/>
      <c r="Q35" s="88"/>
      <c r="R35" s="88"/>
      <c r="S35" s="88"/>
      <c r="T35" s="88"/>
      <c r="U35" s="88"/>
      <c r="V35" s="88"/>
    </row>
    <row r="36" spans="1:22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88"/>
      <c r="Q36" s="88"/>
      <c r="R36" s="88"/>
      <c r="S36" s="88"/>
      <c r="T36" s="88"/>
      <c r="U36" s="88"/>
      <c r="V36" s="88"/>
    </row>
    <row r="37" spans="1:22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88"/>
      <c r="Q37" s="88"/>
      <c r="R37" s="88"/>
      <c r="S37" s="88"/>
      <c r="T37" s="88"/>
      <c r="U37" s="88"/>
      <c r="V37" s="88"/>
    </row>
    <row r="38" spans="1:22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88"/>
      <c r="Q38" s="88"/>
      <c r="R38" s="88"/>
      <c r="S38" s="88"/>
      <c r="T38" s="88"/>
      <c r="U38" s="88"/>
      <c r="V38" s="88"/>
    </row>
    <row r="39" spans="1:22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88"/>
      <c r="Q39" s="88"/>
      <c r="R39" s="88"/>
      <c r="S39" s="88"/>
      <c r="T39" s="88"/>
      <c r="U39" s="88"/>
      <c r="V39" s="88"/>
    </row>
    <row r="40" spans="1:22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88"/>
      <c r="Q40" s="88"/>
      <c r="R40" s="88"/>
      <c r="S40" s="88"/>
      <c r="T40" s="88"/>
      <c r="U40" s="88"/>
      <c r="V40" s="88"/>
    </row>
    <row r="41" spans="1:22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88"/>
      <c r="Q41" s="88"/>
      <c r="R41" s="88"/>
      <c r="S41" s="88"/>
      <c r="T41" s="88"/>
      <c r="U41" s="88"/>
      <c r="V41" s="88"/>
    </row>
    <row r="42" spans="1:22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88"/>
      <c r="Q42" s="88"/>
      <c r="R42" s="88"/>
      <c r="S42" s="88"/>
      <c r="T42" s="88"/>
      <c r="U42" s="88"/>
      <c r="V42" s="88"/>
    </row>
    <row r="43" spans="1:2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88"/>
      <c r="Q43" s="88"/>
      <c r="R43" s="88"/>
      <c r="S43" s="88"/>
      <c r="T43" s="88"/>
      <c r="U43" s="88"/>
      <c r="V43" s="88"/>
    </row>
    <row r="44" spans="1:2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88"/>
      <c r="Q44" s="88"/>
      <c r="R44" s="88"/>
      <c r="S44" s="88"/>
      <c r="T44" s="88"/>
      <c r="U44" s="88"/>
      <c r="V44" s="88"/>
    </row>
    <row r="45" spans="1:22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88"/>
      <c r="Q45" s="88"/>
      <c r="R45" s="88"/>
      <c r="S45" s="88"/>
      <c r="T45" s="88"/>
      <c r="U45" s="88"/>
      <c r="V45" s="88"/>
    </row>
    <row r="46" spans="1:22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88"/>
      <c r="Q46" s="88"/>
      <c r="R46" s="88"/>
      <c r="S46" s="88"/>
      <c r="T46" s="88"/>
      <c r="U46" s="88"/>
      <c r="V46" s="88"/>
    </row>
    <row r="47" spans="1:22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88"/>
      <c r="Q47" s="88"/>
      <c r="R47" s="88"/>
      <c r="S47" s="88"/>
      <c r="T47" s="88"/>
      <c r="U47" s="88"/>
      <c r="V47" s="88"/>
    </row>
    <row r="48" spans="1:22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88"/>
      <c r="Q48" s="88"/>
      <c r="R48" s="88"/>
      <c r="S48" s="88"/>
      <c r="T48" s="88"/>
      <c r="U48" s="88"/>
      <c r="V48" s="88"/>
    </row>
    <row r="49" spans="1:22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88"/>
      <c r="Q49" s="88"/>
      <c r="R49" s="88"/>
      <c r="S49" s="88"/>
      <c r="T49" s="88"/>
      <c r="U49" s="88"/>
      <c r="V49" s="88"/>
    </row>
    <row r="50" spans="1:2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88"/>
      <c r="Q50" s="88"/>
      <c r="R50" s="88"/>
      <c r="S50" s="88"/>
      <c r="T50" s="88"/>
      <c r="U50" s="88"/>
      <c r="V50" s="88"/>
    </row>
    <row r="51" spans="1:2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88"/>
      <c r="Q51" s="88"/>
      <c r="R51" s="88"/>
      <c r="S51" s="88"/>
      <c r="T51" s="88"/>
      <c r="U51" s="88"/>
      <c r="V51" s="88"/>
    </row>
    <row r="52" spans="1:2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88"/>
      <c r="Q52" s="88"/>
      <c r="R52" s="88"/>
      <c r="S52" s="88"/>
      <c r="T52" s="88"/>
      <c r="U52" s="88"/>
      <c r="V52" s="88"/>
    </row>
    <row r="53" spans="1:22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88"/>
      <c r="Q53" s="88"/>
      <c r="R53" s="88"/>
      <c r="S53" s="88"/>
      <c r="T53" s="88"/>
      <c r="U53" s="88"/>
      <c r="V53" s="88"/>
    </row>
    <row r="54" spans="1:22">
      <c r="A54" s="88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88"/>
      <c r="B55" s="88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M44"/>
  <sheetViews>
    <sheetView workbookViewId="0"/>
  </sheetViews>
  <sheetFormatPr defaultRowHeight="13.2"/>
  <cols>
    <col min="3" max="3" width="10.44140625" customWidth="1"/>
    <col min="4" max="4" width="5.5546875" customWidth="1"/>
  </cols>
  <sheetData>
    <row r="1" spans="1:13" ht="15.75" customHeight="1">
      <c r="A1" s="78" t="s">
        <v>419</v>
      </c>
      <c r="B1" s="79"/>
      <c r="C1" s="79"/>
      <c r="D1" s="79"/>
      <c r="E1" s="79"/>
      <c r="F1" s="79"/>
      <c r="G1" s="79"/>
      <c r="H1" s="79"/>
      <c r="I1" s="76"/>
      <c r="J1" s="76"/>
      <c r="K1" s="76"/>
      <c r="L1" s="76"/>
      <c r="M1" s="76"/>
    </row>
    <row r="2" spans="1:13">
      <c r="E2" s="7"/>
      <c r="F2" s="6"/>
      <c r="G2" s="7"/>
      <c r="H2" s="8"/>
      <c r="I2" s="7"/>
    </row>
    <row r="3" spans="1:13">
      <c r="E3" s="7"/>
      <c r="F3" s="6"/>
      <c r="G3" s="7"/>
      <c r="H3" s="8"/>
      <c r="I3" s="7"/>
    </row>
    <row r="4" spans="1:13">
      <c r="A4" s="1" t="s">
        <v>224</v>
      </c>
    </row>
    <row r="5" spans="1:13">
      <c r="A5" s="4" t="s">
        <v>228</v>
      </c>
    </row>
    <row r="6" spans="1:13">
      <c r="A6" s="4" t="s">
        <v>225</v>
      </c>
    </row>
    <row r="7" spans="1:13">
      <c r="A7" s="4" t="s">
        <v>208</v>
      </c>
    </row>
    <row r="8" spans="1:13">
      <c r="A8" s="4" t="s">
        <v>226</v>
      </c>
    </row>
    <row r="9" spans="1:13">
      <c r="A9" s="4" t="s">
        <v>227</v>
      </c>
    </row>
    <row r="10" spans="1:13">
      <c r="A10" s="4"/>
    </row>
    <row r="11" spans="1:13">
      <c r="A11" s="4"/>
    </row>
    <row r="12" spans="1:13">
      <c r="A12" s="4"/>
    </row>
    <row r="13" spans="1:13">
      <c r="A13" s="4"/>
    </row>
    <row r="14" spans="1:13">
      <c r="A14" s="4"/>
    </row>
    <row r="15" spans="1:13">
      <c r="A15" s="4"/>
      <c r="C15" s="22"/>
    </row>
    <row r="16" spans="1:13" ht="12.75" customHeight="1">
      <c r="C16" s="11"/>
      <c r="E16" t="s">
        <v>152</v>
      </c>
    </row>
    <row r="17" spans="1:9" ht="12.75" customHeight="1">
      <c r="A17" s="2" t="s">
        <v>350</v>
      </c>
      <c r="C17" s="157"/>
      <c r="E17" s="74"/>
      <c r="F17" s="6" t="s">
        <v>8</v>
      </c>
      <c r="G17" s="12">
        <v>1</v>
      </c>
      <c r="H17" s="8" t="s">
        <v>9</v>
      </c>
      <c r="I17" s="12">
        <f>E17*G17</f>
        <v>0</v>
      </c>
    </row>
    <row r="18" spans="1:9">
      <c r="A18" s="2"/>
      <c r="E18" s="7"/>
      <c r="F18" s="6"/>
      <c r="G18" s="7"/>
      <c r="H18" s="8"/>
      <c r="I18" s="7"/>
    </row>
    <row r="19" spans="1:9" ht="12.75" customHeight="1">
      <c r="C19" s="7"/>
      <c r="E19" t="s">
        <v>152</v>
      </c>
    </row>
    <row r="20" spans="1:9" ht="12.75" customHeight="1">
      <c r="A20" s="2" t="s">
        <v>349</v>
      </c>
      <c r="C20" s="157"/>
      <c r="E20" s="74"/>
      <c r="F20" s="6" t="s">
        <v>8</v>
      </c>
      <c r="G20" s="12">
        <v>21</v>
      </c>
      <c r="H20" s="8" t="s">
        <v>9</v>
      </c>
      <c r="I20" s="12">
        <f>E20*G20</f>
        <v>0</v>
      </c>
    </row>
    <row r="21" spans="1:9">
      <c r="A21" s="2"/>
      <c r="E21" s="7"/>
      <c r="F21" s="6"/>
      <c r="G21" s="7"/>
      <c r="H21" s="8"/>
      <c r="I21" s="7"/>
    </row>
    <row r="22" spans="1:9" ht="12.75" customHeight="1">
      <c r="C22" s="7"/>
      <c r="E22" t="s">
        <v>152</v>
      </c>
    </row>
    <row r="23" spans="1:9" ht="12.75" customHeight="1">
      <c r="A23" s="2" t="s">
        <v>351</v>
      </c>
      <c r="C23" s="157"/>
      <c r="E23" s="74"/>
      <c r="F23" s="6" t="s">
        <v>8</v>
      </c>
      <c r="G23" s="12">
        <v>310</v>
      </c>
      <c r="H23" s="8" t="s">
        <v>9</v>
      </c>
      <c r="I23" s="12">
        <f>E23*G23</f>
        <v>0</v>
      </c>
    </row>
    <row r="24" spans="1:9">
      <c r="A24" s="2"/>
      <c r="C24" s="157"/>
      <c r="E24" s="157"/>
      <c r="F24" s="6"/>
      <c r="G24" s="7"/>
      <c r="H24" s="8"/>
      <c r="I24" s="13"/>
    </row>
    <row r="25" spans="1:9" ht="15.6">
      <c r="C25" s="11"/>
      <c r="E25" t="s">
        <v>152</v>
      </c>
    </row>
    <row r="26" spans="1:9" ht="12.75" customHeight="1">
      <c r="A26" s="2" t="s">
        <v>352</v>
      </c>
      <c r="C26" s="157"/>
      <c r="E26" s="74"/>
      <c r="F26" s="6" t="s">
        <v>8</v>
      </c>
      <c r="G26" s="158">
        <v>23900</v>
      </c>
      <c r="H26" s="8" t="s">
        <v>9</v>
      </c>
      <c r="I26" s="12">
        <f>E26*G26</f>
        <v>0</v>
      </c>
    </row>
    <row r="27" spans="1:9">
      <c r="A27" s="2"/>
      <c r="E27" s="7"/>
      <c r="F27" s="6"/>
      <c r="G27" s="7"/>
      <c r="H27" s="8"/>
      <c r="I27" s="7"/>
    </row>
    <row r="28" spans="1:9" ht="15.6">
      <c r="C28" s="7"/>
      <c r="E28" t="s">
        <v>152</v>
      </c>
    </row>
    <row r="29" spans="1:9">
      <c r="A29" s="2" t="s">
        <v>353</v>
      </c>
      <c r="C29" s="157"/>
      <c r="E29" s="74"/>
      <c r="F29" s="6" t="s">
        <v>8</v>
      </c>
      <c r="G29" s="74"/>
      <c r="H29" s="8" t="s">
        <v>9</v>
      </c>
      <c r="I29" s="12">
        <f>E29*G29</f>
        <v>0</v>
      </c>
    </row>
    <row r="30" spans="1:9">
      <c r="A30" s="2"/>
      <c r="E30" s="7"/>
      <c r="F30" s="6"/>
      <c r="G30" s="7"/>
      <c r="H30" s="8"/>
      <c r="I30" s="7"/>
    </row>
    <row r="31" spans="1:9" ht="15.6">
      <c r="C31" s="7"/>
      <c r="E31" t="s">
        <v>152</v>
      </c>
    </row>
    <row r="32" spans="1:9">
      <c r="A32" s="2" t="s">
        <v>354</v>
      </c>
      <c r="C32" s="157"/>
      <c r="E32" s="74"/>
      <c r="F32" s="6" t="s">
        <v>8</v>
      </c>
      <c r="G32" s="74"/>
      <c r="H32" s="8" t="s">
        <v>9</v>
      </c>
      <c r="I32" s="12">
        <f>E32*G32</f>
        <v>0</v>
      </c>
    </row>
    <row r="33" spans="1:9">
      <c r="A33" s="2"/>
      <c r="E33" s="7"/>
      <c r="F33" s="6"/>
      <c r="G33" s="7"/>
      <c r="H33" s="8"/>
      <c r="I33" s="7"/>
    </row>
    <row r="34" spans="1:9" ht="13.8" thickBot="1">
      <c r="A34" s="2"/>
      <c r="E34" s="7"/>
      <c r="F34" s="6"/>
      <c r="G34" s="7"/>
      <c r="H34" s="8"/>
      <c r="I34" s="7"/>
    </row>
    <row r="35" spans="1:9" ht="12.75" customHeight="1" thickBot="1">
      <c r="A35" s="2"/>
      <c r="E35" s="7"/>
      <c r="F35" s="6"/>
      <c r="G35" s="7"/>
      <c r="H35" s="41" t="s">
        <v>355</v>
      </c>
      <c r="I35" s="70">
        <f>I17+I20+I23+I26+I29+I32</f>
        <v>0</v>
      </c>
    </row>
    <row r="36" spans="1:9">
      <c r="A36" s="2"/>
      <c r="E36" s="7"/>
      <c r="F36" s="6"/>
      <c r="G36" s="7"/>
      <c r="H36" s="41"/>
      <c r="I36" s="7"/>
    </row>
    <row r="37" spans="1:9">
      <c r="A37" s="2"/>
      <c r="E37" s="7"/>
      <c r="F37" s="6"/>
      <c r="G37" s="7"/>
      <c r="H37" s="8"/>
      <c r="I37" s="7"/>
    </row>
    <row r="38" spans="1:9">
      <c r="A38" s="2"/>
      <c r="E38" s="7"/>
      <c r="F38" s="6"/>
      <c r="G38" s="7"/>
      <c r="H38" s="8"/>
      <c r="I38" s="7"/>
    </row>
    <row r="39" spans="1:9">
      <c r="A39" s="4"/>
      <c r="E39" s="7"/>
      <c r="F39" s="6"/>
      <c r="G39" s="7"/>
      <c r="H39" s="8"/>
      <c r="I39" s="7"/>
    </row>
    <row r="40" spans="1:9">
      <c r="A40" s="4"/>
      <c r="E40" s="7"/>
      <c r="F40" s="6"/>
      <c r="G40" s="7"/>
      <c r="H40" s="8"/>
      <c r="I40" s="7"/>
    </row>
    <row r="41" spans="1:9">
      <c r="A41" s="4"/>
      <c r="E41" s="7"/>
      <c r="F41" s="6"/>
      <c r="G41" s="7"/>
      <c r="H41" s="8"/>
      <c r="I41" s="7"/>
    </row>
    <row r="42" spans="1:9">
      <c r="A42" s="4"/>
      <c r="E42" s="7"/>
      <c r="F42" s="6"/>
      <c r="G42" s="7"/>
      <c r="H42" s="8"/>
      <c r="I42" s="7"/>
    </row>
    <row r="43" spans="1:9">
      <c r="A43" s="4"/>
      <c r="E43" s="7"/>
      <c r="F43" s="6"/>
      <c r="G43" s="7"/>
      <c r="H43" s="8"/>
      <c r="I43" s="7"/>
    </row>
    <row r="44" spans="1:9">
      <c r="A44" s="2"/>
      <c r="E44" s="7"/>
      <c r="F44" s="6"/>
      <c r="G44" s="7"/>
      <c r="H44" s="8"/>
      <c r="I44" s="7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25"/>
  <sheetViews>
    <sheetView zoomScaleNormal="100" workbookViewId="0"/>
  </sheetViews>
  <sheetFormatPr defaultRowHeight="13.2"/>
  <sheetData>
    <row r="1" spans="1:12" ht="16.2">
      <c r="A1" s="78" t="s">
        <v>419</v>
      </c>
      <c r="B1" s="80"/>
      <c r="C1" s="80"/>
      <c r="D1" s="80"/>
      <c r="E1" s="80"/>
      <c r="F1" s="80"/>
      <c r="G1" s="80"/>
      <c r="H1" s="76"/>
      <c r="I1" s="76"/>
      <c r="J1" s="76"/>
      <c r="K1" s="76"/>
      <c r="L1" s="76"/>
    </row>
    <row r="4" spans="1:12">
      <c r="A4" s="1" t="s">
        <v>229</v>
      </c>
    </row>
    <row r="5" spans="1:12">
      <c r="A5" t="s">
        <v>230</v>
      </c>
    </row>
    <row r="6" spans="1:12">
      <c r="A6" t="s">
        <v>231</v>
      </c>
    </row>
    <row r="9" spans="1:12">
      <c r="D9" t="s">
        <v>418</v>
      </c>
    </row>
    <row r="10" spans="1:12" ht="12.75" customHeight="1">
      <c r="D10" t="s">
        <v>356</v>
      </c>
    </row>
    <row r="11" spans="1:12">
      <c r="D11" t="s">
        <v>357</v>
      </c>
    </row>
    <row r="12" spans="1:12">
      <c r="D12" s="12">
        <f>Commuting!G25</f>
        <v>0</v>
      </c>
      <c r="E12" s="6" t="s">
        <v>11</v>
      </c>
      <c r="F12" s="12">
        <f>'Company Vehicles'!G17</f>
        <v>0</v>
      </c>
      <c r="G12" s="6" t="s">
        <v>11</v>
      </c>
      <c r="H12" s="12">
        <f>'Other Employee Travel'!H36</f>
        <v>0</v>
      </c>
      <c r="I12" s="6" t="s">
        <v>11</v>
      </c>
    </row>
    <row r="13" spans="1:12">
      <c r="A13" s="7"/>
      <c r="B13" s="6"/>
      <c r="C13" s="7"/>
      <c r="D13" s="6"/>
      <c r="E13" s="7"/>
      <c r="F13" s="6"/>
      <c r="G13" s="7"/>
      <c r="H13" s="6"/>
      <c r="I13" s="7"/>
      <c r="J13" s="6"/>
    </row>
    <row r="14" spans="1:12">
      <c r="D14" s="6">
        <f>Electricity!H30</f>
        <v>0</v>
      </c>
      <c r="E14" s="6" t="s">
        <v>11</v>
      </c>
      <c r="F14" s="12">
        <f>'On-Site Fuel'!H43</f>
        <v>0</v>
      </c>
      <c r="G14" s="6" t="s">
        <v>11</v>
      </c>
      <c r="H14" s="12">
        <f>'Product Transport'!H69</f>
        <v>0</v>
      </c>
      <c r="I14" s="6"/>
    </row>
    <row r="15" spans="1:12" ht="13.8" thickBot="1">
      <c r="D15" s="19"/>
      <c r="E15" s="6"/>
      <c r="F15" s="7"/>
      <c r="G15" s="6"/>
      <c r="H15" s="7"/>
      <c r="I15" s="6"/>
    </row>
    <row r="16" spans="1:12" ht="13.8" thickBot="1">
      <c r="A16" s="7"/>
      <c r="B16" s="6"/>
      <c r="C16" s="7"/>
      <c r="D16" s="158">
        <f>'Waste Emissions'!G36</f>
        <v>30.467028979877952</v>
      </c>
      <c r="E16" s="6" t="s">
        <v>11</v>
      </c>
      <c r="F16" s="12">
        <f>'Direct Emissions '!I35</f>
        <v>0</v>
      </c>
      <c r="G16" s="6"/>
      <c r="I16" s="8" t="s">
        <v>9</v>
      </c>
      <c r="J16" s="159">
        <f>D12+F12+H12+D14+F14+H14+D16+F16</f>
        <v>30.467028979877952</v>
      </c>
    </row>
    <row r="17" spans="1:8">
      <c r="A17" s="1"/>
    </row>
    <row r="18" spans="1:8" ht="13.8" thickBot="1">
      <c r="A18" s="1"/>
    </row>
    <row r="19" spans="1:8" ht="12.75" customHeight="1" thickBot="1">
      <c r="A19" s="1"/>
      <c r="C19" s="7"/>
      <c r="D19" s="23"/>
      <c r="E19" s="23"/>
      <c r="F19" s="15"/>
      <c r="G19" s="41" t="s">
        <v>406</v>
      </c>
      <c r="H19" s="70">
        <f>J16/2204.6</f>
        <v>1.3819753687688448E-2</v>
      </c>
    </row>
    <row r="20" spans="1:8">
      <c r="A20" s="1"/>
      <c r="C20" s="7"/>
      <c r="D20" s="14"/>
      <c r="E20" s="13"/>
      <c r="F20" s="8"/>
      <c r="G20" s="45"/>
      <c r="H20" s="89"/>
    </row>
    <row r="21" spans="1:8">
      <c r="A21" s="1"/>
    </row>
    <row r="22" spans="1:8">
      <c r="A22" s="4"/>
    </row>
    <row r="23" spans="1:8">
      <c r="A23" s="4"/>
      <c r="B23" s="4"/>
      <c r="C23" s="4"/>
      <c r="D23" s="4"/>
      <c r="E23" s="4"/>
    </row>
    <row r="24" spans="1:8">
      <c r="A24" s="1"/>
    </row>
    <row r="25" spans="1:8">
      <c r="A25" s="1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H519"/>
  <sheetViews>
    <sheetView showGridLines="0" workbookViewId="0">
      <selection activeCell="E18" sqref="E18"/>
    </sheetView>
  </sheetViews>
  <sheetFormatPr defaultRowHeight="13.2"/>
  <cols>
    <col min="1" max="4" width="18.6640625" customWidth="1"/>
  </cols>
  <sheetData>
    <row r="1" spans="1:8" ht="16.2">
      <c r="A1" s="47" t="s">
        <v>412</v>
      </c>
    </row>
    <row r="3" spans="1:8" ht="15.75" customHeight="1">
      <c r="A3" s="54" t="s">
        <v>21</v>
      </c>
      <c r="B3" s="55"/>
      <c r="C3" s="56" t="s">
        <v>127</v>
      </c>
      <c r="D3" s="57"/>
    </row>
    <row r="4" spans="1:8">
      <c r="A4" s="58"/>
      <c r="B4" s="59" t="s">
        <v>22</v>
      </c>
      <c r="C4" s="59" t="s">
        <v>23</v>
      </c>
      <c r="D4" s="60" t="s">
        <v>24</v>
      </c>
      <c r="E4" s="7"/>
      <c r="F4" s="7"/>
      <c r="G4" s="7"/>
      <c r="H4" s="7"/>
    </row>
    <row r="5" spans="1:8">
      <c r="A5" s="7" t="s">
        <v>55</v>
      </c>
      <c r="B5" s="31">
        <v>1.347</v>
      </c>
      <c r="C5" s="31">
        <v>0.67300000000000004</v>
      </c>
      <c r="D5" s="31">
        <v>0.61099999999999999</v>
      </c>
      <c r="E5" s="30"/>
      <c r="G5" s="162"/>
    </row>
    <row r="6" spans="1:8">
      <c r="A6" s="5" t="s">
        <v>74</v>
      </c>
      <c r="B6" s="31">
        <v>1.2410000000000001</v>
      </c>
      <c r="C6" s="31">
        <v>0.62</v>
      </c>
      <c r="D6" s="31">
        <v>0.56299999999999994</v>
      </c>
      <c r="E6" s="30"/>
    </row>
    <row r="7" spans="1:8">
      <c r="A7" s="5" t="s">
        <v>63</v>
      </c>
      <c r="B7" s="31">
        <v>1.0149999999999999</v>
      </c>
      <c r="C7" s="31">
        <v>0.50800000000000001</v>
      </c>
      <c r="D7" s="31">
        <v>0.46100000000000002</v>
      </c>
      <c r="E7" s="29"/>
    </row>
    <row r="8" spans="1:8">
      <c r="A8" s="7" t="s">
        <v>59</v>
      </c>
      <c r="B8" s="31">
        <v>1.31</v>
      </c>
      <c r="C8" s="31">
        <v>0.65500000000000003</v>
      </c>
      <c r="D8" s="31">
        <v>0.59399999999999997</v>
      </c>
      <c r="E8" s="29"/>
    </row>
    <row r="9" spans="1:8">
      <c r="A9" s="7" t="s">
        <v>71</v>
      </c>
      <c r="B9" s="31">
        <v>0.30499999999999999</v>
      </c>
      <c r="C9" s="31">
        <v>0.152</v>
      </c>
      <c r="D9" s="31">
        <v>0.13800000000000001</v>
      </c>
      <c r="E9" s="29"/>
    </row>
    <row r="10" spans="1:8">
      <c r="A10" s="5" t="s">
        <v>64</v>
      </c>
      <c r="B10" s="31">
        <v>2.048</v>
      </c>
      <c r="C10" s="31">
        <v>1.024</v>
      </c>
      <c r="D10" s="31">
        <v>0.92900000000000005</v>
      </c>
      <c r="E10" s="29"/>
    </row>
    <row r="11" spans="1:8">
      <c r="A11" s="7" t="s">
        <v>25</v>
      </c>
      <c r="B11" s="31">
        <v>1.1359999999999999</v>
      </c>
      <c r="C11" s="31">
        <v>0.56799999999999995</v>
      </c>
      <c r="D11" s="31">
        <v>0.51500000000000001</v>
      </c>
      <c r="E11" s="29"/>
    </row>
    <row r="12" spans="1:8">
      <c r="A12" s="5" t="s">
        <v>46</v>
      </c>
      <c r="B12" s="31">
        <v>1.857</v>
      </c>
      <c r="C12" s="31">
        <v>0.92800000000000005</v>
      </c>
      <c r="D12" s="31">
        <v>0.84199999999999997</v>
      </c>
      <c r="E12" s="29"/>
    </row>
    <row r="13" spans="1:8">
      <c r="A13" s="5" t="s">
        <v>47</v>
      </c>
      <c r="B13" s="31">
        <v>1.3520000000000001</v>
      </c>
      <c r="C13" s="31">
        <v>0.67600000000000005</v>
      </c>
      <c r="D13" s="31">
        <v>0.61299999999999999</v>
      </c>
      <c r="E13" s="29"/>
    </row>
    <row r="14" spans="1:8">
      <c r="A14" s="7" t="s">
        <v>48</v>
      </c>
      <c r="B14" s="31">
        <v>1.4319999999999999</v>
      </c>
      <c r="C14" s="31">
        <v>0.71599999999999997</v>
      </c>
      <c r="D14" s="31">
        <v>0.65</v>
      </c>
      <c r="E14" s="29"/>
    </row>
    <row r="15" spans="1:8">
      <c r="A15" s="7" t="s">
        <v>49</v>
      </c>
      <c r="B15" s="31">
        <v>1.42</v>
      </c>
      <c r="C15" s="31">
        <v>0.71</v>
      </c>
      <c r="D15" s="31">
        <v>0.64400000000000002</v>
      </c>
      <c r="E15" s="29"/>
    </row>
    <row r="16" spans="1:8">
      <c r="A16" s="7" t="s">
        <v>75</v>
      </c>
      <c r="B16" s="31">
        <v>1.8169999999999999</v>
      </c>
      <c r="C16" s="31">
        <v>0.90900000000000003</v>
      </c>
      <c r="D16" s="31">
        <v>0.82399999999999995</v>
      </c>
      <c r="E16" s="29"/>
    </row>
    <row r="17" spans="1:5">
      <c r="A17" s="5" t="s">
        <v>65</v>
      </c>
      <c r="B17" s="31">
        <v>0.26900000000000002</v>
      </c>
      <c r="C17" s="31">
        <v>0.13400000000000001</v>
      </c>
      <c r="D17" s="31">
        <v>0.122</v>
      </c>
      <c r="E17" s="29" t="s">
        <v>415</v>
      </c>
    </row>
    <row r="18" spans="1:5">
      <c r="A18" s="5" t="s">
        <v>34</v>
      </c>
      <c r="B18" s="31">
        <v>1.177</v>
      </c>
      <c r="C18" s="31">
        <v>0.58899999999999997</v>
      </c>
      <c r="D18" s="31">
        <v>0.53400000000000003</v>
      </c>
      <c r="E18" s="29"/>
    </row>
    <row r="19" spans="1:5">
      <c r="A19" s="5" t="s">
        <v>35</v>
      </c>
      <c r="B19" s="31">
        <v>2.1339999999999999</v>
      </c>
      <c r="C19" s="31">
        <v>1.0669999999999999</v>
      </c>
      <c r="D19" s="31">
        <v>0.96799999999999997</v>
      </c>
      <c r="E19" s="33"/>
    </row>
    <row r="20" spans="1:5">
      <c r="A20" s="5" t="s">
        <v>39</v>
      </c>
      <c r="B20" s="31">
        <v>1.982</v>
      </c>
      <c r="C20" s="31">
        <v>0.99099999999999999</v>
      </c>
      <c r="D20" s="34">
        <v>0.89900000000000002</v>
      </c>
      <c r="E20" s="29"/>
    </row>
    <row r="21" spans="1:5">
      <c r="A21" s="5" t="s">
        <v>40</v>
      </c>
      <c r="B21" s="31">
        <v>1.7410000000000001</v>
      </c>
      <c r="C21" s="31">
        <v>0.87</v>
      </c>
      <c r="D21" s="31">
        <v>0.79</v>
      </c>
      <c r="E21" s="29"/>
    </row>
    <row r="22" spans="1:5">
      <c r="A22" s="7" t="s">
        <v>56</v>
      </c>
      <c r="B22" s="31">
        <v>1.986</v>
      </c>
      <c r="C22" s="31">
        <v>0.99299999999999999</v>
      </c>
      <c r="D22" s="31">
        <v>0.90100000000000002</v>
      </c>
      <c r="E22" s="29"/>
    </row>
    <row r="23" spans="1:5">
      <c r="A23" s="5" t="s">
        <v>60</v>
      </c>
      <c r="B23" s="31">
        <v>1.33</v>
      </c>
      <c r="C23" s="31">
        <v>0.66500000000000004</v>
      </c>
      <c r="D23" s="31">
        <v>0.60299999999999998</v>
      </c>
      <c r="E23" s="29"/>
    </row>
    <row r="24" spans="1:5">
      <c r="A24" s="7" t="s">
        <v>26</v>
      </c>
      <c r="B24" s="31">
        <v>0.9</v>
      </c>
      <c r="C24" s="31">
        <v>0.45</v>
      </c>
      <c r="D24" s="31">
        <v>0.40799999999999997</v>
      </c>
      <c r="E24" s="29"/>
    </row>
    <row r="25" spans="1:5">
      <c r="A25" s="5" t="s">
        <v>50</v>
      </c>
      <c r="B25" s="31">
        <v>1.3520000000000001</v>
      </c>
      <c r="C25" s="31">
        <v>0.67600000000000005</v>
      </c>
      <c r="D25" s="31">
        <v>0.61299999999999999</v>
      </c>
      <c r="E25" s="29"/>
    </row>
    <row r="26" spans="1:5">
      <c r="A26" s="5" t="s">
        <v>27</v>
      </c>
      <c r="B26" s="31">
        <v>1.236</v>
      </c>
      <c r="C26" s="31">
        <v>0.61799999999999999</v>
      </c>
      <c r="D26" s="31">
        <v>0.56100000000000005</v>
      </c>
      <c r="E26" s="29"/>
    </row>
    <row r="27" spans="1:5">
      <c r="A27" s="5" t="s">
        <v>36</v>
      </c>
      <c r="B27" s="31">
        <v>1.742</v>
      </c>
      <c r="C27" s="31">
        <v>0.871</v>
      </c>
      <c r="D27" s="31">
        <v>0.79</v>
      </c>
      <c r="E27" s="30"/>
    </row>
    <row r="28" spans="1:5">
      <c r="A28" s="5" t="s">
        <v>41</v>
      </c>
      <c r="B28" s="31">
        <v>1.587</v>
      </c>
      <c r="C28" s="31">
        <v>0.79400000000000004</v>
      </c>
      <c r="D28" s="31">
        <v>0.72</v>
      </c>
      <c r="E28" s="30"/>
    </row>
    <row r="29" spans="1:5">
      <c r="A29" s="7" t="s">
        <v>57</v>
      </c>
      <c r="B29" s="31">
        <v>1.32</v>
      </c>
      <c r="C29" s="31">
        <v>0.66</v>
      </c>
      <c r="D29" s="31">
        <v>0.59899999999999998</v>
      </c>
      <c r="E29" s="30"/>
    </row>
    <row r="30" spans="1:5">
      <c r="A30" s="5" t="s">
        <v>42</v>
      </c>
      <c r="B30" s="31">
        <v>1.9</v>
      </c>
      <c r="C30" s="31">
        <v>0.95</v>
      </c>
      <c r="D30" s="31">
        <v>0.86199999999999999</v>
      </c>
      <c r="E30" s="30"/>
    </row>
    <row r="31" spans="1:5">
      <c r="A31" s="5" t="s">
        <v>66</v>
      </c>
      <c r="B31" s="31">
        <v>1.2909999999999999</v>
      </c>
      <c r="C31" s="31">
        <v>0.64500000000000002</v>
      </c>
      <c r="D31" s="31">
        <v>0.58599999999999997</v>
      </c>
      <c r="E31" s="30"/>
    </row>
    <row r="32" spans="1:5">
      <c r="A32" s="5" t="s">
        <v>43</v>
      </c>
      <c r="B32" s="31">
        <v>1.407</v>
      </c>
      <c r="C32" s="31">
        <v>0.70299999999999996</v>
      </c>
      <c r="D32" s="31">
        <v>0.63800000000000001</v>
      </c>
      <c r="E32" s="30"/>
    </row>
    <row r="33" spans="1:5">
      <c r="A33" s="5" t="s">
        <v>67</v>
      </c>
      <c r="B33" s="31">
        <v>1.6639999999999999</v>
      </c>
      <c r="C33" s="31">
        <v>0.83199999999999996</v>
      </c>
      <c r="D33" s="31">
        <v>0.755</v>
      </c>
      <c r="E33" s="30"/>
    </row>
    <row r="34" spans="1:5">
      <c r="A34" s="5" t="s">
        <v>28</v>
      </c>
      <c r="B34" s="31">
        <v>0.745</v>
      </c>
      <c r="C34" s="31">
        <v>0.373</v>
      </c>
      <c r="D34" s="31">
        <v>0.33800000000000002</v>
      </c>
      <c r="E34" s="30"/>
    </row>
    <row r="35" spans="1:5">
      <c r="A35" s="5" t="s">
        <v>31</v>
      </c>
      <c r="B35" s="31">
        <v>0.56599999999999995</v>
      </c>
      <c r="C35" s="31">
        <v>0.28299999999999997</v>
      </c>
      <c r="D35" s="31">
        <v>0.25700000000000001</v>
      </c>
      <c r="E35" s="30"/>
    </row>
    <row r="36" spans="1:5">
      <c r="A36" s="5" t="s">
        <v>68</v>
      </c>
      <c r="B36" s="31">
        <v>2.0990000000000002</v>
      </c>
      <c r="C36" s="31">
        <v>1.05</v>
      </c>
      <c r="D36" s="31">
        <v>0.95199999999999996</v>
      </c>
      <c r="E36" s="30"/>
    </row>
    <row r="37" spans="1:5">
      <c r="A37" s="5" t="s">
        <v>32</v>
      </c>
      <c r="B37" s="31">
        <v>0.79600000000000004</v>
      </c>
      <c r="C37" s="31">
        <v>0.39800000000000002</v>
      </c>
      <c r="D37" s="31">
        <v>0.36099999999999999</v>
      </c>
      <c r="E37" s="30"/>
    </row>
    <row r="38" spans="1:5">
      <c r="A38" s="5" t="s">
        <v>51</v>
      </c>
      <c r="B38" s="31">
        <v>1.244</v>
      </c>
      <c r="C38" s="31">
        <v>0.622</v>
      </c>
      <c r="D38" s="31">
        <v>0.56399999999999995</v>
      </c>
      <c r="E38" s="30"/>
    </row>
    <row r="39" spans="1:5">
      <c r="A39" s="5" t="s">
        <v>44</v>
      </c>
      <c r="B39" s="31">
        <v>2.19</v>
      </c>
      <c r="C39" s="31">
        <v>1.095</v>
      </c>
      <c r="D39" s="31">
        <v>0.99299999999999999</v>
      </c>
      <c r="E39" s="30"/>
    </row>
    <row r="40" spans="1:5">
      <c r="A40" s="5" t="s">
        <v>37</v>
      </c>
      <c r="B40" s="31">
        <v>1.8149999999999999</v>
      </c>
      <c r="C40" s="31">
        <v>0.90700000000000003</v>
      </c>
      <c r="D40" s="31">
        <v>0.82299999999999995</v>
      </c>
      <c r="E40" s="30"/>
    </row>
    <row r="41" spans="1:5">
      <c r="A41" s="7" t="s">
        <v>61</v>
      </c>
      <c r="B41" s="31">
        <v>1.768</v>
      </c>
      <c r="C41" s="31">
        <v>0.88400000000000001</v>
      </c>
      <c r="D41" s="31">
        <v>0.80200000000000005</v>
      </c>
      <c r="E41" s="30"/>
    </row>
    <row r="42" spans="1:5">
      <c r="A42" s="7" t="s">
        <v>72</v>
      </c>
      <c r="B42" s="31">
        <v>0.17599999999999999</v>
      </c>
      <c r="C42" s="31">
        <v>8.7999999999999995E-2</v>
      </c>
      <c r="D42" s="31">
        <v>0.08</v>
      </c>
      <c r="E42" s="30"/>
    </row>
    <row r="43" spans="1:5">
      <c r="A43" s="5" t="s">
        <v>33</v>
      </c>
      <c r="B43" s="31">
        <v>1.222</v>
      </c>
      <c r="C43" s="31">
        <v>0.61099999999999999</v>
      </c>
      <c r="D43" s="31">
        <v>0.55400000000000005</v>
      </c>
      <c r="E43" s="30"/>
    </row>
    <row r="44" spans="1:5">
      <c r="A44" s="5" t="s">
        <v>29</v>
      </c>
      <c r="B44" s="31">
        <v>0.92100000000000004</v>
      </c>
      <c r="C44" s="31">
        <v>0.46100000000000002</v>
      </c>
      <c r="D44" s="31">
        <v>0.41799999999999998</v>
      </c>
      <c r="E44" s="30"/>
    </row>
    <row r="45" spans="1:5">
      <c r="A45" s="5" t="s">
        <v>52</v>
      </c>
      <c r="B45" s="31">
        <v>0.81499999999999995</v>
      </c>
      <c r="C45" s="31">
        <v>0.40799999999999997</v>
      </c>
      <c r="D45" s="31">
        <v>0.37</v>
      </c>
      <c r="E45" s="30"/>
    </row>
    <row r="46" spans="1:5">
      <c r="A46" s="5" t="s">
        <v>45</v>
      </c>
      <c r="B46" s="31">
        <v>0.71799999999999997</v>
      </c>
      <c r="C46" s="31">
        <v>0.35899999999999999</v>
      </c>
      <c r="D46" s="31">
        <v>0.32500000000000001</v>
      </c>
      <c r="E46" s="30"/>
    </row>
    <row r="47" spans="1:5">
      <c r="A47" s="7" t="s">
        <v>58</v>
      </c>
      <c r="B47" s="31">
        <v>1.2450000000000001</v>
      </c>
      <c r="C47" s="31">
        <v>0.623</v>
      </c>
      <c r="D47" s="31">
        <v>0.56499999999999995</v>
      </c>
      <c r="E47" s="30"/>
    </row>
    <row r="48" spans="1:5">
      <c r="A48" s="7" t="s">
        <v>62</v>
      </c>
      <c r="B48" s="31">
        <v>1.5469999999999999</v>
      </c>
      <c r="C48" s="31">
        <v>0.77400000000000002</v>
      </c>
      <c r="D48" s="31">
        <v>0.70199999999999996</v>
      </c>
      <c r="E48" s="30"/>
    </row>
    <row r="49" spans="1:8">
      <c r="A49" s="5" t="s">
        <v>69</v>
      </c>
      <c r="B49" s="31">
        <v>1.9390000000000001</v>
      </c>
      <c r="C49" s="31">
        <v>0.97</v>
      </c>
      <c r="D49" s="31">
        <v>0.88</v>
      </c>
      <c r="E49" s="30"/>
    </row>
    <row r="50" spans="1:8">
      <c r="A50" s="5" t="s">
        <v>30</v>
      </c>
      <c r="B50" s="31">
        <v>1.7000000000000001E-2</v>
      </c>
      <c r="C50" s="31">
        <v>8.0000000000000002E-3</v>
      </c>
      <c r="D50" s="31">
        <v>8.0000000000000002E-3</v>
      </c>
      <c r="E50" s="30"/>
    </row>
    <row r="51" spans="1:8">
      <c r="A51" s="7" t="s">
        <v>53</v>
      </c>
      <c r="B51" s="31">
        <v>1.0880000000000001</v>
      </c>
      <c r="C51" s="31">
        <v>0.54400000000000004</v>
      </c>
      <c r="D51" s="31">
        <v>0.49299999999999999</v>
      </c>
      <c r="E51" s="30"/>
    </row>
    <row r="52" spans="1:8">
      <c r="A52" s="7" t="s">
        <v>73</v>
      </c>
      <c r="B52" s="31">
        <v>0.183</v>
      </c>
      <c r="C52" s="31">
        <v>9.1999999999999998E-2</v>
      </c>
      <c r="D52" s="31">
        <v>8.3000000000000004E-2</v>
      </c>
      <c r="E52" s="30"/>
    </row>
    <row r="53" spans="1:8">
      <c r="A53" s="7" t="s">
        <v>54</v>
      </c>
      <c r="B53" s="31">
        <v>1.9730000000000001</v>
      </c>
      <c r="C53" s="31">
        <v>0.98599999999999999</v>
      </c>
      <c r="D53" s="31">
        <v>0.89500000000000002</v>
      </c>
      <c r="E53" s="30"/>
    </row>
    <row r="54" spans="1:8">
      <c r="A54" s="5" t="s">
        <v>38</v>
      </c>
      <c r="B54" s="31">
        <v>1.792</v>
      </c>
      <c r="C54" s="31">
        <v>0.89600000000000002</v>
      </c>
      <c r="D54" s="31">
        <v>0.81299999999999994</v>
      </c>
      <c r="E54" s="30"/>
    </row>
    <row r="55" spans="1:8">
      <c r="A55" s="7" t="s">
        <v>70</v>
      </c>
      <c r="B55" s="31">
        <v>2.1930000000000001</v>
      </c>
      <c r="C55" s="31">
        <v>1.097</v>
      </c>
      <c r="D55" s="31">
        <v>0.995</v>
      </c>
      <c r="E55" s="30"/>
    </row>
    <row r="56" spans="1:8">
      <c r="A56" s="7"/>
      <c r="B56" s="31"/>
      <c r="C56" s="31"/>
      <c r="D56" s="31"/>
      <c r="E56" s="30"/>
    </row>
    <row r="57" spans="1:8">
      <c r="A57" s="7"/>
      <c r="B57" s="7"/>
      <c r="C57" s="7"/>
      <c r="D57" s="7"/>
      <c r="E57" s="7"/>
    </row>
    <row r="58" spans="1:8">
      <c r="A58" s="5" t="s">
        <v>413</v>
      </c>
      <c r="B58" s="7"/>
      <c r="C58" s="7"/>
      <c r="D58" s="7"/>
      <c r="E58" s="7"/>
      <c r="F58" s="7"/>
      <c r="G58" s="7"/>
    </row>
    <row r="59" spans="1:8">
      <c r="A59" s="5" t="s">
        <v>414</v>
      </c>
      <c r="B59" s="7"/>
      <c r="C59" s="7"/>
      <c r="D59" s="7"/>
      <c r="E59" s="7"/>
      <c r="F59" s="7"/>
      <c r="G59" s="7"/>
      <c r="H59" s="7"/>
    </row>
    <row r="60" spans="1:8">
      <c r="A60" s="5"/>
      <c r="B60" s="7"/>
      <c r="C60" s="7"/>
      <c r="D60" s="7"/>
      <c r="E60" s="7"/>
      <c r="F60" s="7"/>
      <c r="G60" s="7"/>
      <c r="H60" s="7"/>
    </row>
    <row r="61" spans="1:8">
      <c r="A61" s="7"/>
      <c r="B61" s="7"/>
      <c r="C61" s="7"/>
      <c r="D61" s="7"/>
      <c r="E61" s="7"/>
      <c r="F61" s="7"/>
      <c r="G61" s="7"/>
      <c r="H61" s="7"/>
    </row>
    <row r="62" spans="1:8">
      <c r="A62" s="7"/>
      <c r="B62" s="7"/>
      <c r="C62" s="7"/>
      <c r="D62" s="7"/>
      <c r="E62" s="7"/>
      <c r="F62" s="7"/>
      <c r="G62" s="7"/>
      <c r="H62" s="7"/>
    </row>
    <row r="63" spans="1:8">
      <c r="A63" s="7"/>
      <c r="B63" s="7"/>
      <c r="C63" s="7"/>
      <c r="D63" s="7"/>
      <c r="E63" s="7"/>
      <c r="F63" s="7"/>
      <c r="G63" s="7"/>
      <c r="H63" s="7"/>
    </row>
    <row r="64" spans="1:8">
      <c r="A64" s="7"/>
      <c r="B64" s="7"/>
      <c r="C64" s="7"/>
      <c r="D64" s="7"/>
      <c r="E64" s="7"/>
      <c r="F64" s="7"/>
      <c r="G64" s="7"/>
      <c r="H64" s="7"/>
    </row>
    <row r="65" spans="1:8">
      <c r="A65" s="7"/>
      <c r="B65" s="7"/>
      <c r="C65" s="7"/>
      <c r="D65" s="7"/>
      <c r="E65" s="7"/>
      <c r="F65" s="7"/>
      <c r="G65" s="7"/>
      <c r="H65" s="7"/>
    </row>
    <row r="66" spans="1:8">
      <c r="A66" s="27"/>
      <c r="B66" s="7"/>
      <c r="C66" s="7"/>
      <c r="D66" s="7"/>
      <c r="E66" s="7"/>
      <c r="F66" s="7"/>
      <c r="G66" s="7"/>
      <c r="H66" s="7"/>
    </row>
    <row r="67" spans="1:8">
      <c r="A67" s="5"/>
      <c r="B67" s="7"/>
      <c r="C67" s="7"/>
      <c r="D67" s="7"/>
      <c r="E67" s="7"/>
      <c r="F67" s="7"/>
      <c r="G67" s="7"/>
      <c r="H67" s="7"/>
    </row>
    <row r="68" spans="1:8">
      <c r="A68" s="7"/>
      <c r="B68" s="7"/>
      <c r="C68" s="7"/>
      <c r="D68" s="7"/>
      <c r="E68" s="7"/>
      <c r="F68" s="7"/>
      <c r="G68" s="7"/>
      <c r="H68" s="7"/>
    </row>
    <row r="69" spans="1:8">
      <c r="A69" s="7"/>
      <c r="B69" s="7"/>
      <c r="C69" s="7"/>
      <c r="D69" s="7"/>
      <c r="E69" s="7"/>
      <c r="F69" s="7"/>
      <c r="G69" s="7"/>
      <c r="H69" s="7"/>
    </row>
    <row r="70" spans="1:8">
      <c r="A70" s="7"/>
      <c r="B70" s="7"/>
      <c r="C70" s="7"/>
      <c r="D70" s="7"/>
      <c r="E70" s="7"/>
      <c r="F70" s="7"/>
      <c r="G70" s="7"/>
      <c r="H70" s="7"/>
    </row>
    <row r="71" spans="1:8">
      <c r="A71" s="7"/>
      <c r="B71" s="7"/>
      <c r="C71" s="7"/>
      <c r="D71" s="7"/>
      <c r="E71" s="7"/>
      <c r="F71" s="7"/>
      <c r="G71" s="7"/>
      <c r="H71" s="7"/>
    </row>
    <row r="72" spans="1:8">
      <c r="A72" s="7"/>
      <c r="B72" s="7"/>
      <c r="C72" s="7"/>
      <c r="D72" s="7"/>
      <c r="E72" s="7"/>
      <c r="F72" s="7"/>
      <c r="G72" s="7"/>
      <c r="H72" s="7"/>
    </row>
    <row r="73" spans="1:8">
      <c r="A73" s="7"/>
      <c r="B73" s="7"/>
      <c r="C73" s="7"/>
      <c r="D73" s="7"/>
      <c r="E73" s="7"/>
      <c r="F73" s="7"/>
      <c r="G73" s="7"/>
      <c r="H73" s="7"/>
    </row>
    <row r="74" spans="1:8">
      <c r="A74" s="7"/>
      <c r="B74" s="7"/>
      <c r="C74" s="7"/>
      <c r="D74" s="7"/>
      <c r="E74" s="7"/>
      <c r="F74" s="7"/>
      <c r="G74" s="7"/>
      <c r="H74" s="7"/>
    </row>
    <row r="75" spans="1:8">
      <c r="A75" s="7"/>
      <c r="B75" s="7"/>
      <c r="C75" s="7"/>
      <c r="D75" s="7"/>
      <c r="E75" s="7"/>
      <c r="F75" s="7"/>
      <c r="G75" s="7"/>
      <c r="H75" s="7"/>
    </row>
    <row r="76" spans="1:8">
      <c r="A76" s="7"/>
      <c r="B76" s="7"/>
      <c r="C76" s="7"/>
      <c r="D76" s="7"/>
      <c r="E76" s="7"/>
      <c r="F76" s="7"/>
      <c r="G76" s="7"/>
      <c r="H76" s="7"/>
    </row>
    <row r="77" spans="1:8">
      <c r="A77" s="7"/>
      <c r="B77" s="7"/>
      <c r="C77" s="7"/>
      <c r="D77" s="7"/>
      <c r="E77" s="7"/>
      <c r="F77" s="7"/>
      <c r="G77" s="7"/>
      <c r="H77" s="7"/>
    </row>
    <row r="78" spans="1:8">
      <c r="A78" s="7"/>
      <c r="B78" s="7"/>
      <c r="C78" s="7"/>
      <c r="D78" s="7"/>
      <c r="E78" s="7"/>
      <c r="F78" s="7"/>
      <c r="G78" s="7"/>
      <c r="H78" s="7"/>
    </row>
    <row r="79" spans="1:8">
      <c r="A79" s="27"/>
      <c r="B79" s="7"/>
      <c r="C79" s="7"/>
      <c r="D79" s="7"/>
      <c r="E79" s="7"/>
      <c r="F79" s="7"/>
      <c r="G79" s="7"/>
      <c r="H79" s="7"/>
    </row>
    <row r="80" spans="1:8">
      <c r="A80" s="5"/>
      <c r="B80" s="7"/>
      <c r="C80" s="7"/>
      <c r="D80" s="7"/>
      <c r="E80" s="7"/>
      <c r="F80" s="7"/>
      <c r="G80" s="7"/>
      <c r="H80" s="7"/>
    </row>
    <row r="81" spans="1:8">
      <c r="A81" s="7"/>
      <c r="B81" s="7"/>
      <c r="C81" s="7"/>
      <c r="D81" s="7"/>
      <c r="E81" s="7"/>
      <c r="F81" s="7"/>
      <c r="G81" s="7"/>
      <c r="H81" s="7"/>
    </row>
    <row r="82" spans="1:8">
      <c r="A82" s="7"/>
      <c r="B82" s="7"/>
      <c r="C82" s="7"/>
      <c r="D82" s="7"/>
      <c r="E82" s="7"/>
      <c r="F82" s="7"/>
      <c r="G82" s="7"/>
      <c r="H82" s="7"/>
    </row>
    <row r="83" spans="1:8">
      <c r="A83" s="7"/>
      <c r="B83" s="7"/>
      <c r="C83" s="7"/>
      <c r="D83" s="7"/>
      <c r="E83" s="7"/>
      <c r="F83" s="7"/>
      <c r="G83" s="7"/>
      <c r="H83" s="7"/>
    </row>
    <row r="84" spans="1:8">
      <c r="A84" s="7"/>
      <c r="B84" s="7"/>
      <c r="C84" s="7"/>
      <c r="D84" s="7"/>
      <c r="E84" s="7"/>
      <c r="F84" s="7"/>
      <c r="G84" s="7"/>
      <c r="H84" s="7"/>
    </row>
    <row r="85" spans="1:8">
      <c r="A85" s="7"/>
      <c r="B85" s="7"/>
      <c r="C85" s="7"/>
      <c r="D85" s="7"/>
      <c r="E85" s="7"/>
      <c r="F85" s="7"/>
      <c r="G85" s="7"/>
      <c r="H85" s="7"/>
    </row>
    <row r="86" spans="1:8">
      <c r="A86" s="7"/>
      <c r="B86" s="7"/>
      <c r="C86" s="7"/>
      <c r="D86" s="7"/>
      <c r="E86" s="7"/>
      <c r="F86" s="7"/>
      <c r="G86" s="7"/>
      <c r="H86" s="7"/>
    </row>
    <row r="87" spans="1:8">
      <c r="A87" s="7"/>
      <c r="B87" s="7"/>
      <c r="C87" s="7"/>
      <c r="D87" s="7"/>
      <c r="E87" s="7"/>
      <c r="F87" s="7"/>
      <c r="G87" s="7"/>
      <c r="H87" s="7"/>
    </row>
    <row r="88" spans="1:8">
      <c r="A88" s="7"/>
      <c r="B88" s="7"/>
      <c r="C88" s="7"/>
      <c r="D88" s="7"/>
      <c r="E88" s="7"/>
      <c r="F88" s="7"/>
      <c r="G88" s="7"/>
      <c r="H88" s="7"/>
    </row>
    <row r="89" spans="1:8">
      <c r="A89" s="7"/>
      <c r="B89" s="7"/>
      <c r="C89" s="7"/>
      <c r="D89" s="7"/>
      <c r="E89" s="7"/>
      <c r="F89" s="7"/>
      <c r="G89" s="7"/>
      <c r="H89" s="7"/>
    </row>
    <row r="90" spans="1:8">
      <c r="A90" s="7"/>
      <c r="B90" s="7"/>
      <c r="C90" s="7"/>
      <c r="D90" s="7"/>
      <c r="E90" s="7"/>
      <c r="F90" s="7"/>
      <c r="G90" s="7"/>
      <c r="H90" s="7"/>
    </row>
    <row r="91" spans="1:8">
      <c r="A91" s="7"/>
      <c r="B91" s="7"/>
      <c r="C91" s="7"/>
      <c r="D91" s="7"/>
      <c r="E91" s="7"/>
      <c r="F91" s="7"/>
      <c r="G91" s="7"/>
      <c r="H91" s="7"/>
    </row>
    <row r="92" spans="1:8">
      <c r="A92" s="7"/>
      <c r="B92" s="7"/>
      <c r="C92" s="7"/>
      <c r="D92" s="7"/>
      <c r="E92" s="7"/>
      <c r="F92" s="7"/>
      <c r="G92" s="7"/>
      <c r="H92" s="7"/>
    </row>
    <row r="93" spans="1:8">
      <c r="A93" s="7"/>
      <c r="B93" s="7"/>
      <c r="C93" s="7"/>
      <c r="D93" s="7"/>
      <c r="E93" s="7"/>
      <c r="F93" s="7"/>
      <c r="G93" s="7"/>
      <c r="H93" s="7"/>
    </row>
    <row r="94" spans="1:8">
      <c r="A94" s="7"/>
      <c r="B94" s="7"/>
      <c r="C94" s="7"/>
      <c r="D94" s="7"/>
      <c r="E94" s="7"/>
      <c r="F94" s="7"/>
      <c r="G94" s="7"/>
      <c r="H94" s="7"/>
    </row>
    <row r="95" spans="1:8">
      <c r="A95" s="7"/>
      <c r="B95" s="7"/>
      <c r="C95" s="7"/>
      <c r="D95" s="7"/>
      <c r="E95" s="7"/>
      <c r="F95" s="7"/>
      <c r="G95" s="7"/>
      <c r="H95" s="7"/>
    </row>
    <row r="96" spans="1:8">
      <c r="A96" s="27"/>
      <c r="B96" s="7"/>
      <c r="C96" s="7"/>
      <c r="D96" s="7"/>
      <c r="E96" s="7"/>
      <c r="F96" s="7"/>
      <c r="G96" s="7"/>
      <c r="H96" s="7"/>
    </row>
    <row r="97" spans="1:8">
      <c r="A97" s="7"/>
      <c r="B97" s="7"/>
      <c r="C97" s="7"/>
      <c r="D97" s="7"/>
      <c r="E97" s="7"/>
      <c r="F97" s="7"/>
      <c r="G97" s="7"/>
      <c r="H97" s="7"/>
    </row>
    <row r="98" spans="1:8">
      <c r="A98" s="7"/>
      <c r="B98" s="7"/>
      <c r="C98" s="7"/>
      <c r="D98" s="7"/>
      <c r="E98" s="7"/>
      <c r="F98" s="7"/>
      <c r="G98" s="7"/>
      <c r="H98" s="7"/>
    </row>
    <row r="99" spans="1:8">
      <c r="A99" s="7"/>
      <c r="B99" s="7"/>
      <c r="C99" s="7"/>
      <c r="D99" s="7"/>
      <c r="E99" s="7"/>
      <c r="F99" s="7"/>
      <c r="G99" s="7"/>
      <c r="H99" s="7"/>
    </row>
    <row r="100" spans="1:8">
      <c r="A100" s="27"/>
      <c r="B100" s="7"/>
      <c r="C100" s="7"/>
      <c r="D100" s="7"/>
      <c r="E100" s="7"/>
      <c r="F100" s="7"/>
      <c r="G100" s="7"/>
      <c r="H100" s="7"/>
    </row>
    <row r="101" spans="1:8">
      <c r="A101" s="7"/>
      <c r="B101" s="7"/>
      <c r="C101" s="7"/>
      <c r="D101" s="7"/>
      <c r="E101" s="7"/>
      <c r="F101" s="7"/>
      <c r="G101" s="7"/>
      <c r="H101" s="7"/>
    </row>
    <row r="102" spans="1:8">
      <c r="A102" s="7"/>
      <c r="B102" s="7"/>
      <c r="C102" s="7"/>
      <c r="D102" s="7"/>
      <c r="E102" s="7"/>
      <c r="F102" s="7"/>
      <c r="G102" s="7"/>
      <c r="H102" s="7"/>
    </row>
    <row r="103" spans="1:8">
      <c r="A103" s="27"/>
      <c r="B103" s="7"/>
      <c r="C103" s="7"/>
      <c r="D103" s="7"/>
      <c r="E103" s="7"/>
      <c r="F103" s="7"/>
      <c r="G103" s="7"/>
      <c r="H103" s="7"/>
    </row>
    <row r="104" spans="1:8">
      <c r="A104" s="7"/>
      <c r="B104" s="7"/>
      <c r="C104" s="7"/>
      <c r="D104" s="7"/>
      <c r="E104" s="7"/>
      <c r="F104" s="7"/>
      <c r="G104" s="7"/>
      <c r="H104" s="7"/>
    </row>
    <row r="105" spans="1:8">
      <c r="A105" s="7"/>
      <c r="B105" s="7"/>
      <c r="C105" s="7"/>
      <c r="D105" s="7"/>
      <c r="E105" s="7"/>
      <c r="F105" s="7"/>
      <c r="G105" s="7"/>
      <c r="H105" s="7"/>
    </row>
    <row r="106" spans="1:8">
      <c r="A106" s="7"/>
      <c r="B106" s="7"/>
      <c r="C106" s="7"/>
      <c r="D106" s="7"/>
      <c r="E106" s="7"/>
      <c r="F106" s="7"/>
      <c r="G106" s="7"/>
      <c r="H106" s="7"/>
    </row>
    <row r="107" spans="1:8">
      <c r="A107" s="7"/>
      <c r="B107" s="7"/>
      <c r="C107" s="7"/>
      <c r="D107" s="7"/>
      <c r="E107" s="7"/>
      <c r="F107" s="7"/>
      <c r="G107" s="7"/>
      <c r="H107" s="7"/>
    </row>
    <row r="108" spans="1:8">
      <c r="A108" s="7"/>
      <c r="B108" s="7"/>
      <c r="C108" s="7"/>
      <c r="D108" s="7"/>
      <c r="E108" s="7"/>
      <c r="F108" s="7"/>
      <c r="G108" s="7"/>
      <c r="H108" s="7"/>
    </row>
    <row r="109" spans="1:8">
      <c r="A109" s="7"/>
      <c r="B109" s="7"/>
      <c r="C109" s="7"/>
      <c r="D109" s="7"/>
      <c r="E109" s="7"/>
      <c r="F109" s="7"/>
      <c r="G109" s="7"/>
      <c r="H109" s="7"/>
    </row>
    <row r="110" spans="1:8">
      <c r="A110" s="7"/>
      <c r="B110" s="7"/>
      <c r="C110" s="7"/>
      <c r="D110" s="7"/>
      <c r="E110" s="7"/>
      <c r="F110" s="7"/>
      <c r="G110" s="7"/>
      <c r="H110" s="7"/>
    </row>
    <row r="111" spans="1:8">
      <c r="A111" s="7"/>
      <c r="B111" s="7"/>
      <c r="C111" s="7"/>
      <c r="D111" s="7"/>
      <c r="E111" s="7"/>
      <c r="F111" s="7"/>
      <c r="G111" s="7"/>
      <c r="H111" s="7"/>
    </row>
    <row r="112" spans="1:8">
      <c r="A112" s="7"/>
      <c r="B112" s="7"/>
      <c r="C112" s="7"/>
      <c r="D112" s="7"/>
      <c r="E112" s="7"/>
      <c r="F112" s="7"/>
      <c r="G112" s="7"/>
      <c r="H112" s="7"/>
    </row>
    <row r="113" spans="1:8">
      <c r="A113" s="7"/>
      <c r="B113" s="7"/>
      <c r="C113" s="7"/>
      <c r="D113" s="7"/>
      <c r="E113" s="7"/>
      <c r="F113" s="7"/>
      <c r="G113" s="7"/>
      <c r="H113" s="7"/>
    </row>
    <row r="114" spans="1:8">
      <c r="A114" s="7"/>
      <c r="B114" s="7"/>
      <c r="C114" s="7"/>
      <c r="D114" s="7"/>
      <c r="E114" s="7"/>
      <c r="F114" s="7"/>
      <c r="G114" s="7"/>
      <c r="H114" s="7"/>
    </row>
    <row r="115" spans="1:8">
      <c r="A115" s="7"/>
      <c r="B115" s="7"/>
      <c r="C115" s="7"/>
      <c r="D115" s="7"/>
      <c r="E115" s="7"/>
      <c r="F115" s="7"/>
      <c r="G115" s="7"/>
      <c r="H115" s="7"/>
    </row>
    <row r="116" spans="1:8">
      <c r="A116" s="7"/>
      <c r="B116" s="7"/>
      <c r="C116" s="7"/>
      <c r="D116" s="7"/>
      <c r="E116" s="7"/>
      <c r="F116" s="7"/>
      <c r="G116" s="7"/>
      <c r="H116" s="7"/>
    </row>
    <row r="117" spans="1:8">
      <c r="A117" s="7"/>
      <c r="B117" s="7"/>
      <c r="C117" s="7"/>
      <c r="D117" s="7"/>
      <c r="E117" s="7"/>
      <c r="F117" s="7"/>
      <c r="G117" s="7"/>
      <c r="H117" s="7"/>
    </row>
    <row r="118" spans="1:8">
      <c r="A118" s="7"/>
      <c r="B118" s="7"/>
      <c r="C118" s="7"/>
      <c r="D118" s="7"/>
      <c r="E118" s="7"/>
      <c r="F118" s="7"/>
      <c r="G118" s="7"/>
      <c r="H118" s="7"/>
    </row>
    <row r="119" spans="1:8">
      <c r="A119" s="7"/>
      <c r="B119" s="7"/>
      <c r="C119" s="7"/>
      <c r="D119" s="7"/>
      <c r="E119" s="7"/>
      <c r="F119" s="7"/>
      <c r="G119" s="7"/>
      <c r="H119" s="7"/>
    </row>
    <row r="120" spans="1:8">
      <c r="A120" s="7"/>
      <c r="B120" s="7"/>
      <c r="C120" s="7"/>
      <c r="D120" s="7"/>
      <c r="E120" s="7"/>
      <c r="F120" s="7"/>
      <c r="G120" s="7"/>
      <c r="H120" s="7"/>
    </row>
    <row r="121" spans="1:8">
      <c r="A121" s="7"/>
      <c r="B121" s="7"/>
      <c r="C121" s="7"/>
      <c r="D121" s="7"/>
      <c r="E121" s="7"/>
      <c r="F121" s="7"/>
      <c r="G121" s="7"/>
      <c r="H121" s="7"/>
    </row>
    <row r="122" spans="1:8">
      <c r="A122" s="7"/>
      <c r="B122" s="7"/>
      <c r="C122" s="7"/>
      <c r="D122" s="7"/>
      <c r="E122" s="7"/>
      <c r="F122" s="7"/>
      <c r="G122" s="7"/>
      <c r="H122" s="7"/>
    </row>
    <row r="123" spans="1:8">
      <c r="A123" s="7"/>
      <c r="B123" s="7"/>
      <c r="C123" s="7"/>
      <c r="D123" s="7"/>
      <c r="E123" s="7"/>
      <c r="F123" s="7"/>
      <c r="G123" s="7"/>
      <c r="H123" s="7"/>
    </row>
    <row r="124" spans="1:8">
      <c r="A124" s="7"/>
      <c r="B124" s="7"/>
      <c r="C124" s="7"/>
      <c r="D124" s="7"/>
      <c r="E124" s="7"/>
      <c r="F124" s="7"/>
      <c r="G124" s="7"/>
      <c r="H124" s="7"/>
    </row>
    <row r="125" spans="1:8">
      <c r="A125" s="7"/>
      <c r="B125" s="7"/>
      <c r="C125" s="7"/>
      <c r="D125" s="7"/>
      <c r="E125" s="7"/>
      <c r="F125" s="7"/>
      <c r="G125" s="7"/>
      <c r="H125" s="7"/>
    </row>
    <row r="126" spans="1:8">
      <c r="A126" s="7"/>
      <c r="B126" s="7"/>
      <c r="C126" s="7"/>
      <c r="D126" s="7"/>
      <c r="E126" s="7"/>
      <c r="F126" s="7"/>
      <c r="G126" s="7"/>
      <c r="H126" s="7"/>
    </row>
    <row r="127" spans="1:8">
      <c r="A127" s="7"/>
      <c r="B127" s="7"/>
      <c r="C127" s="7"/>
      <c r="D127" s="7"/>
      <c r="E127" s="7"/>
      <c r="F127" s="7"/>
      <c r="G127" s="7"/>
      <c r="H127" s="7"/>
    </row>
    <row r="128" spans="1:8">
      <c r="A128" s="7"/>
      <c r="B128" s="7"/>
      <c r="C128" s="7"/>
      <c r="D128" s="7"/>
      <c r="E128" s="7"/>
      <c r="F128" s="7"/>
      <c r="G128" s="7"/>
      <c r="H128" s="7"/>
    </row>
    <row r="129" spans="1:8">
      <c r="A129" s="7"/>
      <c r="B129" s="7"/>
      <c r="C129" s="7"/>
      <c r="D129" s="7"/>
      <c r="E129" s="7"/>
      <c r="F129" s="7"/>
      <c r="G129" s="7"/>
      <c r="H129" s="7"/>
    </row>
    <row r="130" spans="1:8">
      <c r="A130" s="7"/>
      <c r="B130" s="7"/>
      <c r="C130" s="7"/>
      <c r="D130" s="7"/>
      <c r="E130" s="7"/>
      <c r="F130" s="7"/>
      <c r="G130" s="7"/>
      <c r="H130" s="7"/>
    </row>
    <row r="131" spans="1:8">
      <c r="A131" s="7"/>
      <c r="B131" s="7"/>
      <c r="C131" s="7"/>
      <c r="D131" s="7"/>
      <c r="E131" s="7"/>
      <c r="F131" s="7"/>
      <c r="G131" s="7"/>
      <c r="H131" s="7"/>
    </row>
    <row r="132" spans="1:8">
      <c r="A132" s="7"/>
      <c r="B132" s="7"/>
      <c r="C132" s="7"/>
      <c r="D132" s="7"/>
      <c r="E132" s="7"/>
      <c r="F132" s="7"/>
      <c r="G132" s="7"/>
      <c r="H132" s="7"/>
    </row>
    <row r="133" spans="1:8">
      <c r="A133" s="7"/>
      <c r="B133" s="7"/>
      <c r="C133" s="7"/>
      <c r="D133" s="7"/>
      <c r="E133" s="7"/>
      <c r="F133" s="7"/>
      <c r="G133" s="7"/>
      <c r="H133" s="7"/>
    </row>
    <row r="134" spans="1:8">
      <c r="A134" s="7"/>
      <c r="B134" s="7"/>
      <c r="C134" s="7"/>
      <c r="D134" s="7"/>
      <c r="E134" s="7"/>
      <c r="F134" s="7"/>
      <c r="G134" s="7"/>
      <c r="H134" s="7"/>
    </row>
    <row r="135" spans="1:8">
      <c r="A135" s="7"/>
      <c r="B135" s="7"/>
      <c r="C135" s="7"/>
      <c r="D135" s="7"/>
      <c r="E135" s="7"/>
      <c r="F135" s="7"/>
      <c r="G135" s="7"/>
      <c r="H135" s="7"/>
    </row>
    <row r="136" spans="1:8">
      <c r="A136" s="7"/>
      <c r="B136" s="7"/>
      <c r="C136" s="7"/>
      <c r="D136" s="7"/>
      <c r="E136" s="7"/>
      <c r="F136" s="7"/>
      <c r="G136" s="7"/>
      <c r="H136" s="7"/>
    </row>
    <row r="137" spans="1:8">
      <c r="A137" s="7"/>
      <c r="B137" s="7"/>
      <c r="C137" s="7"/>
      <c r="D137" s="7"/>
      <c r="E137" s="7"/>
      <c r="F137" s="7"/>
      <c r="G137" s="7"/>
      <c r="H137" s="7"/>
    </row>
    <row r="138" spans="1:8">
      <c r="A138" s="7"/>
      <c r="B138" s="7"/>
      <c r="C138" s="7"/>
      <c r="D138" s="7"/>
      <c r="E138" s="7"/>
      <c r="F138" s="7"/>
      <c r="G138" s="7"/>
      <c r="H138" s="7"/>
    </row>
    <row r="139" spans="1:8">
      <c r="A139" s="7"/>
      <c r="B139" s="7"/>
      <c r="C139" s="7"/>
      <c r="D139" s="7"/>
      <c r="E139" s="7"/>
      <c r="F139" s="7"/>
      <c r="G139" s="7"/>
      <c r="H139" s="7"/>
    </row>
    <row r="140" spans="1:8">
      <c r="A140" s="7"/>
      <c r="B140" s="7"/>
      <c r="C140" s="7"/>
      <c r="D140" s="7"/>
      <c r="E140" s="7"/>
      <c r="F140" s="7"/>
      <c r="G140" s="7"/>
      <c r="H140" s="7"/>
    </row>
    <row r="141" spans="1:8">
      <c r="A141" s="7"/>
      <c r="B141" s="7"/>
      <c r="C141" s="7"/>
      <c r="D141" s="7"/>
      <c r="E141" s="7"/>
      <c r="F141" s="7"/>
      <c r="G141" s="7"/>
      <c r="H141" s="7"/>
    </row>
    <row r="142" spans="1:8">
      <c r="A142" s="7"/>
      <c r="B142" s="7"/>
      <c r="C142" s="7"/>
      <c r="D142" s="7"/>
      <c r="E142" s="7"/>
      <c r="F142" s="7"/>
      <c r="G142" s="7"/>
      <c r="H142" s="7"/>
    </row>
    <row r="143" spans="1:8">
      <c r="A143" s="7"/>
      <c r="B143" s="7"/>
      <c r="C143" s="7"/>
      <c r="D143" s="7"/>
      <c r="E143" s="7"/>
      <c r="F143" s="7"/>
      <c r="G143" s="7"/>
      <c r="H143" s="7"/>
    </row>
    <row r="144" spans="1:8">
      <c r="A144" s="7"/>
      <c r="B144" s="7"/>
      <c r="C144" s="7"/>
      <c r="D144" s="7"/>
      <c r="E144" s="7"/>
      <c r="F144" s="7"/>
      <c r="G144" s="7"/>
      <c r="H144" s="7"/>
    </row>
    <row r="145" spans="1:8">
      <c r="A145" s="7"/>
      <c r="B145" s="7"/>
      <c r="C145" s="7"/>
      <c r="D145" s="7"/>
      <c r="E145" s="7"/>
      <c r="F145" s="7"/>
      <c r="G145" s="7"/>
      <c r="H145" s="7"/>
    </row>
    <row r="146" spans="1:8">
      <c r="A146" s="7"/>
      <c r="B146" s="7"/>
      <c r="C146" s="7"/>
      <c r="D146" s="7"/>
      <c r="E146" s="7"/>
      <c r="F146" s="7"/>
      <c r="G146" s="7"/>
      <c r="H146" s="7"/>
    </row>
    <row r="147" spans="1:8">
      <c r="A147" s="7"/>
      <c r="B147" s="7"/>
      <c r="C147" s="7"/>
      <c r="D147" s="7"/>
      <c r="E147" s="7"/>
      <c r="F147" s="7"/>
      <c r="G147" s="7"/>
      <c r="H147" s="7"/>
    </row>
    <row r="148" spans="1:8">
      <c r="A148" s="7"/>
      <c r="B148" s="7"/>
      <c r="C148" s="7"/>
      <c r="D148" s="7"/>
      <c r="E148" s="7"/>
      <c r="F148" s="7"/>
      <c r="G148" s="7"/>
      <c r="H148" s="7"/>
    </row>
    <row r="149" spans="1:8">
      <c r="A149" s="7"/>
      <c r="B149" s="7"/>
      <c r="C149" s="7"/>
      <c r="D149" s="7"/>
      <c r="E149" s="7"/>
      <c r="F149" s="7"/>
      <c r="G149" s="7"/>
      <c r="H149" s="7"/>
    </row>
    <row r="150" spans="1:8">
      <c r="A150" s="7"/>
      <c r="B150" s="7"/>
      <c r="C150" s="7"/>
      <c r="D150" s="7"/>
      <c r="E150" s="7"/>
      <c r="F150" s="7"/>
      <c r="G150" s="7"/>
      <c r="H150" s="7"/>
    </row>
    <row r="151" spans="1:8">
      <c r="A151" s="7"/>
      <c r="B151" s="7"/>
      <c r="C151" s="7"/>
      <c r="D151" s="7"/>
      <c r="E151" s="7"/>
      <c r="F151" s="7"/>
      <c r="G151" s="7"/>
      <c r="H151" s="7"/>
    </row>
    <row r="152" spans="1:8">
      <c r="A152" s="7"/>
      <c r="B152" s="7"/>
      <c r="C152" s="7"/>
      <c r="D152" s="7"/>
      <c r="E152" s="7"/>
      <c r="F152" s="7"/>
      <c r="G152" s="7"/>
      <c r="H152" s="7"/>
    </row>
    <row r="153" spans="1:8">
      <c r="A153" s="7"/>
      <c r="B153" s="7"/>
      <c r="C153" s="7"/>
      <c r="D153" s="7"/>
      <c r="E153" s="7"/>
      <c r="F153" s="7"/>
      <c r="G153" s="7"/>
      <c r="H153" s="7"/>
    </row>
    <row r="154" spans="1:8">
      <c r="A154" s="7"/>
      <c r="B154" s="7"/>
      <c r="C154" s="7"/>
      <c r="D154" s="7"/>
      <c r="E154" s="7"/>
      <c r="F154" s="7"/>
      <c r="G154" s="7"/>
      <c r="H154" s="7"/>
    </row>
    <row r="155" spans="1:8">
      <c r="A155" s="7"/>
      <c r="B155" s="7"/>
      <c r="C155" s="7"/>
      <c r="D155" s="7"/>
      <c r="E155" s="7"/>
      <c r="F155" s="7"/>
      <c r="G155" s="7"/>
      <c r="H155" s="7"/>
    </row>
    <row r="156" spans="1:8">
      <c r="A156" s="7"/>
      <c r="B156" s="7"/>
      <c r="C156" s="7"/>
      <c r="D156" s="7"/>
      <c r="E156" s="7"/>
      <c r="F156" s="7"/>
      <c r="G156" s="7"/>
      <c r="H156" s="7"/>
    </row>
    <row r="157" spans="1:8">
      <c r="A157" s="7"/>
      <c r="B157" s="7"/>
      <c r="C157" s="7"/>
      <c r="D157" s="7"/>
      <c r="E157" s="7"/>
      <c r="F157" s="7"/>
      <c r="G157" s="7"/>
      <c r="H157" s="7"/>
    </row>
    <row r="158" spans="1:8">
      <c r="A158" s="7"/>
      <c r="B158" s="7"/>
      <c r="C158" s="7"/>
      <c r="D158" s="7"/>
      <c r="E158" s="7"/>
      <c r="F158" s="7"/>
      <c r="G158" s="7"/>
      <c r="H158" s="7"/>
    </row>
    <row r="159" spans="1:8">
      <c r="A159" s="7"/>
      <c r="B159" s="7"/>
      <c r="C159" s="7"/>
      <c r="D159" s="7"/>
      <c r="E159" s="7"/>
      <c r="F159" s="7"/>
      <c r="G159" s="7"/>
      <c r="H159" s="7"/>
    </row>
    <row r="160" spans="1:8">
      <c r="A160" s="7"/>
      <c r="B160" s="7"/>
      <c r="C160" s="7"/>
      <c r="D160" s="7"/>
      <c r="E160" s="7"/>
      <c r="F160" s="7"/>
      <c r="G160" s="7"/>
      <c r="H160" s="7"/>
    </row>
    <row r="161" spans="1:8">
      <c r="A161" s="7"/>
      <c r="B161" s="7"/>
      <c r="C161" s="7"/>
      <c r="D161" s="7"/>
      <c r="E161" s="7"/>
      <c r="F161" s="7"/>
      <c r="G161" s="7"/>
      <c r="H161" s="7"/>
    </row>
    <row r="162" spans="1:8">
      <c r="A162" s="7"/>
      <c r="B162" s="7"/>
      <c r="C162" s="7"/>
      <c r="D162" s="7"/>
      <c r="E162" s="7"/>
      <c r="F162" s="7"/>
      <c r="G162" s="7"/>
      <c r="H162" s="7"/>
    </row>
    <row r="163" spans="1:8">
      <c r="A163" s="7"/>
      <c r="B163" s="7"/>
      <c r="C163" s="7"/>
      <c r="D163" s="7"/>
      <c r="E163" s="7"/>
      <c r="F163" s="7"/>
      <c r="G163" s="7"/>
      <c r="H163" s="7"/>
    </row>
    <row r="164" spans="1:8">
      <c r="A164" s="7"/>
      <c r="B164" s="7"/>
      <c r="C164" s="7"/>
      <c r="D164" s="7"/>
      <c r="E164" s="7"/>
      <c r="F164" s="7"/>
      <c r="G164" s="7"/>
      <c r="H164" s="7"/>
    </row>
    <row r="165" spans="1:8">
      <c r="A165" s="7"/>
      <c r="B165" s="7"/>
      <c r="C165" s="7"/>
      <c r="D165" s="7"/>
      <c r="E165" s="7"/>
      <c r="F165" s="7"/>
      <c r="G165" s="7"/>
      <c r="H165" s="7"/>
    </row>
    <row r="166" spans="1:8">
      <c r="A166" s="7"/>
      <c r="B166" s="7"/>
      <c r="C166" s="7"/>
      <c r="D166" s="7"/>
      <c r="E166" s="7"/>
      <c r="F166" s="7"/>
      <c r="G166" s="7"/>
      <c r="H166" s="7"/>
    </row>
    <row r="167" spans="1:8">
      <c r="A167" s="7"/>
      <c r="B167" s="7"/>
      <c r="C167" s="7"/>
      <c r="D167" s="7"/>
      <c r="E167" s="7"/>
      <c r="F167" s="7"/>
      <c r="G167" s="7"/>
      <c r="H167" s="7"/>
    </row>
    <row r="168" spans="1:8">
      <c r="A168" s="7"/>
      <c r="B168" s="7"/>
      <c r="C168" s="7"/>
      <c r="D168" s="7"/>
      <c r="E168" s="7"/>
      <c r="F168" s="7"/>
      <c r="G168" s="7"/>
      <c r="H168" s="7"/>
    </row>
    <row r="169" spans="1:8">
      <c r="A169" s="7"/>
      <c r="B169" s="7"/>
      <c r="C169" s="7"/>
      <c r="D169" s="7"/>
      <c r="E169" s="7"/>
      <c r="F169" s="7"/>
      <c r="G169" s="7"/>
      <c r="H169" s="7"/>
    </row>
    <row r="170" spans="1:8">
      <c r="A170" s="7"/>
      <c r="B170" s="7"/>
      <c r="C170" s="7"/>
      <c r="D170" s="7"/>
      <c r="E170" s="7"/>
      <c r="F170" s="7"/>
      <c r="G170" s="7"/>
      <c r="H170" s="7"/>
    </row>
    <row r="171" spans="1:8">
      <c r="A171" s="7"/>
      <c r="B171" s="7"/>
      <c r="C171" s="7"/>
      <c r="D171" s="7"/>
      <c r="E171" s="7"/>
      <c r="F171" s="7"/>
      <c r="G171" s="7"/>
      <c r="H171" s="7"/>
    </row>
    <row r="172" spans="1:8">
      <c r="A172" s="7"/>
      <c r="B172" s="7"/>
      <c r="C172" s="7"/>
      <c r="D172" s="7"/>
      <c r="E172" s="7"/>
      <c r="F172" s="7"/>
      <c r="G172" s="7"/>
      <c r="H172" s="7"/>
    </row>
    <row r="173" spans="1:8">
      <c r="A173" s="7"/>
      <c r="B173" s="7"/>
      <c r="C173" s="7"/>
      <c r="D173" s="7"/>
      <c r="E173" s="7"/>
      <c r="F173" s="7"/>
      <c r="G173" s="7"/>
      <c r="H173" s="7"/>
    </row>
    <row r="174" spans="1:8">
      <c r="A174" s="7"/>
      <c r="B174" s="7"/>
      <c r="C174" s="7"/>
      <c r="D174" s="7"/>
      <c r="E174" s="7"/>
      <c r="F174" s="7"/>
      <c r="G174" s="7"/>
      <c r="H174" s="7"/>
    </row>
    <row r="175" spans="1:8">
      <c r="A175" s="7"/>
      <c r="B175" s="7"/>
      <c r="C175" s="7"/>
      <c r="D175" s="7"/>
      <c r="E175" s="7"/>
      <c r="F175" s="7"/>
      <c r="G175" s="7"/>
      <c r="H175" s="7"/>
    </row>
    <row r="176" spans="1:8">
      <c r="A176" s="7"/>
      <c r="B176" s="7"/>
      <c r="C176" s="7"/>
      <c r="D176" s="7"/>
      <c r="E176" s="7"/>
      <c r="F176" s="7"/>
      <c r="G176" s="7"/>
      <c r="H176" s="7"/>
    </row>
    <row r="177" spans="1:8">
      <c r="A177" s="7"/>
      <c r="B177" s="7"/>
      <c r="C177" s="7"/>
      <c r="D177" s="7"/>
      <c r="E177" s="7"/>
      <c r="F177" s="7"/>
      <c r="G177" s="7"/>
      <c r="H177" s="7"/>
    </row>
    <row r="178" spans="1:8">
      <c r="A178" s="7"/>
      <c r="B178" s="7"/>
      <c r="C178" s="7"/>
      <c r="D178" s="7"/>
      <c r="E178" s="7"/>
      <c r="F178" s="7"/>
      <c r="G178" s="7"/>
      <c r="H178" s="7"/>
    </row>
    <row r="179" spans="1:8">
      <c r="A179" s="7"/>
      <c r="B179" s="7"/>
      <c r="C179" s="7"/>
      <c r="D179" s="7"/>
      <c r="E179" s="7"/>
      <c r="F179" s="7"/>
      <c r="G179" s="7"/>
      <c r="H179" s="7"/>
    </row>
    <row r="180" spans="1:8">
      <c r="A180" s="7"/>
      <c r="B180" s="7"/>
      <c r="C180" s="7"/>
      <c r="D180" s="7"/>
      <c r="E180" s="7"/>
      <c r="F180" s="7"/>
      <c r="G180" s="7"/>
      <c r="H180" s="7"/>
    </row>
    <row r="181" spans="1:8">
      <c r="A181" s="7"/>
      <c r="B181" s="7"/>
      <c r="C181" s="7"/>
      <c r="D181" s="7"/>
      <c r="E181" s="7"/>
      <c r="F181" s="7"/>
      <c r="G181" s="7"/>
      <c r="H181" s="7"/>
    </row>
    <row r="182" spans="1:8">
      <c r="A182" s="7"/>
      <c r="B182" s="7"/>
      <c r="C182" s="7"/>
      <c r="D182" s="7"/>
      <c r="E182" s="7"/>
      <c r="F182" s="7"/>
      <c r="G182" s="7"/>
      <c r="H182" s="7"/>
    </row>
    <row r="183" spans="1:8">
      <c r="A183" s="7"/>
      <c r="B183" s="7"/>
      <c r="C183" s="7"/>
      <c r="D183" s="7"/>
      <c r="E183" s="7"/>
      <c r="F183" s="7"/>
      <c r="G183" s="7"/>
      <c r="H183" s="7"/>
    </row>
    <row r="184" spans="1:8">
      <c r="A184" s="7"/>
      <c r="B184" s="7"/>
      <c r="C184" s="7"/>
      <c r="D184" s="7"/>
      <c r="E184" s="7"/>
      <c r="F184" s="7"/>
      <c r="G184" s="7"/>
      <c r="H184" s="7"/>
    </row>
    <row r="185" spans="1:8">
      <c r="A185" s="7"/>
      <c r="B185" s="7"/>
      <c r="C185" s="7"/>
      <c r="D185" s="7"/>
      <c r="E185" s="7"/>
      <c r="F185" s="7"/>
      <c r="G185" s="7"/>
      <c r="H185" s="7"/>
    </row>
    <row r="186" spans="1:8">
      <c r="A186" s="7"/>
      <c r="B186" s="7"/>
      <c r="C186" s="7"/>
      <c r="D186" s="7"/>
      <c r="E186" s="7"/>
      <c r="F186" s="7"/>
      <c r="G186" s="7"/>
      <c r="H186" s="7"/>
    </row>
    <row r="187" spans="1:8">
      <c r="A187" s="7"/>
      <c r="B187" s="7"/>
      <c r="C187" s="7"/>
      <c r="D187" s="7"/>
      <c r="E187" s="7"/>
      <c r="F187" s="7"/>
      <c r="G187" s="7"/>
      <c r="H187" s="7"/>
    </row>
    <row r="188" spans="1:8">
      <c r="A188" s="7"/>
      <c r="B188" s="7"/>
      <c r="C188" s="7"/>
      <c r="D188" s="7"/>
      <c r="E188" s="7"/>
      <c r="F188" s="7"/>
      <c r="G188" s="7"/>
      <c r="H188" s="7"/>
    </row>
    <row r="189" spans="1:8">
      <c r="A189" s="7"/>
      <c r="B189" s="7"/>
      <c r="C189" s="7"/>
      <c r="D189" s="7"/>
      <c r="E189" s="7"/>
      <c r="F189" s="7"/>
      <c r="G189" s="7"/>
      <c r="H189" s="7"/>
    </row>
    <row r="190" spans="1:8">
      <c r="A190" s="7"/>
      <c r="B190" s="7"/>
      <c r="C190" s="7"/>
      <c r="D190" s="7"/>
      <c r="E190" s="7"/>
      <c r="F190" s="7"/>
      <c r="G190" s="7"/>
      <c r="H190" s="7"/>
    </row>
    <row r="191" spans="1:8">
      <c r="A191" s="7"/>
      <c r="B191" s="7"/>
      <c r="C191" s="7"/>
      <c r="D191" s="7"/>
      <c r="E191" s="7"/>
      <c r="F191" s="7"/>
      <c r="G191" s="7"/>
      <c r="H191" s="7"/>
    </row>
    <row r="192" spans="1:8">
      <c r="A192" s="7"/>
      <c r="B192" s="7"/>
      <c r="C192" s="7"/>
      <c r="D192" s="7"/>
      <c r="E192" s="7"/>
      <c r="F192" s="7"/>
      <c r="G192" s="7"/>
      <c r="H192" s="7"/>
    </row>
    <row r="193" spans="1:8">
      <c r="A193" s="7"/>
      <c r="B193" s="7"/>
      <c r="C193" s="7"/>
      <c r="D193" s="7"/>
      <c r="E193" s="7"/>
      <c r="F193" s="7"/>
      <c r="G193" s="7"/>
      <c r="H193" s="7"/>
    </row>
    <row r="194" spans="1:8">
      <c r="A194" s="7"/>
      <c r="B194" s="7"/>
      <c r="C194" s="7"/>
      <c r="D194" s="7"/>
      <c r="E194" s="7"/>
      <c r="F194" s="7"/>
      <c r="G194" s="7"/>
      <c r="H194" s="7"/>
    </row>
    <row r="195" spans="1:8">
      <c r="A195" s="7"/>
      <c r="B195" s="7"/>
      <c r="C195" s="7"/>
      <c r="D195" s="7"/>
      <c r="E195" s="7"/>
      <c r="F195" s="7"/>
      <c r="G195" s="7"/>
      <c r="H195" s="7"/>
    </row>
    <row r="196" spans="1:8">
      <c r="A196" s="7"/>
      <c r="B196" s="7"/>
      <c r="C196" s="7"/>
      <c r="D196" s="7"/>
      <c r="E196" s="7"/>
      <c r="F196" s="7"/>
      <c r="G196" s="7"/>
      <c r="H196" s="7"/>
    </row>
    <row r="197" spans="1:8">
      <c r="A197" s="7"/>
      <c r="B197" s="7"/>
      <c r="C197" s="7"/>
      <c r="D197" s="7"/>
      <c r="E197" s="7"/>
      <c r="F197" s="7"/>
      <c r="G197" s="7"/>
      <c r="H197" s="7"/>
    </row>
    <row r="198" spans="1:8">
      <c r="A198" s="7"/>
      <c r="B198" s="7"/>
      <c r="C198" s="7"/>
      <c r="D198" s="7"/>
      <c r="E198" s="7"/>
      <c r="F198" s="7"/>
      <c r="G198" s="7"/>
      <c r="H198" s="7"/>
    </row>
    <row r="199" spans="1:8">
      <c r="A199" s="7"/>
      <c r="B199" s="7"/>
      <c r="C199" s="7"/>
      <c r="D199" s="7"/>
      <c r="E199" s="7"/>
      <c r="F199" s="7"/>
      <c r="G199" s="7"/>
      <c r="H199" s="7"/>
    </row>
    <row r="200" spans="1:8">
      <c r="A200" s="7"/>
      <c r="B200" s="7"/>
      <c r="C200" s="7"/>
      <c r="D200" s="7"/>
      <c r="E200" s="7"/>
      <c r="F200" s="7"/>
      <c r="G200" s="7"/>
      <c r="H200" s="7"/>
    </row>
    <row r="201" spans="1:8">
      <c r="A201" s="7"/>
      <c r="B201" s="7"/>
      <c r="C201" s="7"/>
      <c r="D201" s="7"/>
      <c r="E201" s="7"/>
      <c r="F201" s="7"/>
      <c r="G201" s="7"/>
      <c r="H201" s="7"/>
    </row>
    <row r="202" spans="1:8">
      <c r="A202" s="7"/>
      <c r="B202" s="7"/>
      <c r="C202" s="7"/>
      <c r="D202" s="7"/>
      <c r="E202" s="7"/>
      <c r="F202" s="7"/>
      <c r="G202" s="7"/>
      <c r="H202" s="7"/>
    </row>
    <row r="203" spans="1:8">
      <c r="A203" s="7"/>
      <c r="B203" s="7"/>
      <c r="C203" s="7"/>
      <c r="D203" s="7"/>
      <c r="E203" s="7"/>
      <c r="F203" s="7"/>
      <c r="G203" s="7"/>
      <c r="H203" s="7"/>
    </row>
    <row r="204" spans="1:8">
      <c r="A204" s="7"/>
      <c r="B204" s="7"/>
      <c r="C204" s="7"/>
      <c r="D204" s="7"/>
      <c r="E204" s="7"/>
      <c r="F204" s="7"/>
      <c r="G204" s="7"/>
      <c r="H204" s="7"/>
    </row>
    <row r="205" spans="1:8">
      <c r="A205" s="7"/>
      <c r="B205" s="7"/>
      <c r="C205" s="7"/>
      <c r="D205" s="7"/>
      <c r="E205" s="7"/>
      <c r="F205" s="7"/>
      <c r="G205" s="7"/>
      <c r="H205" s="7"/>
    </row>
    <row r="206" spans="1:8">
      <c r="A206" s="7"/>
      <c r="B206" s="7"/>
      <c r="C206" s="7"/>
      <c r="D206" s="7"/>
      <c r="E206" s="7"/>
      <c r="F206" s="7"/>
      <c r="G206" s="7"/>
      <c r="H206" s="7"/>
    </row>
    <row r="207" spans="1:8">
      <c r="A207" s="7"/>
      <c r="B207" s="7"/>
      <c r="C207" s="7"/>
      <c r="D207" s="7"/>
      <c r="E207" s="7"/>
      <c r="F207" s="7"/>
      <c r="G207" s="7"/>
      <c r="H207" s="7"/>
    </row>
    <row r="208" spans="1:8">
      <c r="A208" s="7"/>
      <c r="B208" s="7"/>
      <c r="C208" s="7"/>
      <c r="D208" s="7"/>
      <c r="E208" s="7"/>
      <c r="F208" s="7"/>
      <c r="G208" s="7"/>
      <c r="H208" s="7"/>
    </row>
    <row r="209" spans="1:8">
      <c r="A209" s="7"/>
      <c r="B209" s="7"/>
      <c r="C209" s="7"/>
      <c r="D209" s="7"/>
      <c r="E209" s="7"/>
      <c r="F209" s="7"/>
      <c r="G209" s="7"/>
      <c r="H209" s="7"/>
    </row>
    <row r="210" spans="1:8">
      <c r="A210" s="7"/>
      <c r="B210" s="7"/>
      <c r="C210" s="7"/>
      <c r="D210" s="7"/>
      <c r="E210" s="7"/>
      <c r="F210" s="7"/>
      <c r="G210" s="7"/>
      <c r="H210" s="7"/>
    </row>
    <row r="211" spans="1:8">
      <c r="A211" s="7"/>
      <c r="B211" s="7"/>
      <c r="C211" s="7"/>
      <c r="D211" s="7"/>
      <c r="E211" s="7"/>
      <c r="F211" s="7"/>
      <c r="G211" s="7"/>
      <c r="H211" s="7"/>
    </row>
    <row r="212" spans="1:8">
      <c r="A212" s="7"/>
      <c r="B212" s="7"/>
      <c r="C212" s="7"/>
      <c r="D212" s="7"/>
      <c r="E212" s="7"/>
      <c r="F212" s="7"/>
      <c r="G212" s="7"/>
      <c r="H212" s="7"/>
    </row>
    <row r="213" spans="1:8">
      <c r="A213" s="7"/>
      <c r="B213" s="7"/>
      <c r="C213" s="7"/>
      <c r="D213" s="7"/>
      <c r="E213" s="7"/>
      <c r="F213" s="7"/>
      <c r="G213" s="7"/>
      <c r="H213" s="7"/>
    </row>
    <row r="214" spans="1:8">
      <c r="A214" s="7"/>
      <c r="B214" s="7"/>
      <c r="C214" s="7"/>
      <c r="D214" s="7"/>
      <c r="E214" s="7"/>
      <c r="F214" s="7"/>
      <c r="G214" s="7"/>
      <c r="H214" s="7"/>
    </row>
    <row r="215" spans="1:8">
      <c r="A215" s="7"/>
      <c r="B215" s="7"/>
      <c r="C215" s="7"/>
      <c r="D215" s="7"/>
      <c r="E215" s="7"/>
      <c r="F215" s="7"/>
      <c r="G215" s="7"/>
      <c r="H215" s="7"/>
    </row>
    <row r="216" spans="1:8">
      <c r="A216" s="7"/>
      <c r="B216" s="7"/>
      <c r="C216" s="7"/>
      <c r="D216" s="7"/>
      <c r="E216" s="7"/>
      <c r="F216" s="7"/>
      <c r="G216" s="7"/>
      <c r="H216" s="7"/>
    </row>
    <row r="217" spans="1:8">
      <c r="A217" s="7"/>
      <c r="B217" s="7"/>
      <c r="C217" s="7"/>
      <c r="D217" s="7"/>
      <c r="E217" s="7"/>
      <c r="F217" s="7"/>
      <c r="G217" s="7"/>
      <c r="H217" s="7"/>
    </row>
    <row r="218" spans="1:8">
      <c r="A218" s="7"/>
      <c r="B218" s="7"/>
      <c r="C218" s="7"/>
      <c r="D218" s="7"/>
      <c r="E218" s="7"/>
      <c r="F218" s="7"/>
      <c r="G218" s="7"/>
      <c r="H218" s="7"/>
    </row>
    <row r="219" spans="1:8">
      <c r="A219" s="7"/>
      <c r="B219" s="7"/>
      <c r="C219" s="7"/>
      <c r="D219" s="7"/>
      <c r="E219" s="7"/>
      <c r="F219" s="7"/>
      <c r="G219" s="7"/>
      <c r="H219" s="7"/>
    </row>
    <row r="220" spans="1:8">
      <c r="A220" s="7"/>
      <c r="B220" s="7"/>
      <c r="C220" s="7"/>
      <c r="D220" s="7"/>
      <c r="E220" s="7"/>
      <c r="F220" s="7"/>
      <c r="G220" s="7"/>
      <c r="H220" s="7"/>
    </row>
    <row r="221" spans="1:8">
      <c r="A221" s="7"/>
      <c r="B221" s="7"/>
      <c r="C221" s="7"/>
      <c r="D221" s="7"/>
      <c r="E221" s="7"/>
      <c r="F221" s="7"/>
      <c r="G221" s="7"/>
      <c r="H221" s="7"/>
    </row>
    <row r="222" spans="1:8">
      <c r="A222" s="7"/>
      <c r="B222" s="7"/>
      <c r="C222" s="7"/>
      <c r="D222" s="7"/>
      <c r="E222" s="7"/>
      <c r="F222" s="7"/>
      <c r="G222" s="7"/>
      <c r="H222" s="7"/>
    </row>
    <row r="223" spans="1:8">
      <c r="A223" s="7"/>
      <c r="B223" s="7"/>
      <c r="C223" s="7"/>
      <c r="D223" s="7"/>
      <c r="E223" s="7"/>
      <c r="F223" s="7"/>
      <c r="G223" s="7"/>
      <c r="H223" s="7"/>
    </row>
    <row r="224" spans="1:8">
      <c r="A224" s="7"/>
      <c r="B224" s="7"/>
      <c r="C224" s="7"/>
      <c r="D224" s="7"/>
      <c r="E224" s="7"/>
      <c r="F224" s="7"/>
      <c r="G224" s="7"/>
      <c r="H224" s="7"/>
    </row>
    <row r="225" spans="1:8">
      <c r="A225" s="7"/>
      <c r="B225" s="7"/>
      <c r="C225" s="7"/>
      <c r="D225" s="7"/>
      <c r="E225" s="7"/>
      <c r="F225" s="7"/>
      <c r="G225" s="7"/>
      <c r="H225" s="7"/>
    </row>
    <row r="226" spans="1:8">
      <c r="A226" s="7"/>
      <c r="B226" s="7"/>
      <c r="C226" s="7"/>
      <c r="D226" s="7"/>
      <c r="E226" s="7"/>
      <c r="F226" s="7"/>
      <c r="G226" s="7"/>
      <c r="H226" s="7"/>
    </row>
    <row r="227" spans="1:8">
      <c r="A227" s="7"/>
      <c r="B227" s="7"/>
      <c r="C227" s="7"/>
      <c r="D227" s="7"/>
      <c r="E227" s="7"/>
      <c r="F227" s="7"/>
      <c r="G227" s="7"/>
      <c r="H227" s="7"/>
    </row>
    <row r="228" spans="1:8">
      <c r="A228" s="7"/>
      <c r="B228" s="7"/>
      <c r="C228" s="7"/>
      <c r="D228" s="7"/>
      <c r="E228" s="7"/>
      <c r="F228" s="7"/>
      <c r="G228" s="7"/>
      <c r="H228" s="7"/>
    </row>
    <row r="229" spans="1:8">
      <c r="A229" s="7"/>
      <c r="B229" s="7"/>
      <c r="C229" s="7"/>
      <c r="D229" s="7"/>
      <c r="E229" s="7"/>
      <c r="F229" s="7"/>
      <c r="G229" s="7"/>
      <c r="H229" s="7"/>
    </row>
    <row r="230" spans="1:8">
      <c r="A230" s="7"/>
      <c r="B230" s="7"/>
      <c r="C230" s="7"/>
      <c r="D230" s="7"/>
      <c r="E230" s="7"/>
      <c r="F230" s="7"/>
      <c r="G230" s="7"/>
      <c r="H230" s="7"/>
    </row>
    <row r="231" spans="1:8">
      <c r="A231" s="7"/>
      <c r="B231" s="7"/>
      <c r="C231" s="7"/>
      <c r="D231" s="7"/>
      <c r="E231" s="7"/>
      <c r="F231" s="7"/>
      <c r="G231" s="7"/>
      <c r="H231" s="7"/>
    </row>
    <row r="232" spans="1:8">
      <c r="A232" s="7"/>
      <c r="B232" s="7"/>
      <c r="C232" s="7"/>
      <c r="D232" s="7"/>
      <c r="E232" s="7"/>
      <c r="F232" s="7"/>
      <c r="G232" s="7"/>
      <c r="H232" s="7"/>
    </row>
    <row r="233" spans="1:8">
      <c r="A233" s="7"/>
      <c r="B233" s="7"/>
      <c r="C233" s="7"/>
      <c r="D233" s="7"/>
      <c r="E233" s="7"/>
      <c r="F233" s="7"/>
      <c r="G233" s="7"/>
      <c r="H233" s="7"/>
    </row>
    <row r="234" spans="1:8">
      <c r="A234" s="7"/>
      <c r="B234" s="7"/>
      <c r="C234" s="7"/>
      <c r="D234" s="7"/>
      <c r="E234" s="7"/>
      <c r="F234" s="7"/>
      <c r="G234" s="7"/>
      <c r="H234" s="7"/>
    </row>
    <row r="235" spans="1:8">
      <c r="A235" s="7"/>
      <c r="B235" s="7"/>
      <c r="C235" s="7"/>
      <c r="D235" s="7"/>
      <c r="E235" s="7"/>
      <c r="F235" s="7"/>
      <c r="G235" s="7"/>
      <c r="H235" s="7"/>
    </row>
    <row r="236" spans="1:8">
      <c r="A236" s="7"/>
      <c r="B236" s="7"/>
      <c r="C236" s="7"/>
      <c r="D236" s="7"/>
      <c r="E236" s="7"/>
      <c r="F236" s="7"/>
      <c r="G236" s="7"/>
      <c r="H236" s="7"/>
    </row>
    <row r="237" spans="1:8">
      <c r="A237" s="7"/>
      <c r="B237" s="7"/>
      <c r="C237" s="7"/>
      <c r="D237" s="7"/>
      <c r="E237" s="7"/>
      <c r="F237" s="7"/>
      <c r="G237" s="7"/>
      <c r="H237" s="7"/>
    </row>
    <row r="238" spans="1:8">
      <c r="A238" s="7"/>
      <c r="B238" s="7"/>
      <c r="C238" s="7"/>
      <c r="D238" s="7"/>
      <c r="E238" s="7"/>
      <c r="F238" s="7"/>
      <c r="G238" s="7"/>
      <c r="H238" s="7"/>
    </row>
    <row r="239" spans="1:8">
      <c r="A239" s="7"/>
      <c r="B239" s="7"/>
      <c r="C239" s="7"/>
      <c r="D239" s="7"/>
      <c r="E239" s="7"/>
      <c r="F239" s="7"/>
      <c r="G239" s="7"/>
      <c r="H239" s="7"/>
    </row>
    <row r="240" spans="1:8">
      <c r="A240" s="7"/>
      <c r="B240" s="7"/>
      <c r="C240" s="7"/>
      <c r="D240" s="7"/>
      <c r="E240" s="7"/>
      <c r="F240" s="7"/>
      <c r="G240" s="7"/>
      <c r="H240" s="7"/>
    </row>
    <row r="241" spans="1:8">
      <c r="A241" s="7"/>
      <c r="B241" s="7"/>
      <c r="C241" s="7"/>
      <c r="D241" s="7"/>
      <c r="E241" s="7"/>
      <c r="F241" s="7"/>
      <c r="G241" s="7"/>
      <c r="H241" s="7"/>
    </row>
    <row r="242" spans="1:8">
      <c r="A242" s="7"/>
      <c r="B242" s="7"/>
      <c r="C242" s="7"/>
      <c r="D242" s="7"/>
      <c r="E242" s="7"/>
      <c r="F242" s="7"/>
      <c r="G242" s="7"/>
      <c r="H242" s="7"/>
    </row>
    <row r="243" spans="1:8">
      <c r="A243" s="7"/>
      <c r="B243" s="7"/>
      <c r="C243" s="7"/>
      <c r="D243" s="7"/>
      <c r="E243" s="7"/>
      <c r="F243" s="7"/>
      <c r="G243" s="7"/>
      <c r="H243" s="7"/>
    </row>
    <row r="244" spans="1:8">
      <c r="A244" s="7"/>
      <c r="B244" s="7"/>
      <c r="C244" s="7"/>
      <c r="D244" s="7"/>
      <c r="E244" s="7"/>
      <c r="F244" s="7"/>
      <c r="G244" s="7"/>
      <c r="H244" s="7"/>
    </row>
    <row r="245" spans="1:8">
      <c r="A245" s="7"/>
      <c r="B245" s="7"/>
      <c r="C245" s="7"/>
      <c r="D245" s="7"/>
      <c r="E245" s="7"/>
      <c r="F245" s="7"/>
      <c r="G245" s="7"/>
      <c r="H245" s="7"/>
    </row>
    <row r="246" spans="1:8">
      <c r="A246" s="7"/>
      <c r="B246" s="7"/>
      <c r="C246" s="7"/>
      <c r="D246" s="7"/>
      <c r="E246" s="7"/>
      <c r="F246" s="7"/>
      <c r="G246" s="7"/>
      <c r="H246" s="7"/>
    </row>
    <row r="247" spans="1:8">
      <c r="A247" s="7"/>
      <c r="B247" s="7"/>
      <c r="C247" s="7"/>
      <c r="D247" s="7"/>
      <c r="E247" s="7"/>
      <c r="F247" s="7"/>
      <c r="G247" s="7"/>
      <c r="H247" s="7"/>
    </row>
    <row r="248" spans="1:8">
      <c r="A248" s="7"/>
      <c r="B248" s="7"/>
      <c r="C248" s="7"/>
      <c r="D248" s="7"/>
      <c r="E248" s="7"/>
      <c r="F248" s="7"/>
      <c r="G248" s="7"/>
      <c r="H248" s="7"/>
    </row>
    <row r="249" spans="1:8">
      <c r="A249" s="7"/>
      <c r="B249" s="7"/>
      <c r="C249" s="7"/>
      <c r="D249" s="7"/>
      <c r="E249" s="7"/>
      <c r="F249" s="7"/>
      <c r="G249" s="7"/>
      <c r="H249" s="7"/>
    </row>
    <row r="250" spans="1:8">
      <c r="A250" s="7"/>
      <c r="B250" s="7"/>
      <c r="C250" s="7"/>
      <c r="D250" s="7"/>
      <c r="E250" s="7"/>
      <c r="F250" s="7"/>
      <c r="G250" s="7"/>
      <c r="H250" s="7"/>
    </row>
    <row r="251" spans="1:8">
      <c r="A251" s="7"/>
      <c r="B251" s="7"/>
      <c r="C251" s="7"/>
      <c r="D251" s="7"/>
      <c r="E251" s="7"/>
      <c r="F251" s="7"/>
      <c r="G251" s="7"/>
      <c r="H251" s="7"/>
    </row>
    <row r="252" spans="1:8">
      <c r="A252" s="7"/>
      <c r="B252" s="7"/>
      <c r="C252" s="7"/>
      <c r="D252" s="7"/>
      <c r="E252" s="7"/>
      <c r="F252" s="7"/>
      <c r="G252" s="7"/>
      <c r="H252" s="7"/>
    </row>
    <row r="253" spans="1:8">
      <c r="A253" s="7"/>
      <c r="B253" s="7"/>
      <c r="C253" s="7"/>
      <c r="D253" s="7"/>
      <c r="E253" s="7"/>
      <c r="F253" s="7"/>
      <c r="G253" s="7"/>
      <c r="H253" s="7"/>
    </row>
    <row r="254" spans="1:8">
      <c r="A254" s="7"/>
      <c r="B254" s="7"/>
      <c r="C254" s="7"/>
      <c r="D254" s="7"/>
      <c r="E254" s="7"/>
      <c r="F254" s="7"/>
      <c r="G254" s="7"/>
      <c r="H254" s="7"/>
    </row>
    <row r="255" spans="1:8">
      <c r="A255" s="7"/>
      <c r="B255" s="7"/>
      <c r="C255" s="7"/>
      <c r="D255" s="7"/>
      <c r="E255" s="7"/>
      <c r="F255" s="7"/>
      <c r="G255" s="7"/>
      <c r="H255" s="7"/>
    </row>
    <row r="256" spans="1:8">
      <c r="A256" s="7"/>
      <c r="B256" s="7"/>
      <c r="C256" s="7"/>
      <c r="D256" s="7"/>
      <c r="E256" s="7"/>
      <c r="F256" s="7"/>
      <c r="G256" s="7"/>
      <c r="H256" s="7"/>
    </row>
    <row r="257" spans="1:8">
      <c r="A257" s="7"/>
      <c r="B257" s="7"/>
      <c r="C257" s="7"/>
      <c r="D257" s="7"/>
      <c r="E257" s="7"/>
      <c r="F257" s="7"/>
      <c r="G257" s="7"/>
      <c r="H257" s="7"/>
    </row>
    <row r="258" spans="1:8">
      <c r="A258" s="7"/>
      <c r="B258" s="7"/>
      <c r="C258" s="7"/>
      <c r="D258" s="7"/>
      <c r="E258" s="7"/>
      <c r="F258" s="7"/>
      <c r="G258" s="7"/>
      <c r="H258" s="7"/>
    </row>
    <row r="259" spans="1:8">
      <c r="A259" s="7"/>
      <c r="B259" s="7"/>
      <c r="C259" s="7"/>
      <c r="D259" s="7"/>
      <c r="E259" s="7"/>
      <c r="F259" s="7"/>
      <c r="G259" s="7"/>
      <c r="H259" s="7"/>
    </row>
    <row r="260" spans="1:8">
      <c r="A260" s="7"/>
      <c r="B260" s="7"/>
      <c r="C260" s="7"/>
      <c r="D260" s="7"/>
      <c r="E260" s="7"/>
      <c r="F260" s="7"/>
      <c r="G260" s="7"/>
      <c r="H260" s="7"/>
    </row>
    <row r="261" spans="1:8">
      <c r="A261" s="7"/>
      <c r="B261" s="7"/>
      <c r="C261" s="7"/>
      <c r="D261" s="7"/>
      <c r="E261" s="7"/>
      <c r="F261" s="7"/>
      <c r="G261" s="7"/>
      <c r="H261" s="7"/>
    </row>
    <row r="262" spans="1:8">
      <c r="A262" s="7"/>
      <c r="B262" s="7"/>
      <c r="C262" s="7"/>
      <c r="D262" s="7"/>
      <c r="E262" s="7"/>
      <c r="F262" s="7"/>
      <c r="G262" s="7"/>
      <c r="H262" s="7"/>
    </row>
    <row r="263" spans="1:8">
      <c r="A263" s="7"/>
      <c r="B263" s="7"/>
      <c r="C263" s="7"/>
      <c r="D263" s="7"/>
      <c r="E263" s="7"/>
      <c r="F263" s="7"/>
      <c r="G263" s="7"/>
      <c r="H263" s="7"/>
    </row>
    <row r="264" spans="1:8">
      <c r="A264" s="7"/>
      <c r="B264" s="7"/>
      <c r="C264" s="7"/>
      <c r="D264" s="7"/>
      <c r="E264" s="7"/>
      <c r="F264" s="7"/>
      <c r="G264" s="7"/>
      <c r="H264" s="7"/>
    </row>
    <row r="265" spans="1:8">
      <c r="A265" s="7"/>
      <c r="B265" s="7"/>
      <c r="C265" s="7"/>
      <c r="D265" s="7"/>
      <c r="E265" s="7"/>
      <c r="F265" s="7"/>
      <c r="G265" s="7"/>
      <c r="H265" s="7"/>
    </row>
    <row r="266" spans="1:8">
      <c r="A266" s="7"/>
      <c r="B266" s="7"/>
      <c r="C266" s="7"/>
      <c r="D266" s="7"/>
      <c r="E266" s="7"/>
      <c r="F266" s="7"/>
      <c r="G266" s="7"/>
      <c r="H266" s="7"/>
    </row>
    <row r="267" spans="1:8">
      <c r="A267" s="7"/>
      <c r="B267" s="7"/>
      <c r="C267" s="7"/>
      <c r="D267" s="7"/>
      <c r="E267" s="7"/>
      <c r="F267" s="7"/>
      <c r="G267" s="7"/>
      <c r="H267" s="7"/>
    </row>
    <row r="268" spans="1:8">
      <c r="A268" s="7"/>
      <c r="B268" s="7"/>
      <c r="C268" s="7"/>
      <c r="D268" s="7"/>
      <c r="E268" s="7"/>
      <c r="F268" s="7"/>
      <c r="G268" s="7"/>
      <c r="H268" s="7"/>
    </row>
    <row r="269" spans="1:8">
      <c r="A269" s="7"/>
      <c r="B269" s="7"/>
      <c r="C269" s="7"/>
      <c r="D269" s="7"/>
      <c r="E269" s="7"/>
      <c r="F269" s="7"/>
      <c r="G269" s="7"/>
      <c r="H269" s="7"/>
    </row>
    <row r="270" spans="1:8">
      <c r="A270" s="7"/>
      <c r="B270" s="7"/>
      <c r="C270" s="7"/>
      <c r="D270" s="7"/>
      <c r="E270" s="7"/>
      <c r="F270" s="7"/>
      <c r="G270" s="7"/>
      <c r="H270" s="7"/>
    </row>
    <row r="271" spans="1:8">
      <c r="A271" s="7"/>
      <c r="B271" s="7"/>
      <c r="C271" s="7"/>
      <c r="D271" s="7"/>
      <c r="E271" s="7"/>
      <c r="F271" s="7"/>
      <c r="G271" s="7"/>
      <c r="H271" s="7"/>
    </row>
    <row r="272" spans="1:8">
      <c r="A272" s="7"/>
      <c r="B272" s="7"/>
      <c r="C272" s="7"/>
      <c r="D272" s="7"/>
      <c r="E272" s="7"/>
      <c r="F272" s="7"/>
      <c r="G272" s="7"/>
      <c r="H272" s="7"/>
    </row>
    <row r="273" spans="1:8">
      <c r="A273" s="7"/>
      <c r="B273" s="7"/>
      <c r="C273" s="7"/>
      <c r="D273" s="7"/>
      <c r="E273" s="7"/>
      <c r="F273" s="7"/>
      <c r="G273" s="7"/>
      <c r="H273" s="7"/>
    </row>
    <row r="274" spans="1:8">
      <c r="A274" s="7"/>
      <c r="B274" s="7"/>
      <c r="C274" s="7"/>
      <c r="D274" s="7"/>
      <c r="E274" s="7"/>
      <c r="F274" s="7"/>
      <c r="G274" s="7"/>
      <c r="H274" s="7"/>
    </row>
    <row r="275" spans="1:8">
      <c r="A275" s="7"/>
      <c r="B275" s="7"/>
      <c r="C275" s="7"/>
      <c r="D275" s="7"/>
      <c r="E275" s="7"/>
      <c r="F275" s="7"/>
      <c r="G275" s="7"/>
      <c r="H275" s="7"/>
    </row>
    <row r="276" spans="1:8">
      <c r="A276" s="7"/>
      <c r="B276" s="7"/>
      <c r="C276" s="7"/>
      <c r="D276" s="7"/>
      <c r="E276" s="7"/>
      <c r="F276" s="7"/>
      <c r="G276" s="7"/>
      <c r="H276" s="7"/>
    </row>
    <row r="277" spans="1:8">
      <c r="A277" s="7"/>
      <c r="B277" s="7"/>
      <c r="C277" s="7"/>
      <c r="D277" s="7"/>
      <c r="E277" s="7"/>
      <c r="F277" s="7"/>
      <c r="G277" s="7"/>
      <c r="H277" s="7"/>
    </row>
    <row r="278" spans="1:8">
      <c r="A278" s="7"/>
      <c r="B278" s="7"/>
      <c r="C278" s="7"/>
      <c r="D278" s="7"/>
      <c r="E278" s="7"/>
      <c r="F278" s="7"/>
      <c r="G278" s="7"/>
      <c r="H278" s="7"/>
    </row>
    <row r="279" spans="1:8">
      <c r="A279" s="7"/>
      <c r="B279" s="7"/>
      <c r="C279" s="7"/>
      <c r="D279" s="7"/>
      <c r="E279" s="7"/>
      <c r="F279" s="7"/>
      <c r="G279" s="7"/>
      <c r="H279" s="7"/>
    </row>
    <row r="280" spans="1:8">
      <c r="A280" s="7"/>
      <c r="B280" s="7"/>
      <c r="C280" s="7"/>
      <c r="D280" s="7"/>
      <c r="E280" s="7"/>
      <c r="F280" s="7"/>
      <c r="G280" s="7"/>
      <c r="H280" s="7"/>
    </row>
    <row r="281" spans="1:8">
      <c r="A281" s="7"/>
      <c r="B281" s="7"/>
      <c r="C281" s="7"/>
      <c r="D281" s="7"/>
      <c r="E281" s="7"/>
      <c r="F281" s="7"/>
      <c r="G281" s="7"/>
      <c r="H281" s="7"/>
    </row>
    <row r="282" spans="1:8">
      <c r="A282" s="7"/>
      <c r="B282" s="7"/>
      <c r="C282" s="7"/>
      <c r="D282" s="7"/>
      <c r="E282" s="7"/>
      <c r="F282" s="7"/>
      <c r="G282" s="7"/>
      <c r="H282" s="7"/>
    </row>
    <row r="283" spans="1:8">
      <c r="A283" s="7"/>
      <c r="B283" s="7"/>
      <c r="C283" s="7"/>
      <c r="D283" s="7"/>
      <c r="E283" s="7"/>
      <c r="F283" s="7"/>
      <c r="G283" s="7"/>
      <c r="H283" s="7"/>
    </row>
    <row r="284" spans="1:8">
      <c r="A284" s="7"/>
      <c r="B284" s="7"/>
      <c r="C284" s="7"/>
      <c r="D284" s="7"/>
      <c r="E284" s="7"/>
      <c r="F284" s="7"/>
      <c r="G284" s="7"/>
      <c r="H284" s="7"/>
    </row>
    <row r="285" spans="1:8">
      <c r="A285" s="7"/>
      <c r="B285" s="7"/>
      <c r="C285" s="7"/>
      <c r="D285" s="7"/>
      <c r="E285" s="7"/>
      <c r="F285" s="7"/>
      <c r="G285" s="7"/>
      <c r="H285" s="7"/>
    </row>
    <row r="286" spans="1:8">
      <c r="A286" s="7"/>
      <c r="B286" s="7"/>
      <c r="C286" s="7"/>
      <c r="D286" s="7"/>
      <c r="E286" s="7"/>
      <c r="F286" s="7"/>
      <c r="G286" s="7"/>
      <c r="H286" s="7"/>
    </row>
    <row r="287" spans="1:8">
      <c r="A287" s="7"/>
      <c r="B287" s="7"/>
      <c r="C287" s="7"/>
      <c r="D287" s="7"/>
      <c r="E287" s="7"/>
      <c r="F287" s="7"/>
      <c r="G287" s="7"/>
      <c r="H287" s="7"/>
    </row>
    <row r="288" spans="1:8">
      <c r="A288" s="7"/>
      <c r="B288" s="7"/>
      <c r="C288" s="7"/>
      <c r="D288" s="7"/>
      <c r="E288" s="7"/>
      <c r="F288" s="7"/>
      <c r="G288" s="7"/>
      <c r="H288" s="7"/>
    </row>
    <row r="289" spans="1:8">
      <c r="A289" s="7"/>
      <c r="B289" s="7"/>
      <c r="C289" s="7"/>
      <c r="D289" s="7"/>
      <c r="E289" s="7"/>
      <c r="F289" s="7"/>
      <c r="G289" s="7"/>
      <c r="H289" s="7"/>
    </row>
    <row r="290" spans="1:8">
      <c r="A290" s="7"/>
      <c r="B290" s="7"/>
      <c r="C290" s="7"/>
      <c r="D290" s="7"/>
      <c r="E290" s="7"/>
      <c r="F290" s="7"/>
      <c r="G290" s="7"/>
      <c r="H290" s="7"/>
    </row>
    <row r="291" spans="1:8">
      <c r="A291" s="7"/>
      <c r="B291" s="7"/>
      <c r="C291" s="7"/>
      <c r="D291" s="7"/>
      <c r="E291" s="7"/>
      <c r="F291" s="7"/>
      <c r="G291" s="7"/>
      <c r="H291" s="7"/>
    </row>
    <row r="292" spans="1:8">
      <c r="A292" s="7"/>
      <c r="B292" s="7"/>
      <c r="C292" s="7"/>
      <c r="D292" s="7"/>
      <c r="E292" s="7"/>
      <c r="F292" s="7"/>
      <c r="G292" s="7"/>
      <c r="H292" s="7"/>
    </row>
    <row r="293" spans="1:8">
      <c r="A293" s="7"/>
      <c r="B293" s="7"/>
      <c r="C293" s="7"/>
      <c r="D293" s="7"/>
      <c r="E293" s="7"/>
      <c r="F293" s="7"/>
      <c r="G293" s="7"/>
      <c r="H293" s="7"/>
    </row>
    <row r="294" spans="1:8">
      <c r="A294" s="7"/>
      <c r="B294" s="7"/>
      <c r="C294" s="7"/>
      <c r="D294" s="7"/>
      <c r="E294" s="7"/>
      <c r="F294" s="7"/>
      <c r="G294" s="7"/>
      <c r="H294" s="7"/>
    </row>
    <row r="295" spans="1:8">
      <c r="A295" s="7"/>
      <c r="B295" s="7"/>
      <c r="C295" s="7"/>
      <c r="D295" s="7"/>
      <c r="E295" s="7"/>
      <c r="F295" s="7"/>
      <c r="G295" s="7"/>
      <c r="H295" s="7"/>
    </row>
    <row r="296" spans="1:8">
      <c r="A296" s="7"/>
      <c r="B296" s="7"/>
      <c r="C296" s="7"/>
      <c r="D296" s="7"/>
      <c r="E296" s="7"/>
      <c r="F296" s="7"/>
      <c r="G296" s="7"/>
      <c r="H296" s="7"/>
    </row>
    <row r="297" spans="1:8">
      <c r="A297" s="7"/>
      <c r="B297" s="7"/>
      <c r="C297" s="7"/>
      <c r="D297" s="7"/>
      <c r="E297" s="7"/>
      <c r="F297" s="7"/>
      <c r="G297" s="7"/>
      <c r="H297" s="7"/>
    </row>
    <row r="298" spans="1:8">
      <c r="A298" s="7"/>
      <c r="B298" s="7"/>
      <c r="C298" s="7"/>
      <c r="D298" s="7"/>
      <c r="E298" s="7"/>
      <c r="F298" s="7"/>
      <c r="G298" s="7"/>
      <c r="H298" s="7"/>
    </row>
    <row r="299" spans="1:8">
      <c r="A299" s="7"/>
      <c r="B299" s="7"/>
      <c r="C299" s="7"/>
      <c r="D299" s="7"/>
      <c r="E299" s="7"/>
      <c r="F299" s="7"/>
      <c r="G299" s="7"/>
      <c r="H299" s="7"/>
    </row>
    <row r="300" spans="1:8">
      <c r="A300" s="7"/>
      <c r="B300" s="7"/>
      <c r="C300" s="7"/>
      <c r="D300" s="7"/>
      <c r="E300" s="7"/>
      <c r="F300" s="7"/>
      <c r="G300" s="7"/>
      <c r="H300" s="7"/>
    </row>
    <row r="301" spans="1:8">
      <c r="A301" s="7"/>
      <c r="B301" s="7"/>
      <c r="C301" s="7"/>
      <c r="D301" s="7"/>
      <c r="E301" s="7"/>
      <c r="F301" s="7"/>
      <c r="G301" s="7"/>
      <c r="H301" s="7"/>
    </row>
    <row r="302" spans="1:8">
      <c r="A302" s="7"/>
      <c r="B302" s="7"/>
      <c r="C302" s="7"/>
      <c r="D302" s="7"/>
      <c r="E302" s="7"/>
      <c r="F302" s="7"/>
      <c r="G302" s="7"/>
      <c r="H302" s="7"/>
    </row>
    <row r="303" spans="1:8">
      <c r="A303" s="7"/>
      <c r="B303" s="7"/>
      <c r="C303" s="7"/>
      <c r="D303" s="7"/>
      <c r="E303" s="7"/>
      <c r="F303" s="7"/>
      <c r="G303" s="7"/>
      <c r="H303" s="7"/>
    </row>
    <row r="304" spans="1:8">
      <c r="A304" s="7"/>
      <c r="B304" s="7"/>
      <c r="C304" s="7"/>
      <c r="D304" s="7"/>
      <c r="E304" s="7"/>
      <c r="F304" s="7"/>
      <c r="G304" s="7"/>
      <c r="H304" s="7"/>
    </row>
    <row r="305" spans="1:8">
      <c r="A305" s="7"/>
      <c r="B305" s="7"/>
      <c r="C305" s="7"/>
      <c r="D305" s="7"/>
      <c r="E305" s="7"/>
      <c r="F305" s="7"/>
      <c r="G305" s="7"/>
      <c r="H305" s="7"/>
    </row>
    <row r="306" spans="1:8">
      <c r="A306" s="7"/>
      <c r="B306" s="7"/>
      <c r="C306" s="7"/>
      <c r="D306" s="7"/>
      <c r="E306" s="7"/>
      <c r="F306" s="7"/>
      <c r="G306" s="7"/>
      <c r="H306" s="7"/>
    </row>
    <row r="307" spans="1:8">
      <c r="A307" s="7"/>
      <c r="B307" s="7"/>
      <c r="C307" s="7"/>
      <c r="D307" s="7"/>
      <c r="E307" s="7"/>
      <c r="F307" s="7"/>
      <c r="G307" s="7"/>
      <c r="H307" s="7"/>
    </row>
    <row r="308" spans="1:8">
      <c r="A308" s="7"/>
      <c r="B308" s="7"/>
      <c r="C308" s="7"/>
      <c r="D308" s="7"/>
      <c r="E308" s="7"/>
      <c r="F308" s="7"/>
      <c r="G308" s="7"/>
      <c r="H308" s="7"/>
    </row>
    <row r="309" spans="1:8">
      <c r="A309" s="7"/>
      <c r="B309" s="7"/>
      <c r="C309" s="7"/>
      <c r="D309" s="7"/>
      <c r="E309" s="7"/>
      <c r="F309" s="7"/>
      <c r="G309" s="7"/>
      <c r="H309" s="7"/>
    </row>
    <row r="310" spans="1:8">
      <c r="A310" s="7"/>
      <c r="B310" s="7"/>
      <c r="C310" s="7"/>
      <c r="D310" s="7"/>
      <c r="E310" s="7"/>
      <c r="F310" s="7"/>
      <c r="G310" s="7"/>
      <c r="H310" s="7"/>
    </row>
    <row r="311" spans="1:8">
      <c r="A311" s="7"/>
      <c r="B311" s="7"/>
      <c r="C311" s="7"/>
      <c r="D311" s="7"/>
      <c r="E311" s="7"/>
      <c r="F311" s="7"/>
      <c r="G311" s="7"/>
      <c r="H311" s="7"/>
    </row>
    <row r="312" spans="1:8">
      <c r="A312" s="7"/>
      <c r="B312" s="7"/>
      <c r="C312" s="7"/>
      <c r="D312" s="7"/>
      <c r="E312" s="7"/>
      <c r="F312" s="7"/>
      <c r="G312" s="7"/>
      <c r="H312" s="7"/>
    </row>
    <row r="313" spans="1:8">
      <c r="A313" s="7"/>
      <c r="B313" s="7"/>
      <c r="C313" s="7"/>
      <c r="D313" s="7"/>
      <c r="E313" s="7"/>
      <c r="F313" s="7"/>
      <c r="G313" s="7"/>
      <c r="H313" s="7"/>
    </row>
    <row r="314" spans="1:8">
      <c r="A314" s="7"/>
      <c r="B314" s="7"/>
      <c r="C314" s="7"/>
      <c r="D314" s="7"/>
      <c r="E314" s="7"/>
      <c r="F314" s="7"/>
      <c r="G314" s="7"/>
      <c r="H314" s="7"/>
    </row>
    <row r="315" spans="1:8">
      <c r="A315" s="7"/>
      <c r="B315" s="7"/>
      <c r="C315" s="7"/>
      <c r="D315" s="7"/>
      <c r="E315" s="7"/>
      <c r="F315" s="7"/>
      <c r="G315" s="7"/>
      <c r="H315" s="7"/>
    </row>
    <row r="316" spans="1:8">
      <c r="A316" s="7"/>
      <c r="B316" s="7"/>
      <c r="C316" s="7"/>
      <c r="D316" s="7"/>
      <c r="E316" s="7"/>
      <c r="F316" s="7"/>
      <c r="G316" s="7"/>
      <c r="H316" s="7"/>
    </row>
    <row r="317" spans="1:8">
      <c r="A317" s="7"/>
      <c r="B317" s="7"/>
      <c r="C317" s="7"/>
      <c r="D317" s="7"/>
      <c r="E317" s="7"/>
      <c r="F317" s="7"/>
      <c r="G317" s="7"/>
      <c r="H317" s="7"/>
    </row>
    <row r="318" spans="1:8">
      <c r="A318" s="7"/>
      <c r="B318" s="7"/>
      <c r="C318" s="7"/>
      <c r="D318" s="7"/>
      <c r="E318" s="7"/>
      <c r="F318" s="7"/>
      <c r="G318" s="7"/>
      <c r="H318" s="7"/>
    </row>
    <row r="319" spans="1:8">
      <c r="A319" s="7"/>
      <c r="B319" s="7"/>
      <c r="C319" s="7"/>
      <c r="D319" s="7"/>
      <c r="E319" s="7"/>
      <c r="F319" s="7"/>
      <c r="G319" s="7"/>
      <c r="H319" s="7"/>
    </row>
    <row r="320" spans="1:8">
      <c r="A320" s="7"/>
      <c r="B320" s="7"/>
      <c r="C320" s="7"/>
      <c r="D320" s="7"/>
      <c r="E320" s="7"/>
      <c r="F320" s="7"/>
      <c r="G320" s="7"/>
      <c r="H320" s="7"/>
    </row>
    <row r="321" spans="1:8">
      <c r="A321" s="7"/>
      <c r="B321" s="7"/>
      <c r="C321" s="7"/>
      <c r="D321" s="7"/>
      <c r="E321" s="7"/>
      <c r="F321" s="7"/>
      <c r="G321" s="7"/>
      <c r="H321" s="7"/>
    </row>
    <row r="322" spans="1:8">
      <c r="A322" s="7"/>
      <c r="B322" s="7"/>
      <c r="C322" s="7"/>
      <c r="D322" s="7"/>
      <c r="E322" s="7"/>
      <c r="F322" s="7"/>
      <c r="G322" s="7"/>
      <c r="H322" s="7"/>
    </row>
    <row r="323" spans="1:8">
      <c r="A323" s="7"/>
      <c r="B323" s="7"/>
      <c r="C323" s="7"/>
      <c r="D323" s="7"/>
      <c r="E323" s="7"/>
      <c r="F323" s="7"/>
      <c r="G323" s="7"/>
      <c r="H323" s="7"/>
    </row>
    <row r="324" spans="1:8">
      <c r="A324" s="7"/>
      <c r="B324" s="7"/>
      <c r="C324" s="7"/>
      <c r="D324" s="7"/>
      <c r="E324" s="7"/>
      <c r="F324" s="7"/>
      <c r="G324" s="7"/>
      <c r="H324" s="7"/>
    </row>
    <row r="325" spans="1:8">
      <c r="A325" s="7"/>
      <c r="B325" s="7"/>
      <c r="C325" s="7"/>
      <c r="D325" s="7"/>
      <c r="E325" s="7"/>
      <c r="F325" s="7"/>
      <c r="G325" s="7"/>
      <c r="H325" s="7"/>
    </row>
    <row r="326" spans="1:8">
      <c r="A326" s="7"/>
      <c r="B326" s="7"/>
      <c r="C326" s="7"/>
      <c r="D326" s="7"/>
      <c r="E326" s="7"/>
      <c r="F326" s="7"/>
      <c r="G326" s="7"/>
      <c r="H326" s="7"/>
    </row>
    <row r="327" spans="1:8">
      <c r="A327" s="7"/>
      <c r="B327" s="7"/>
      <c r="C327" s="7"/>
      <c r="D327" s="7"/>
      <c r="E327" s="7"/>
      <c r="F327" s="7"/>
      <c r="G327" s="7"/>
      <c r="H327" s="7"/>
    </row>
    <row r="328" spans="1:8">
      <c r="A328" s="7"/>
      <c r="B328" s="7"/>
      <c r="C328" s="7"/>
      <c r="D328" s="7"/>
      <c r="E328" s="7"/>
      <c r="F328" s="7"/>
      <c r="G328" s="7"/>
      <c r="H328" s="7"/>
    </row>
    <row r="329" spans="1:8">
      <c r="A329" s="7"/>
      <c r="B329" s="7"/>
      <c r="C329" s="7"/>
      <c r="D329" s="7"/>
      <c r="E329" s="7"/>
      <c r="F329" s="7"/>
      <c r="G329" s="7"/>
      <c r="H329" s="7"/>
    </row>
    <row r="330" spans="1:8">
      <c r="A330" s="7"/>
      <c r="B330" s="7"/>
      <c r="C330" s="7"/>
      <c r="D330" s="7"/>
      <c r="E330" s="7"/>
      <c r="F330" s="7"/>
      <c r="G330" s="7"/>
      <c r="H330" s="7"/>
    </row>
    <row r="331" spans="1:8">
      <c r="A331" s="7"/>
      <c r="B331" s="7"/>
      <c r="C331" s="7"/>
      <c r="D331" s="7"/>
      <c r="E331" s="7"/>
      <c r="F331" s="7"/>
      <c r="G331" s="7"/>
      <c r="H331" s="7"/>
    </row>
    <row r="332" spans="1:8">
      <c r="A332" s="7"/>
      <c r="B332" s="7"/>
      <c r="C332" s="7"/>
      <c r="D332" s="7"/>
      <c r="E332" s="7"/>
      <c r="F332" s="7"/>
      <c r="G332" s="7"/>
      <c r="H332" s="7"/>
    </row>
    <row r="333" spans="1:8">
      <c r="A333" s="7"/>
      <c r="B333" s="7"/>
      <c r="C333" s="7"/>
      <c r="D333" s="7"/>
      <c r="E333" s="7"/>
      <c r="F333" s="7"/>
      <c r="G333" s="7"/>
      <c r="H333" s="7"/>
    </row>
    <row r="334" spans="1:8">
      <c r="A334" s="7"/>
      <c r="B334" s="7"/>
      <c r="C334" s="7"/>
      <c r="D334" s="7"/>
      <c r="E334" s="7"/>
      <c r="F334" s="7"/>
      <c r="G334" s="7"/>
      <c r="H334" s="7"/>
    </row>
    <row r="335" spans="1:8">
      <c r="A335" s="7"/>
      <c r="B335" s="7"/>
      <c r="C335" s="7"/>
      <c r="D335" s="7"/>
      <c r="E335" s="7"/>
      <c r="F335" s="7"/>
      <c r="G335" s="7"/>
      <c r="H335" s="7"/>
    </row>
    <row r="336" spans="1:8">
      <c r="A336" s="7"/>
      <c r="B336" s="7"/>
      <c r="C336" s="7"/>
      <c r="D336" s="7"/>
      <c r="E336" s="7"/>
      <c r="F336" s="7"/>
      <c r="G336" s="7"/>
      <c r="H336" s="7"/>
    </row>
    <row r="337" spans="1:8">
      <c r="A337" s="7"/>
      <c r="B337" s="7"/>
      <c r="C337" s="7"/>
      <c r="D337" s="7"/>
      <c r="E337" s="7"/>
      <c r="F337" s="7"/>
      <c r="G337" s="7"/>
      <c r="H337" s="7"/>
    </row>
    <row r="338" spans="1:8">
      <c r="A338" s="7"/>
      <c r="B338" s="7"/>
      <c r="C338" s="7"/>
      <c r="D338" s="7"/>
      <c r="E338" s="7"/>
      <c r="F338" s="7"/>
      <c r="G338" s="7"/>
      <c r="H338" s="7"/>
    </row>
    <row r="339" spans="1:8">
      <c r="A339" s="7"/>
      <c r="B339" s="7"/>
      <c r="C339" s="7"/>
      <c r="D339" s="7"/>
      <c r="E339" s="7"/>
      <c r="F339" s="7"/>
      <c r="G339" s="7"/>
      <c r="H339" s="7"/>
    </row>
    <row r="340" spans="1:8">
      <c r="A340" s="7"/>
      <c r="B340" s="7"/>
      <c r="C340" s="7"/>
      <c r="D340" s="7"/>
      <c r="E340" s="7"/>
      <c r="F340" s="7"/>
      <c r="G340" s="7"/>
      <c r="H340" s="7"/>
    </row>
    <row r="341" spans="1:8">
      <c r="A341" s="7"/>
      <c r="B341" s="7"/>
      <c r="C341" s="7"/>
      <c r="D341" s="7"/>
      <c r="E341" s="7"/>
      <c r="F341" s="7"/>
      <c r="G341" s="7"/>
      <c r="H341" s="7"/>
    </row>
    <row r="342" spans="1:8">
      <c r="A342" s="7"/>
      <c r="B342" s="7"/>
      <c r="C342" s="7"/>
      <c r="D342" s="7"/>
      <c r="E342" s="7"/>
      <c r="F342" s="7"/>
      <c r="G342" s="7"/>
      <c r="H342" s="7"/>
    </row>
    <row r="343" spans="1:8">
      <c r="A343" s="7"/>
      <c r="B343" s="7"/>
      <c r="C343" s="7"/>
      <c r="D343" s="7"/>
      <c r="E343" s="7"/>
      <c r="F343" s="7"/>
      <c r="G343" s="7"/>
      <c r="H343" s="7"/>
    </row>
    <row r="344" spans="1:8">
      <c r="A344" s="7"/>
      <c r="B344" s="7"/>
      <c r="C344" s="7"/>
      <c r="D344" s="7"/>
      <c r="E344" s="7"/>
      <c r="F344" s="7"/>
      <c r="G344" s="7"/>
      <c r="H344" s="7"/>
    </row>
    <row r="345" spans="1:8">
      <c r="A345" s="7"/>
      <c r="B345" s="7"/>
      <c r="C345" s="7"/>
      <c r="D345" s="7"/>
      <c r="E345" s="7"/>
      <c r="F345" s="7"/>
      <c r="G345" s="7"/>
      <c r="H345" s="7"/>
    </row>
    <row r="346" spans="1:8">
      <c r="A346" s="7"/>
      <c r="B346" s="7"/>
      <c r="C346" s="7"/>
      <c r="D346" s="7"/>
      <c r="E346" s="7"/>
      <c r="F346" s="7"/>
      <c r="G346" s="7"/>
      <c r="H346" s="7"/>
    </row>
    <row r="347" spans="1:8">
      <c r="A347" s="7"/>
      <c r="B347" s="7"/>
      <c r="C347" s="7"/>
      <c r="D347" s="7"/>
      <c r="E347" s="7"/>
      <c r="F347" s="7"/>
      <c r="G347" s="7"/>
      <c r="H347" s="7"/>
    </row>
    <row r="348" spans="1:8">
      <c r="A348" s="7"/>
      <c r="B348" s="7"/>
      <c r="C348" s="7"/>
      <c r="D348" s="7"/>
      <c r="E348" s="7"/>
      <c r="F348" s="7"/>
      <c r="G348" s="7"/>
      <c r="H348" s="7"/>
    </row>
    <row r="349" spans="1:8">
      <c r="A349" s="7"/>
      <c r="B349" s="7"/>
      <c r="C349" s="7"/>
      <c r="D349" s="7"/>
      <c r="E349" s="7"/>
      <c r="F349" s="7"/>
      <c r="G349" s="7"/>
      <c r="H349" s="7"/>
    </row>
    <row r="350" spans="1:8">
      <c r="A350" s="7"/>
      <c r="B350" s="7"/>
      <c r="C350" s="7"/>
      <c r="D350" s="7"/>
      <c r="E350" s="7"/>
      <c r="F350" s="7"/>
      <c r="G350" s="7"/>
      <c r="H350" s="7"/>
    </row>
    <row r="351" spans="1:8">
      <c r="A351" s="7"/>
      <c r="B351" s="7"/>
      <c r="C351" s="7"/>
      <c r="D351" s="7"/>
      <c r="E351" s="7"/>
      <c r="F351" s="7"/>
      <c r="G351" s="7"/>
      <c r="H351" s="7"/>
    </row>
    <row r="352" spans="1:8">
      <c r="A352" s="7"/>
      <c r="B352" s="7"/>
      <c r="C352" s="7"/>
      <c r="D352" s="7"/>
      <c r="E352" s="7"/>
      <c r="F352" s="7"/>
      <c r="G352" s="7"/>
      <c r="H352" s="7"/>
    </row>
    <row r="353" spans="1:8">
      <c r="A353" s="7"/>
      <c r="B353" s="7"/>
      <c r="C353" s="7"/>
      <c r="D353" s="7"/>
      <c r="E353" s="7"/>
      <c r="F353" s="7"/>
      <c r="G353" s="7"/>
      <c r="H353" s="7"/>
    </row>
    <row r="354" spans="1:8">
      <c r="A354" s="7"/>
      <c r="B354" s="7"/>
      <c r="C354" s="7"/>
      <c r="D354" s="7"/>
      <c r="E354" s="7"/>
      <c r="F354" s="7"/>
      <c r="G354" s="7"/>
      <c r="H354" s="7"/>
    </row>
    <row r="355" spans="1:8">
      <c r="A355" s="7"/>
      <c r="B355" s="7"/>
      <c r="C355" s="7"/>
      <c r="D355" s="7"/>
      <c r="E355" s="7"/>
      <c r="F355" s="7"/>
      <c r="G355" s="7"/>
      <c r="H355" s="7"/>
    </row>
    <row r="356" spans="1:8">
      <c r="A356" s="7"/>
      <c r="B356" s="7"/>
      <c r="C356" s="7"/>
      <c r="D356" s="7"/>
      <c r="E356" s="7"/>
      <c r="F356" s="7"/>
      <c r="G356" s="7"/>
      <c r="H356" s="7"/>
    </row>
    <row r="357" spans="1:8">
      <c r="A357" s="7"/>
      <c r="B357" s="7"/>
      <c r="C357" s="7"/>
      <c r="D357" s="7"/>
      <c r="E357" s="7"/>
      <c r="F357" s="7"/>
      <c r="G357" s="7"/>
      <c r="H357" s="7"/>
    </row>
    <row r="358" spans="1:8">
      <c r="A358" s="7"/>
      <c r="B358" s="7"/>
      <c r="C358" s="7"/>
      <c r="D358" s="7"/>
      <c r="E358" s="7"/>
      <c r="F358" s="7"/>
      <c r="G358" s="7"/>
      <c r="H358" s="7"/>
    </row>
    <row r="359" spans="1:8">
      <c r="A359" s="7"/>
      <c r="B359" s="7"/>
      <c r="C359" s="7"/>
      <c r="D359" s="7"/>
      <c r="E359" s="7"/>
      <c r="F359" s="7"/>
      <c r="G359" s="7"/>
      <c r="H359" s="7"/>
    </row>
    <row r="360" spans="1:8">
      <c r="A360" s="7"/>
      <c r="B360" s="7"/>
      <c r="C360" s="7"/>
      <c r="D360" s="7"/>
      <c r="E360" s="7"/>
      <c r="F360" s="7"/>
      <c r="G360" s="7"/>
      <c r="H360" s="7"/>
    </row>
    <row r="361" spans="1:8">
      <c r="A361" s="7"/>
      <c r="B361" s="7"/>
      <c r="C361" s="7"/>
      <c r="D361" s="7"/>
      <c r="E361" s="7"/>
      <c r="F361" s="7"/>
      <c r="G361" s="7"/>
      <c r="H361" s="7"/>
    </row>
    <row r="362" spans="1:8">
      <c r="A362" s="7"/>
      <c r="B362" s="7"/>
      <c r="C362" s="7"/>
      <c r="D362" s="7"/>
      <c r="E362" s="7"/>
      <c r="F362" s="7"/>
      <c r="G362" s="7"/>
      <c r="H362" s="7"/>
    </row>
    <row r="363" spans="1:8">
      <c r="A363" s="7"/>
      <c r="B363" s="7"/>
      <c r="C363" s="7"/>
      <c r="D363" s="7"/>
      <c r="E363" s="7"/>
      <c r="F363" s="7"/>
      <c r="G363" s="7"/>
      <c r="H363" s="7"/>
    </row>
    <row r="364" spans="1:8">
      <c r="A364" s="7"/>
      <c r="B364" s="7"/>
      <c r="C364" s="7"/>
      <c r="D364" s="7"/>
      <c r="E364" s="7"/>
      <c r="F364" s="7"/>
      <c r="G364" s="7"/>
      <c r="H364" s="7"/>
    </row>
    <row r="365" spans="1:8">
      <c r="A365" s="7"/>
      <c r="B365" s="7"/>
      <c r="C365" s="7"/>
      <c r="D365" s="7"/>
      <c r="E365" s="7"/>
      <c r="F365" s="7"/>
      <c r="G365" s="7"/>
      <c r="H365" s="7"/>
    </row>
    <row r="366" spans="1:8">
      <c r="A366" s="7"/>
      <c r="B366" s="7"/>
      <c r="C366" s="7"/>
      <c r="D366" s="7"/>
      <c r="E366" s="7"/>
      <c r="F366" s="7"/>
      <c r="G366" s="7"/>
      <c r="H366" s="7"/>
    </row>
    <row r="367" spans="1:8">
      <c r="A367" s="7"/>
      <c r="B367" s="7"/>
      <c r="C367" s="7"/>
      <c r="D367" s="7"/>
      <c r="E367" s="7"/>
      <c r="F367" s="7"/>
      <c r="G367" s="7"/>
      <c r="H367" s="7"/>
    </row>
    <row r="368" spans="1:8">
      <c r="A368" s="7"/>
      <c r="B368" s="7"/>
      <c r="C368" s="7"/>
      <c r="D368" s="7"/>
      <c r="E368" s="7"/>
      <c r="F368" s="7"/>
      <c r="G368" s="7"/>
      <c r="H368" s="7"/>
    </row>
    <row r="369" spans="1:8">
      <c r="A369" s="7"/>
      <c r="B369" s="7"/>
      <c r="C369" s="7"/>
      <c r="D369" s="7"/>
      <c r="E369" s="7"/>
      <c r="F369" s="7"/>
      <c r="G369" s="7"/>
      <c r="H369" s="7"/>
    </row>
    <row r="370" spans="1:8">
      <c r="A370" s="7"/>
      <c r="B370" s="7"/>
      <c r="C370" s="7"/>
      <c r="D370" s="7"/>
      <c r="E370" s="7"/>
      <c r="F370" s="7"/>
      <c r="G370" s="7"/>
      <c r="H370" s="7"/>
    </row>
    <row r="371" spans="1:8">
      <c r="A371" s="7"/>
      <c r="B371" s="7"/>
      <c r="C371" s="7"/>
      <c r="D371" s="7"/>
      <c r="E371" s="7"/>
      <c r="F371" s="7"/>
      <c r="G371" s="7"/>
      <c r="H371" s="7"/>
    </row>
    <row r="372" spans="1:8">
      <c r="A372" s="7"/>
      <c r="B372" s="7"/>
      <c r="C372" s="7"/>
      <c r="D372" s="7"/>
      <c r="E372" s="7"/>
      <c r="F372" s="7"/>
      <c r="G372" s="7"/>
      <c r="H372" s="7"/>
    </row>
    <row r="373" spans="1:8">
      <c r="A373" s="7"/>
      <c r="B373" s="7"/>
      <c r="C373" s="7"/>
      <c r="D373" s="7"/>
      <c r="E373" s="7"/>
      <c r="F373" s="7"/>
      <c r="G373" s="7"/>
      <c r="H373" s="7"/>
    </row>
    <row r="374" spans="1:8">
      <c r="A374" s="7"/>
      <c r="B374" s="7"/>
      <c r="C374" s="7"/>
      <c r="D374" s="7"/>
      <c r="E374" s="7"/>
      <c r="F374" s="7"/>
      <c r="G374" s="7"/>
      <c r="H374" s="7"/>
    </row>
    <row r="375" spans="1:8">
      <c r="A375" s="7"/>
      <c r="B375" s="7"/>
      <c r="C375" s="7"/>
      <c r="D375" s="7"/>
      <c r="E375" s="7"/>
      <c r="F375" s="7"/>
      <c r="G375" s="7"/>
      <c r="H375" s="7"/>
    </row>
    <row r="376" spans="1:8">
      <c r="A376" s="7"/>
      <c r="B376" s="7"/>
      <c r="C376" s="7"/>
      <c r="D376" s="7"/>
      <c r="E376" s="7"/>
      <c r="F376" s="7"/>
      <c r="G376" s="7"/>
      <c r="H376" s="7"/>
    </row>
    <row r="377" spans="1:8">
      <c r="A377" s="7"/>
      <c r="B377" s="7"/>
      <c r="C377" s="7"/>
      <c r="D377" s="7"/>
      <c r="E377" s="7"/>
      <c r="F377" s="7"/>
      <c r="G377" s="7"/>
      <c r="H377" s="7"/>
    </row>
    <row r="378" spans="1:8">
      <c r="A378" s="7"/>
      <c r="B378" s="7"/>
      <c r="C378" s="7"/>
      <c r="D378" s="7"/>
      <c r="E378" s="7"/>
      <c r="F378" s="7"/>
      <c r="G378" s="7"/>
      <c r="H378" s="7"/>
    </row>
    <row r="379" spans="1:8">
      <c r="A379" s="7"/>
      <c r="B379" s="7"/>
      <c r="C379" s="7"/>
      <c r="D379" s="7"/>
      <c r="E379" s="7"/>
      <c r="F379" s="7"/>
      <c r="G379" s="7"/>
      <c r="H379" s="7"/>
    </row>
    <row r="380" spans="1:8">
      <c r="A380" s="7"/>
      <c r="B380" s="7"/>
      <c r="C380" s="7"/>
      <c r="D380" s="7"/>
      <c r="E380" s="7"/>
      <c r="F380" s="7"/>
      <c r="G380" s="7"/>
      <c r="H380" s="7"/>
    </row>
    <row r="381" spans="1:8">
      <c r="A381" s="7"/>
      <c r="B381" s="7"/>
      <c r="C381" s="7"/>
      <c r="D381" s="7"/>
      <c r="E381" s="7"/>
      <c r="F381" s="7"/>
      <c r="G381" s="7"/>
      <c r="H381" s="7"/>
    </row>
    <row r="382" spans="1:8">
      <c r="A382" s="7"/>
      <c r="B382" s="7"/>
      <c r="C382" s="7"/>
      <c r="D382" s="7"/>
      <c r="E382" s="7"/>
      <c r="F382" s="7"/>
      <c r="G382" s="7"/>
      <c r="H382" s="7"/>
    </row>
    <row r="383" spans="1:8">
      <c r="A383" s="7"/>
      <c r="B383" s="7"/>
      <c r="C383" s="7"/>
      <c r="D383" s="7"/>
      <c r="E383" s="7"/>
      <c r="F383" s="7"/>
      <c r="G383" s="7"/>
      <c r="H383" s="7"/>
    </row>
    <row r="384" spans="1:8">
      <c r="A384" s="7"/>
      <c r="B384" s="7"/>
      <c r="C384" s="7"/>
      <c r="D384" s="7"/>
      <c r="E384" s="7"/>
      <c r="F384" s="7"/>
      <c r="G384" s="7"/>
      <c r="H384" s="7"/>
    </row>
    <row r="385" spans="1:8">
      <c r="A385" s="7"/>
      <c r="B385" s="7"/>
      <c r="C385" s="7"/>
      <c r="D385" s="7"/>
      <c r="E385" s="7"/>
      <c r="F385" s="7"/>
      <c r="G385" s="7"/>
      <c r="H385" s="7"/>
    </row>
    <row r="386" spans="1:8">
      <c r="A386" s="7"/>
      <c r="B386" s="7"/>
      <c r="C386" s="7"/>
      <c r="D386" s="7"/>
      <c r="E386" s="7"/>
      <c r="F386" s="7"/>
      <c r="G386" s="7"/>
      <c r="H386" s="7"/>
    </row>
    <row r="387" spans="1:8">
      <c r="A387" s="7"/>
      <c r="B387" s="7"/>
      <c r="C387" s="7"/>
      <c r="D387" s="7"/>
      <c r="E387" s="7"/>
      <c r="F387" s="7"/>
      <c r="G387" s="7"/>
      <c r="H387" s="7"/>
    </row>
    <row r="388" spans="1:8">
      <c r="A388" s="7"/>
      <c r="B388" s="7"/>
      <c r="C388" s="7"/>
      <c r="D388" s="7"/>
      <c r="E388" s="7"/>
      <c r="F388" s="7"/>
      <c r="G388" s="7"/>
      <c r="H388" s="7"/>
    </row>
    <row r="389" spans="1:8">
      <c r="A389" s="7"/>
      <c r="B389" s="7"/>
      <c r="C389" s="7"/>
      <c r="D389" s="7"/>
      <c r="E389" s="7"/>
      <c r="F389" s="7"/>
      <c r="G389" s="7"/>
      <c r="H389" s="7"/>
    </row>
    <row r="390" spans="1:8">
      <c r="A390" s="7"/>
      <c r="B390" s="7"/>
      <c r="C390" s="7"/>
      <c r="D390" s="7"/>
      <c r="E390" s="7"/>
      <c r="F390" s="7"/>
      <c r="G390" s="7"/>
      <c r="H390" s="7"/>
    </row>
    <row r="391" spans="1:8">
      <c r="A391" s="7"/>
      <c r="B391" s="7"/>
      <c r="C391" s="7"/>
      <c r="D391" s="7"/>
      <c r="E391" s="7"/>
      <c r="F391" s="7"/>
      <c r="G391" s="7"/>
      <c r="H391" s="7"/>
    </row>
    <row r="392" spans="1:8">
      <c r="A392" s="7"/>
      <c r="B392" s="7"/>
      <c r="C392" s="7"/>
      <c r="D392" s="7"/>
      <c r="E392" s="7"/>
      <c r="F392" s="7"/>
      <c r="G392" s="7"/>
      <c r="H392" s="7"/>
    </row>
    <row r="393" spans="1:8">
      <c r="A393" s="7"/>
      <c r="B393" s="7"/>
      <c r="C393" s="7"/>
      <c r="D393" s="7"/>
      <c r="E393" s="7"/>
      <c r="F393" s="7"/>
      <c r="G393" s="7"/>
      <c r="H393" s="7"/>
    </row>
    <row r="394" spans="1:8">
      <c r="A394" s="7"/>
      <c r="B394" s="7"/>
      <c r="C394" s="7"/>
      <c r="D394" s="7"/>
      <c r="E394" s="7"/>
      <c r="F394" s="7"/>
      <c r="G394" s="7"/>
      <c r="H394" s="7"/>
    </row>
    <row r="395" spans="1:8">
      <c r="A395" s="7"/>
      <c r="B395" s="7"/>
      <c r="C395" s="7"/>
      <c r="D395" s="7"/>
      <c r="E395" s="7"/>
      <c r="F395" s="7"/>
      <c r="G395" s="7"/>
      <c r="H395" s="7"/>
    </row>
    <row r="396" spans="1:8">
      <c r="A396" s="7"/>
      <c r="B396" s="7"/>
      <c r="C396" s="7"/>
      <c r="D396" s="7"/>
      <c r="E396" s="7"/>
      <c r="F396" s="7"/>
      <c r="G396" s="7"/>
      <c r="H396" s="7"/>
    </row>
    <row r="397" spans="1:8">
      <c r="A397" s="7"/>
      <c r="B397" s="7"/>
      <c r="C397" s="7"/>
      <c r="D397" s="7"/>
      <c r="E397" s="7"/>
      <c r="F397" s="7"/>
      <c r="G397" s="7"/>
      <c r="H397" s="7"/>
    </row>
    <row r="398" spans="1:8">
      <c r="A398" s="7"/>
      <c r="B398" s="7"/>
      <c r="C398" s="7"/>
      <c r="D398" s="7"/>
      <c r="E398" s="7"/>
      <c r="F398" s="7"/>
      <c r="G398" s="7"/>
      <c r="H398" s="7"/>
    </row>
    <row r="399" spans="1:8">
      <c r="A399" s="7"/>
      <c r="B399" s="7"/>
      <c r="C399" s="7"/>
      <c r="D399" s="7"/>
      <c r="E399" s="7"/>
      <c r="F399" s="7"/>
      <c r="G399" s="7"/>
      <c r="H399" s="7"/>
    </row>
    <row r="400" spans="1:8">
      <c r="A400" s="7"/>
      <c r="B400" s="7"/>
      <c r="C400" s="7"/>
      <c r="D400" s="7"/>
      <c r="E400" s="7"/>
      <c r="F400" s="7"/>
      <c r="G400" s="7"/>
      <c r="H400" s="7"/>
    </row>
    <row r="401" spans="1:8">
      <c r="A401" s="7"/>
      <c r="B401" s="7"/>
      <c r="C401" s="7"/>
      <c r="D401" s="7"/>
      <c r="E401" s="7"/>
      <c r="F401" s="7"/>
      <c r="G401" s="7"/>
      <c r="H401" s="7"/>
    </row>
    <row r="402" spans="1:8">
      <c r="A402" s="7"/>
      <c r="B402" s="7"/>
      <c r="C402" s="7"/>
      <c r="D402" s="7"/>
      <c r="E402" s="7"/>
      <c r="F402" s="7"/>
      <c r="G402" s="7"/>
      <c r="H402" s="7"/>
    </row>
    <row r="403" spans="1:8">
      <c r="A403" s="7"/>
      <c r="B403" s="7"/>
      <c r="C403" s="7"/>
      <c r="D403" s="7"/>
      <c r="E403" s="7"/>
      <c r="F403" s="7"/>
      <c r="G403" s="7"/>
      <c r="H403" s="7"/>
    </row>
    <row r="404" spans="1:8">
      <c r="A404" s="7"/>
      <c r="B404" s="7"/>
      <c r="C404" s="7"/>
      <c r="D404" s="7"/>
      <c r="E404" s="7"/>
      <c r="F404" s="7"/>
      <c r="G404" s="7"/>
      <c r="H404" s="7"/>
    </row>
    <row r="405" spans="1:8">
      <c r="A405" s="7"/>
      <c r="B405" s="7"/>
      <c r="C405" s="7"/>
      <c r="D405" s="7"/>
      <c r="E405" s="7"/>
      <c r="F405" s="7"/>
      <c r="G405" s="7"/>
      <c r="H405" s="7"/>
    </row>
    <row r="406" spans="1:8">
      <c r="A406" s="7"/>
      <c r="B406" s="7"/>
      <c r="C406" s="7"/>
      <c r="D406" s="7"/>
      <c r="E406" s="7"/>
      <c r="F406" s="7"/>
      <c r="G406" s="7"/>
      <c r="H406" s="7"/>
    </row>
    <row r="407" spans="1:8">
      <c r="A407" s="7"/>
      <c r="B407" s="7"/>
      <c r="C407" s="7"/>
      <c r="D407" s="7"/>
      <c r="E407" s="7"/>
      <c r="F407" s="7"/>
      <c r="G407" s="7"/>
      <c r="H407" s="7"/>
    </row>
    <row r="408" spans="1:8">
      <c r="A408" s="7"/>
      <c r="B408" s="7"/>
      <c r="C408" s="7"/>
      <c r="D408" s="7"/>
      <c r="E408" s="7"/>
      <c r="F408" s="7"/>
      <c r="G408" s="7"/>
      <c r="H408" s="7"/>
    </row>
    <row r="409" spans="1:8">
      <c r="A409" s="7"/>
      <c r="B409" s="7"/>
      <c r="C409" s="7"/>
      <c r="D409" s="7"/>
      <c r="E409" s="7"/>
      <c r="F409" s="7"/>
      <c r="G409" s="7"/>
      <c r="H409" s="7"/>
    </row>
    <row r="410" spans="1:8">
      <c r="A410" s="7"/>
      <c r="B410" s="7"/>
      <c r="C410" s="7"/>
      <c r="D410" s="7"/>
      <c r="E410" s="7"/>
      <c r="F410" s="7"/>
      <c r="G410" s="7"/>
      <c r="H410" s="7"/>
    </row>
    <row r="411" spans="1:8">
      <c r="A411" s="7"/>
      <c r="B411" s="7"/>
      <c r="C411" s="7"/>
      <c r="D411" s="7"/>
      <c r="E411" s="7"/>
      <c r="F411" s="7"/>
      <c r="G411" s="7"/>
      <c r="H411" s="7"/>
    </row>
    <row r="412" spans="1:8">
      <c r="A412" s="7"/>
      <c r="B412" s="7"/>
      <c r="C412" s="7"/>
      <c r="D412" s="7"/>
      <c r="E412" s="7"/>
      <c r="F412" s="7"/>
      <c r="G412" s="7"/>
      <c r="H412" s="7"/>
    </row>
    <row r="413" spans="1:8">
      <c r="A413" s="7"/>
      <c r="B413" s="7"/>
      <c r="C413" s="7"/>
      <c r="D413" s="7"/>
      <c r="E413" s="7"/>
      <c r="F413" s="7"/>
      <c r="G413" s="7"/>
      <c r="H413" s="7"/>
    </row>
    <row r="414" spans="1:8">
      <c r="A414" s="7"/>
      <c r="B414" s="7"/>
      <c r="C414" s="7"/>
      <c r="D414" s="7"/>
      <c r="E414" s="7"/>
      <c r="F414" s="7"/>
      <c r="G414" s="7"/>
      <c r="H414" s="7"/>
    </row>
    <row r="415" spans="1:8">
      <c r="A415" s="7"/>
      <c r="B415" s="7"/>
      <c r="C415" s="7"/>
      <c r="D415" s="7"/>
      <c r="E415" s="7"/>
      <c r="F415" s="7"/>
      <c r="G415" s="7"/>
      <c r="H415" s="7"/>
    </row>
    <row r="416" spans="1:8">
      <c r="A416" s="7"/>
      <c r="B416" s="7"/>
      <c r="C416" s="7"/>
      <c r="D416" s="7"/>
      <c r="E416" s="7"/>
      <c r="F416" s="7"/>
      <c r="G416" s="7"/>
      <c r="H416" s="7"/>
    </row>
    <row r="417" spans="1:8">
      <c r="A417" s="7"/>
      <c r="B417" s="7"/>
      <c r="C417" s="7"/>
      <c r="D417" s="7"/>
      <c r="E417" s="7"/>
      <c r="F417" s="7"/>
      <c r="G417" s="7"/>
      <c r="H417" s="7"/>
    </row>
    <row r="418" spans="1:8">
      <c r="A418" s="7"/>
      <c r="B418" s="7"/>
      <c r="C418" s="7"/>
      <c r="D418" s="7"/>
      <c r="E418" s="7"/>
      <c r="F418" s="7"/>
      <c r="G418" s="7"/>
      <c r="H418" s="7"/>
    </row>
    <row r="419" spans="1:8">
      <c r="A419" s="7"/>
      <c r="B419" s="7"/>
      <c r="C419" s="7"/>
      <c r="D419" s="7"/>
      <c r="E419" s="7"/>
      <c r="F419" s="7"/>
      <c r="G419" s="7"/>
      <c r="H419" s="7"/>
    </row>
    <row r="420" spans="1:8">
      <c r="A420" s="7"/>
      <c r="B420" s="7"/>
      <c r="C420" s="7"/>
      <c r="D420" s="7"/>
      <c r="E420" s="7"/>
      <c r="F420" s="7"/>
      <c r="G420" s="7"/>
      <c r="H420" s="7"/>
    </row>
    <row r="421" spans="1:8">
      <c r="A421" s="7"/>
      <c r="B421" s="7"/>
      <c r="C421" s="7"/>
      <c r="D421" s="7"/>
      <c r="E421" s="7"/>
      <c r="F421" s="7"/>
      <c r="G421" s="7"/>
      <c r="H421" s="7"/>
    </row>
    <row r="422" spans="1:8">
      <c r="A422" s="7"/>
      <c r="B422" s="7"/>
      <c r="C422" s="7"/>
      <c r="D422" s="7"/>
      <c r="E422" s="7"/>
      <c r="F422" s="7"/>
      <c r="G422" s="7"/>
      <c r="H422" s="7"/>
    </row>
    <row r="423" spans="1:8">
      <c r="A423" s="7"/>
      <c r="B423" s="7"/>
      <c r="C423" s="7"/>
      <c r="D423" s="7"/>
      <c r="E423" s="7"/>
      <c r="F423" s="7"/>
      <c r="G423" s="7"/>
      <c r="H423" s="7"/>
    </row>
    <row r="424" spans="1:8">
      <c r="A424" s="7"/>
      <c r="B424" s="7"/>
      <c r="C424" s="7"/>
      <c r="D424" s="7"/>
      <c r="E424" s="7"/>
      <c r="F424" s="7"/>
      <c r="G424" s="7"/>
      <c r="H424" s="7"/>
    </row>
    <row r="425" spans="1:8">
      <c r="A425" s="7"/>
      <c r="B425" s="7"/>
      <c r="C425" s="7"/>
      <c r="D425" s="7"/>
      <c r="E425" s="7"/>
      <c r="F425" s="7"/>
      <c r="G425" s="7"/>
      <c r="H425" s="7"/>
    </row>
    <row r="426" spans="1:8">
      <c r="A426" s="7"/>
      <c r="B426" s="7"/>
      <c r="C426" s="7"/>
      <c r="D426" s="7"/>
      <c r="E426" s="7"/>
      <c r="F426" s="7"/>
      <c r="G426" s="7"/>
      <c r="H426" s="7"/>
    </row>
    <row r="427" spans="1:8">
      <c r="A427" s="7"/>
      <c r="B427" s="7"/>
      <c r="C427" s="7"/>
      <c r="D427" s="7"/>
      <c r="E427" s="7"/>
      <c r="F427" s="7"/>
      <c r="G427" s="7"/>
      <c r="H427" s="7"/>
    </row>
    <row r="428" spans="1:8">
      <c r="A428" s="7"/>
      <c r="B428" s="7"/>
      <c r="C428" s="7"/>
      <c r="D428" s="7"/>
      <c r="E428" s="7"/>
      <c r="F428" s="7"/>
      <c r="G428" s="7"/>
      <c r="H428" s="7"/>
    </row>
    <row r="429" spans="1:8">
      <c r="A429" s="7"/>
      <c r="B429" s="7"/>
      <c r="C429" s="7"/>
      <c r="D429" s="7"/>
      <c r="E429" s="7"/>
      <c r="F429" s="7"/>
      <c r="G429" s="7"/>
      <c r="H429" s="7"/>
    </row>
    <row r="430" spans="1:8">
      <c r="A430" s="7"/>
      <c r="B430" s="7"/>
      <c r="C430" s="7"/>
      <c r="D430" s="7"/>
      <c r="E430" s="7"/>
      <c r="F430" s="7"/>
      <c r="G430" s="7"/>
      <c r="H430" s="7"/>
    </row>
    <row r="431" spans="1:8">
      <c r="A431" s="7"/>
      <c r="B431" s="7"/>
      <c r="C431" s="7"/>
      <c r="D431" s="7"/>
      <c r="E431" s="7"/>
      <c r="F431" s="7"/>
      <c r="G431" s="7"/>
      <c r="H431" s="7"/>
    </row>
    <row r="432" spans="1:8">
      <c r="A432" s="7"/>
      <c r="B432" s="7"/>
      <c r="C432" s="7"/>
      <c r="D432" s="7"/>
      <c r="E432" s="7"/>
      <c r="F432" s="7"/>
      <c r="G432" s="7"/>
      <c r="H432" s="7"/>
    </row>
    <row r="433" spans="1:8">
      <c r="A433" s="7"/>
      <c r="B433" s="7"/>
      <c r="C433" s="7"/>
      <c r="D433" s="7"/>
      <c r="E433" s="7"/>
      <c r="F433" s="7"/>
      <c r="G433" s="7"/>
      <c r="H433" s="7"/>
    </row>
    <row r="434" spans="1:8">
      <c r="A434" s="7"/>
      <c r="B434" s="7"/>
      <c r="C434" s="7"/>
      <c r="D434" s="7"/>
      <c r="E434" s="7"/>
      <c r="F434" s="7"/>
      <c r="G434" s="7"/>
      <c r="H434" s="7"/>
    </row>
    <row r="435" spans="1:8">
      <c r="A435" s="7"/>
      <c r="B435" s="7"/>
      <c r="C435" s="7"/>
      <c r="D435" s="7"/>
      <c r="E435" s="7"/>
      <c r="F435" s="7"/>
      <c r="G435" s="7"/>
      <c r="H435" s="7"/>
    </row>
    <row r="436" spans="1:8">
      <c r="A436" s="7"/>
      <c r="B436" s="7"/>
      <c r="C436" s="7"/>
      <c r="D436" s="7"/>
      <c r="E436" s="7"/>
      <c r="F436" s="7"/>
      <c r="G436" s="7"/>
      <c r="H436" s="7"/>
    </row>
    <row r="437" spans="1:8">
      <c r="A437" s="7"/>
      <c r="B437" s="7"/>
      <c r="C437" s="7"/>
      <c r="D437" s="7"/>
      <c r="E437" s="7"/>
      <c r="F437" s="7"/>
      <c r="G437" s="7"/>
      <c r="H437" s="7"/>
    </row>
    <row r="438" spans="1:8">
      <c r="A438" s="7"/>
      <c r="B438" s="7"/>
      <c r="C438" s="7"/>
      <c r="D438" s="7"/>
      <c r="E438" s="7"/>
      <c r="F438" s="7"/>
      <c r="G438" s="7"/>
      <c r="H438" s="7"/>
    </row>
    <row r="439" spans="1:8">
      <c r="A439" s="7"/>
      <c r="B439" s="7"/>
      <c r="C439" s="7"/>
      <c r="D439" s="7"/>
      <c r="E439" s="7"/>
      <c r="F439" s="7"/>
      <c r="G439" s="7"/>
      <c r="H439" s="7"/>
    </row>
    <row r="440" spans="1:8">
      <c r="A440" s="7"/>
      <c r="B440" s="7"/>
      <c r="C440" s="7"/>
      <c r="D440" s="7"/>
      <c r="E440" s="7"/>
      <c r="F440" s="7"/>
      <c r="G440" s="7"/>
      <c r="H440" s="7"/>
    </row>
    <row r="441" spans="1:8">
      <c r="A441" s="7"/>
      <c r="B441" s="7"/>
      <c r="C441" s="7"/>
      <c r="D441" s="7"/>
      <c r="E441" s="7"/>
      <c r="F441" s="7"/>
      <c r="G441" s="7"/>
      <c r="H441" s="7"/>
    </row>
    <row r="442" spans="1:8">
      <c r="A442" s="7"/>
      <c r="B442" s="7"/>
      <c r="C442" s="7"/>
      <c r="D442" s="7"/>
      <c r="E442" s="7"/>
      <c r="F442" s="7"/>
      <c r="G442" s="7"/>
      <c r="H442" s="7"/>
    </row>
    <row r="443" spans="1:8">
      <c r="A443" s="7"/>
      <c r="B443" s="7"/>
      <c r="C443" s="7"/>
      <c r="D443" s="7"/>
      <c r="E443" s="7"/>
      <c r="F443" s="7"/>
      <c r="G443" s="7"/>
      <c r="H443" s="7"/>
    </row>
    <row r="444" spans="1:8">
      <c r="A444" s="7"/>
      <c r="B444" s="7"/>
      <c r="C444" s="7"/>
      <c r="D444" s="7"/>
      <c r="E444" s="7"/>
      <c r="F444" s="7"/>
      <c r="G444" s="7"/>
      <c r="H444" s="7"/>
    </row>
    <row r="445" spans="1:8">
      <c r="A445" s="7"/>
      <c r="B445" s="7"/>
      <c r="C445" s="7"/>
      <c r="D445" s="7"/>
      <c r="E445" s="7"/>
      <c r="F445" s="7"/>
      <c r="G445" s="7"/>
      <c r="H445" s="7"/>
    </row>
    <row r="446" spans="1:8">
      <c r="A446" s="7"/>
      <c r="B446" s="7"/>
      <c r="C446" s="7"/>
      <c r="D446" s="7"/>
      <c r="E446" s="7"/>
      <c r="F446" s="7"/>
      <c r="G446" s="7"/>
      <c r="H446" s="7"/>
    </row>
    <row r="447" spans="1:8">
      <c r="A447" s="7"/>
      <c r="B447" s="7"/>
      <c r="C447" s="7"/>
      <c r="D447" s="7"/>
      <c r="E447" s="7"/>
      <c r="F447" s="7"/>
      <c r="G447" s="7"/>
      <c r="H447" s="7"/>
    </row>
    <row r="448" spans="1:8">
      <c r="A448" s="7"/>
      <c r="B448" s="7"/>
      <c r="C448" s="7"/>
      <c r="D448" s="7"/>
      <c r="E448" s="7"/>
      <c r="F448" s="7"/>
      <c r="G448" s="7"/>
      <c r="H448" s="7"/>
    </row>
    <row r="449" spans="1:8">
      <c r="A449" s="7"/>
      <c r="B449" s="7"/>
      <c r="C449" s="7"/>
      <c r="D449" s="7"/>
      <c r="E449" s="7"/>
      <c r="F449" s="7"/>
      <c r="G449" s="7"/>
      <c r="H449" s="7"/>
    </row>
    <row r="450" spans="1:8">
      <c r="A450" s="7"/>
      <c r="B450" s="7"/>
      <c r="C450" s="7"/>
      <c r="D450" s="7"/>
      <c r="E450" s="7"/>
      <c r="F450" s="7"/>
      <c r="G450" s="7"/>
      <c r="H450" s="7"/>
    </row>
    <row r="451" spans="1:8">
      <c r="A451" s="7"/>
      <c r="B451" s="7"/>
      <c r="C451" s="7"/>
      <c r="D451" s="7"/>
      <c r="E451" s="7"/>
      <c r="F451" s="7"/>
      <c r="G451" s="7"/>
      <c r="H451" s="7"/>
    </row>
    <row r="452" spans="1:8">
      <c r="A452" s="7"/>
      <c r="B452" s="7"/>
      <c r="C452" s="7"/>
      <c r="D452" s="7"/>
      <c r="E452" s="7"/>
      <c r="F452" s="7"/>
      <c r="G452" s="7"/>
      <c r="H452" s="7"/>
    </row>
    <row r="453" spans="1:8">
      <c r="A453" s="7"/>
      <c r="B453" s="7"/>
      <c r="C453" s="7"/>
      <c r="D453" s="7"/>
      <c r="E453" s="7"/>
      <c r="F453" s="7"/>
      <c r="G453" s="7"/>
      <c r="H453" s="7"/>
    </row>
    <row r="454" spans="1:8">
      <c r="A454" s="7"/>
      <c r="B454" s="7"/>
      <c r="C454" s="7"/>
      <c r="D454" s="7"/>
      <c r="E454" s="7"/>
      <c r="F454" s="7"/>
      <c r="G454" s="7"/>
      <c r="H454" s="7"/>
    </row>
    <row r="455" spans="1:8">
      <c r="A455" s="7"/>
      <c r="B455" s="7"/>
      <c r="C455" s="7"/>
      <c r="D455" s="7"/>
      <c r="E455" s="7"/>
      <c r="F455" s="7"/>
      <c r="G455" s="7"/>
      <c r="H455" s="7"/>
    </row>
    <row r="456" spans="1:8">
      <c r="A456" s="7"/>
      <c r="B456" s="7"/>
      <c r="C456" s="7"/>
      <c r="D456" s="7"/>
      <c r="E456" s="7"/>
      <c r="F456" s="7"/>
      <c r="G456" s="7"/>
      <c r="H456" s="7"/>
    </row>
    <row r="457" spans="1:8">
      <c r="A457" s="7"/>
      <c r="B457" s="7"/>
      <c r="C457" s="7"/>
      <c r="D457" s="7"/>
      <c r="E457" s="7"/>
      <c r="F457" s="7"/>
      <c r="G457" s="7"/>
      <c r="H457" s="7"/>
    </row>
    <row r="458" spans="1:8">
      <c r="A458" s="7"/>
      <c r="B458" s="7"/>
      <c r="C458" s="7"/>
      <c r="D458" s="7"/>
      <c r="E458" s="7"/>
      <c r="F458" s="7"/>
      <c r="G458" s="7"/>
      <c r="H458" s="7"/>
    </row>
    <row r="459" spans="1:8">
      <c r="A459" s="7"/>
      <c r="B459" s="7"/>
      <c r="C459" s="7"/>
      <c r="D459" s="7"/>
      <c r="E459" s="7"/>
      <c r="F459" s="7"/>
      <c r="G459" s="7"/>
      <c r="H459" s="7"/>
    </row>
    <row r="460" spans="1:8">
      <c r="A460" s="7"/>
      <c r="B460" s="7"/>
      <c r="C460" s="7"/>
      <c r="D460" s="7"/>
      <c r="E460" s="7"/>
      <c r="F460" s="7"/>
      <c r="G460" s="7"/>
      <c r="H460" s="7"/>
    </row>
    <row r="461" spans="1:8">
      <c r="A461" s="7"/>
      <c r="B461" s="7"/>
      <c r="C461" s="7"/>
      <c r="D461" s="7"/>
      <c r="E461" s="7"/>
      <c r="F461" s="7"/>
      <c r="G461" s="7"/>
      <c r="H461" s="7"/>
    </row>
    <row r="462" spans="1:8">
      <c r="A462" s="7"/>
      <c r="B462" s="7"/>
      <c r="C462" s="7"/>
      <c r="D462" s="7"/>
      <c r="E462" s="7"/>
      <c r="F462" s="7"/>
      <c r="G462" s="7"/>
      <c r="H462" s="7"/>
    </row>
    <row r="463" spans="1:8">
      <c r="A463" s="7"/>
      <c r="B463" s="7"/>
      <c r="C463" s="7"/>
      <c r="D463" s="7"/>
      <c r="E463" s="7"/>
      <c r="F463" s="7"/>
      <c r="G463" s="7"/>
      <c r="H463" s="7"/>
    </row>
    <row r="464" spans="1:8">
      <c r="A464" s="7"/>
      <c r="B464" s="7"/>
      <c r="C464" s="7"/>
      <c r="D464" s="7"/>
      <c r="E464" s="7"/>
      <c r="F464" s="7"/>
      <c r="G464" s="7"/>
      <c r="H464" s="7"/>
    </row>
    <row r="465" spans="1:8">
      <c r="A465" s="7"/>
      <c r="B465" s="7"/>
      <c r="C465" s="7"/>
      <c r="D465" s="7"/>
      <c r="E465" s="7"/>
      <c r="F465" s="7"/>
      <c r="G465" s="7"/>
      <c r="H465" s="7"/>
    </row>
    <row r="466" spans="1:8">
      <c r="A466" s="7"/>
      <c r="B466" s="7"/>
      <c r="C466" s="7"/>
      <c r="D466" s="7"/>
      <c r="E466" s="7"/>
      <c r="F466" s="7"/>
      <c r="G466" s="7"/>
      <c r="H466" s="7"/>
    </row>
    <row r="467" spans="1:8">
      <c r="A467" s="7"/>
      <c r="B467" s="7"/>
      <c r="C467" s="7"/>
      <c r="D467" s="7"/>
      <c r="E467" s="7"/>
      <c r="F467" s="7"/>
      <c r="G467" s="7"/>
      <c r="H467" s="7"/>
    </row>
    <row r="468" spans="1:8">
      <c r="A468" s="7"/>
      <c r="B468" s="7"/>
      <c r="C468" s="7"/>
      <c r="D468" s="7"/>
      <c r="E468" s="7"/>
      <c r="F468" s="7"/>
      <c r="G468" s="7"/>
      <c r="H468" s="7"/>
    </row>
    <row r="469" spans="1:8">
      <c r="A469" s="7"/>
      <c r="B469" s="7"/>
      <c r="C469" s="7"/>
      <c r="D469" s="7"/>
      <c r="E469" s="7"/>
      <c r="F469" s="7"/>
      <c r="G469" s="7"/>
      <c r="H469" s="7"/>
    </row>
    <row r="470" spans="1:8">
      <c r="A470" s="7"/>
      <c r="B470" s="7"/>
      <c r="C470" s="7"/>
      <c r="D470" s="7"/>
      <c r="E470" s="7"/>
      <c r="F470" s="7"/>
      <c r="G470" s="7"/>
      <c r="H470" s="7"/>
    </row>
    <row r="471" spans="1:8">
      <c r="A471" s="7"/>
      <c r="B471" s="7"/>
      <c r="C471" s="7"/>
      <c r="D471" s="7"/>
      <c r="E471" s="7"/>
      <c r="F471" s="7"/>
      <c r="G471" s="7"/>
      <c r="H471" s="7"/>
    </row>
    <row r="472" spans="1:8">
      <c r="A472" s="7"/>
      <c r="B472" s="7"/>
      <c r="C472" s="7"/>
      <c r="D472" s="7"/>
      <c r="E472" s="7"/>
      <c r="F472" s="7"/>
      <c r="G472" s="7"/>
      <c r="H472" s="7"/>
    </row>
    <row r="473" spans="1:8">
      <c r="A473" s="7"/>
      <c r="B473" s="7"/>
      <c r="C473" s="7"/>
      <c r="D473" s="7"/>
      <c r="E473" s="7"/>
      <c r="F473" s="7"/>
      <c r="G473" s="7"/>
      <c r="H473" s="7"/>
    </row>
    <row r="474" spans="1:8">
      <c r="A474" s="7"/>
      <c r="B474" s="7"/>
      <c r="C474" s="7"/>
      <c r="D474" s="7"/>
      <c r="E474" s="7"/>
      <c r="F474" s="7"/>
      <c r="G474" s="7"/>
      <c r="H474" s="7"/>
    </row>
    <row r="475" spans="1:8">
      <c r="A475" s="7"/>
      <c r="B475" s="7"/>
      <c r="C475" s="7"/>
      <c r="D475" s="7"/>
      <c r="E475" s="7"/>
      <c r="F475" s="7"/>
      <c r="G475" s="7"/>
      <c r="H475" s="7"/>
    </row>
    <row r="476" spans="1:8">
      <c r="A476" s="7"/>
      <c r="B476" s="7"/>
      <c r="C476" s="7"/>
      <c r="D476" s="7"/>
      <c r="E476" s="7"/>
      <c r="F476" s="7"/>
      <c r="G476" s="7"/>
      <c r="H476" s="7"/>
    </row>
    <row r="477" spans="1:8">
      <c r="A477" s="7"/>
      <c r="B477" s="7"/>
      <c r="C477" s="7"/>
      <c r="D477" s="7"/>
      <c r="E477" s="7"/>
      <c r="F477" s="7"/>
      <c r="G477" s="7"/>
      <c r="H477" s="7"/>
    </row>
    <row r="478" spans="1:8">
      <c r="A478" s="7"/>
      <c r="B478" s="7"/>
      <c r="C478" s="7"/>
      <c r="D478" s="7"/>
      <c r="E478" s="7"/>
      <c r="F478" s="7"/>
      <c r="G478" s="7"/>
      <c r="H478" s="7"/>
    </row>
    <row r="479" spans="1:8">
      <c r="A479" s="7"/>
      <c r="B479" s="7"/>
      <c r="C479" s="7"/>
      <c r="D479" s="7"/>
      <c r="E479" s="7"/>
      <c r="F479" s="7"/>
      <c r="G479" s="7"/>
      <c r="H479" s="7"/>
    </row>
    <row r="480" spans="1:8">
      <c r="A480" s="7"/>
      <c r="B480" s="7"/>
      <c r="C480" s="7"/>
      <c r="D480" s="7"/>
      <c r="E480" s="7"/>
      <c r="F480" s="7"/>
      <c r="G480" s="7"/>
      <c r="H480" s="7"/>
    </row>
    <row r="481" spans="1:8">
      <c r="A481" s="7"/>
      <c r="B481" s="7"/>
      <c r="C481" s="7"/>
      <c r="D481" s="7"/>
      <c r="E481" s="7"/>
      <c r="F481" s="7"/>
      <c r="G481" s="7"/>
      <c r="H481" s="7"/>
    </row>
    <row r="482" spans="1:8">
      <c r="A482" s="7"/>
      <c r="B482" s="7"/>
      <c r="C482" s="7"/>
      <c r="D482" s="7"/>
      <c r="E482" s="7"/>
      <c r="F482" s="7"/>
      <c r="G482" s="7"/>
      <c r="H482" s="7"/>
    </row>
    <row r="483" spans="1:8">
      <c r="A483" s="7"/>
      <c r="B483" s="7"/>
      <c r="C483" s="7"/>
      <c r="D483" s="7"/>
      <c r="E483" s="7"/>
      <c r="F483" s="7"/>
      <c r="G483" s="7"/>
      <c r="H483" s="7"/>
    </row>
    <row r="484" spans="1:8">
      <c r="A484" s="7"/>
      <c r="B484" s="7"/>
      <c r="C484" s="7"/>
      <c r="D484" s="7"/>
      <c r="E484" s="7"/>
      <c r="F484" s="7"/>
      <c r="G484" s="7"/>
      <c r="H484" s="7"/>
    </row>
    <row r="485" spans="1:8">
      <c r="A485" s="7"/>
      <c r="B485" s="7"/>
      <c r="C485" s="7"/>
      <c r="D485" s="7"/>
      <c r="E485" s="7"/>
      <c r="F485" s="7"/>
      <c r="G485" s="7"/>
      <c r="H485" s="7"/>
    </row>
    <row r="486" spans="1:8">
      <c r="A486" s="7"/>
      <c r="B486" s="7"/>
      <c r="C486" s="7"/>
      <c r="D486" s="7"/>
      <c r="E486" s="7"/>
      <c r="F486" s="7"/>
      <c r="G486" s="7"/>
      <c r="H486" s="7"/>
    </row>
    <row r="487" spans="1:8">
      <c r="A487" s="7"/>
      <c r="B487" s="7"/>
      <c r="C487" s="7"/>
      <c r="D487" s="7"/>
      <c r="E487" s="7"/>
      <c r="F487" s="7"/>
      <c r="G487" s="7"/>
      <c r="H487" s="7"/>
    </row>
    <row r="488" spans="1:8">
      <c r="A488" s="7"/>
      <c r="B488" s="7"/>
      <c r="C488" s="7"/>
      <c r="D488" s="7"/>
      <c r="E488" s="7"/>
      <c r="F488" s="7"/>
      <c r="G488" s="7"/>
      <c r="H488" s="7"/>
    </row>
    <row r="489" spans="1:8">
      <c r="A489" s="7"/>
      <c r="B489" s="7"/>
      <c r="C489" s="7"/>
      <c r="D489" s="7"/>
      <c r="E489" s="7"/>
      <c r="F489" s="7"/>
      <c r="G489" s="7"/>
      <c r="H489" s="7"/>
    </row>
    <row r="490" spans="1:8">
      <c r="A490" s="7"/>
      <c r="B490" s="7"/>
      <c r="C490" s="7"/>
      <c r="D490" s="7"/>
      <c r="E490" s="7"/>
      <c r="F490" s="7"/>
      <c r="G490" s="7"/>
      <c r="H490" s="7"/>
    </row>
    <row r="491" spans="1:8">
      <c r="A491" s="7"/>
      <c r="B491" s="7"/>
      <c r="C491" s="7"/>
      <c r="D491" s="7"/>
      <c r="E491" s="7"/>
      <c r="F491" s="7"/>
      <c r="G491" s="7"/>
      <c r="H491" s="7"/>
    </row>
    <row r="492" spans="1:8">
      <c r="A492" s="7"/>
      <c r="B492" s="7"/>
      <c r="C492" s="7"/>
      <c r="D492" s="7"/>
      <c r="E492" s="7"/>
      <c r="F492" s="7"/>
      <c r="G492" s="7"/>
      <c r="H492" s="7"/>
    </row>
    <row r="493" spans="1:8">
      <c r="A493" s="7"/>
      <c r="B493" s="7"/>
      <c r="C493" s="7"/>
      <c r="D493" s="7"/>
      <c r="E493" s="7"/>
      <c r="F493" s="7"/>
      <c r="G493" s="7"/>
      <c r="H493" s="7"/>
    </row>
    <row r="494" spans="1:8">
      <c r="A494" s="7"/>
      <c r="B494" s="7"/>
      <c r="C494" s="7"/>
      <c r="D494" s="7"/>
      <c r="E494" s="7"/>
      <c r="F494" s="7"/>
      <c r="G494" s="7"/>
      <c r="H494" s="7"/>
    </row>
    <row r="495" spans="1:8">
      <c r="A495" s="7"/>
      <c r="B495" s="7"/>
      <c r="C495" s="7"/>
      <c r="D495" s="7"/>
      <c r="E495" s="7"/>
      <c r="F495" s="7"/>
      <c r="G495" s="7"/>
      <c r="H495" s="7"/>
    </row>
    <row r="496" spans="1:8">
      <c r="A496" s="7"/>
      <c r="B496" s="7"/>
      <c r="C496" s="7"/>
      <c r="D496" s="7"/>
      <c r="E496" s="7"/>
      <c r="F496" s="7"/>
      <c r="G496" s="7"/>
      <c r="H496" s="7"/>
    </row>
    <row r="497" spans="1:8">
      <c r="A497" s="7"/>
      <c r="B497" s="7"/>
      <c r="C497" s="7"/>
      <c r="D497" s="7"/>
      <c r="E497" s="7"/>
      <c r="F497" s="7"/>
      <c r="G497" s="7"/>
      <c r="H497" s="7"/>
    </row>
    <row r="498" spans="1:8">
      <c r="A498" s="7"/>
      <c r="B498" s="7"/>
      <c r="C498" s="7"/>
      <c r="D498" s="7"/>
      <c r="E498" s="7"/>
      <c r="F498" s="7"/>
      <c r="G498" s="7"/>
      <c r="H498" s="7"/>
    </row>
    <row r="499" spans="1:8">
      <c r="A499" s="7"/>
      <c r="B499" s="7"/>
      <c r="C499" s="7"/>
      <c r="D499" s="7"/>
      <c r="E499" s="7"/>
      <c r="F499" s="7"/>
      <c r="G499" s="7"/>
      <c r="H499" s="7"/>
    </row>
    <row r="500" spans="1:8">
      <c r="A500" s="7"/>
      <c r="B500" s="7"/>
      <c r="C500" s="7"/>
      <c r="D500" s="7"/>
      <c r="E500" s="7"/>
      <c r="F500" s="7"/>
      <c r="G500" s="7"/>
      <c r="H500" s="7"/>
    </row>
    <row r="501" spans="1:8">
      <c r="A501" s="7"/>
      <c r="B501" s="7"/>
      <c r="C501" s="7"/>
      <c r="D501" s="7"/>
      <c r="E501" s="7"/>
      <c r="F501" s="7"/>
      <c r="G501" s="7"/>
      <c r="H501" s="7"/>
    </row>
    <row r="502" spans="1:8">
      <c r="A502" s="7"/>
      <c r="B502" s="7"/>
      <c r="C502" s="7"/>
      <c r="D502" s="7"/>
      <c r="E502" s="7"/>
      <c r="F502" s="7"/>
      <c r="G502" s="7"/>
      <c r="H502" s="7"/>
    </row>
    <row r="503" spans="1:8">
      <c r="A503" s="7"/>
      <c r="B503" s="7"/>
      <c r="C503" s="7"/>
      <c r="D503" s="7"/>
      <c r="E503" s="7"/>
      <c r="F503" s="7"/>
      <c r="G503" s="7"/>
      <c r="H503" s="7"/>
    </row>
    <row r="504" spans="1:8">
      <c r="A504" s="7"/>
      <c r="B504" s="7"/>
      <c r="C504" s="7"/>
      <c r="D504" s="7"/>
      <c r="E504" s="7"/>
      <c r="F504" s="7"/>
      <c r="G504" s="7"/>
      <c r="H504" s="7"/>
    </row>
    <row r="505" spans="1:8">
      <c r="A505" s="7"/>
      <c r="B505" s="7"/>
      <c r="C505" s="7"/>
      <c r="D505" s="7"/>
      <c r="E505" s="7"/>
      <c r="F505" s="7"/>
      <c r="G505" s="7"/>
      <c r="H505" s="7"/>
    </row>
    <row r="506" spans="1:8">
      <c r="A506" s="7"/>
      <c r="B506" s="7"/>
      <c r="C506" s="7"/>
      <c r="D506" s="7"/>
      <c r="E506" s="7"/>
      <c r="F506" s="7"/>
      <c r="G506" s="7"/>
      <c r="H506" s="7"/>
    </row>
    <row r="507" spans="1:8">
      <c r="A507" s="7"/>
      <c r="B507" s="7"/>
      <c r="C507" s="7"/>
      <c r="D507" s="7"/>
      <c r="E507" s="7"/>
      <c r="F507" s="7"/>
      <c r="G507" s="7"/>
      <c r="H507" s="7"/>
    </row>
    <row r="508" spans="1:8">
      <c r="A508" s="7"/>
      <c r="B508" s="7"/>
      <c r="C508" s="7"/>
      <c r="D508" s="7"/>
      <c r="E508" s="7"/>
      <c r="F508" s="7"/>
      <c r="G508" s="7"/>
      <c r="H508" s="7"/>
    </row>
    <row r="509" spans="1:8">
      <c r="A509" s="7"/>
      <c r="B509" s="7"/>
      <c r="C509" s="7"/>
      <c r="D509" s="7"/>
      <c r="E509" s="7"/>
      <c r="F509" s="7"/>
      <c r="G509" s="7"/>
      <c r="H509" s="7"/>
    </row>
    <row r="510" spans="1:8">
      <c r="A510" s="7"/>
      <c r="B510" s="7"/>
      <c r="C510" s="7"/>
      <c r="D510" s="7"/>
      <c r="E510" s="7"/>
      <c r="F510" s="7"/>
      <c r="G510" s="7"/>
      <c r="H510" s="7"/>
    </row>
    <row r="511" spans="1:8">
      <c r="A511" s="7"/>
      <c r="B511" s="7"/>
      <c r="C511" s="7"/>
      <c r="D511" s="7"/>
      <c r="E511" s="7"/>
      <c r="F511" s="7"/>
      <c r="G511" s="7"/>
      <c r="H511" s="7"/>
    </row>
    <row r="512" spans="1:8">
      <c r="A512" s="7"/>
      <c r="B512" s="7"/>
      <c r="C512" s="7"/>
      <c r="D512" s="7"/>
      <c r="E512" s="7"/>
      <c r="F512" s="7"/>
      <c r="G512" s="7"/>
      <c r="H512" s="7"/>
    </row>
    <row r="513" spans="1:8">
      <c r="A513" s="7"/>
      <c r="B513" s="7"/>
      <c r="C513" s="7"/>
      <c r="D513" s="7"/>
      <c r="E513" s="7"/>
      <c r="F513" s="7"/>
      <c r="G513" s="7"/>
      <c r="H513" s="7"/>
    </row>
    <row r="514" spans="1:8">
      <c r="A514" s="7"/>
      <c r="B514" s="7"/>
      <c r="C514" s="7"/>
      <c r="D514" s="7"/>
      <c r="E514" s="7"/>
      <c r="F514" s="7"/>
      <c r="G514" s="7"/>
      <c r="H514" s="7"/>
    </row>
    <row r="515" spans="1:8">
      <c r="A515" s="7"/>
      <c r="B515" s="7"/>
      <c r="C515" s="7"/>
      <c r="D515" s="7"/>
      <c r="E515" s="7"/>
      <c r="F515" s="7"/>
      <c r="G515" s="7"/>
      <c r="H515" s="7"/>
    </row>
    <row r="516" spans="1:8">
      <c r="A516" s="7"/>
      <c r="B516" s="7"/>
      <c r="C516" s="7"/>
      <c r="D516" s="7"/>
      <c r="E516" s="7"/>
      <c r="F516" s="7"/>
      <c r="G516" s="7"/>
      <c r="H516" s="7"/>
    </row>
    <row r="517" spans="1:8">
      <c r="A517" s="7"/>
      <c r="B517" s="7"/>
      <c r="C517" s="7"/>
      <c r="D517" s="7"/>
      <c r="E517" s="7"/>
      <c r="F517" s="7"/>
      <c r="G517" s="7"/>
      <c r="H517" s="7"/>
    </row>
    <row r="518" spans="1:8">
      <c r="A518" s="7"/>
      <c r="B518" s="7"/>
      <c r="C518" s="7"/>
      <c r="D518" s="7"/>
      <c r="E518" s="7"/>
      <c r="F518" s="7"/>
      <c r="G518" s="7"/>
      <c r="H518" s="7"/>
    </row>
    <row r="519" spans="1:8">
      <c r="A519" s="7"/>
      <c r="B519" s="7"/>
      <c r="C519" s="7"/>
      <c r="D519" s="7"/>
      <c r="E519" s="7"/>
      <c r="F519" s="7"/>
      <c r="G519" s="7"/>
      <c r="H519" s="7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K49"/>
  <sheetViews>
    <sheetView showGridLines="0" workbookViewId="0">
      <selection activeCell="A24" sqref="A24"/>
    </sheetView>
  </sheetViews>
  <sheetFormatPr defaultRowHeight="13.2"/>
  <sheetData>
    <row r="1" spans="1:11" ht="16.2">
      <c r="A1" s="167" t="s">
        <v>420</v>
      </c>
      <c r="B1" s="168"/>
      <c r="C1" s="169"/>
      <c r="D1" s="168"/>
      <c r="E1" s="168"/>
      <c r="F1" s="168"/>
      <c r="G1" s="168"/>
      <c r="H1" s="168"/>
      <c r="I1" s="168"/>
      <c r="J1" s="168"/>
      <c r="K1" s="168"/>
    </row>
    <row r="2" spans="1:11" ht="16.2">
      <c r="A2" s="167"/>
      <c r="B2" s="168"/>
      <c r="C2" s="169"/>
      <c r="D2" s="168"/>
      <c r="E2" s="168"/>
      <c r="F2" s="168"/>
      <c r="G2" s="168"/>
      <c r="H2" s="168"/>
      <c r="I2" s="168"/>
      <c r="J2" s="168"/>
      <c r="K2" s="168"/>
    </row>
    <row r="3" spans="1:11" ht="16.2">
      <c r="A3" s="167"/>
      <c r="B3" s="168"/>
      <c r="C3" s="169"/>
      <c r="D3" s="168"/>
      <c r="E3" s="168"/>
      <c r="F3" s="168"/>
      <c r="G3" s="168"/>
      <c r="H3" s="168"/>
      <c r="I3" s="168"/>
      <c r="J3" s="168"/>
      <c r="K3" s="168"/>
    </row>
    <row r="4" spans="1:11">
      <c r="A4" t="s">
        <v>400</v>
      </c>
    </row>
    <row r="5" spans="1:11" ht="15.75" customHeight="1">
      <c r="A5" t="s">
        <v>401</v>
      </c>
    </row>
    <row r="6" spans="1:11" ht="12.75" customHeight="1">
      <c r="A6" s="40"/>
      <c r="B6" s="23"/>
      <c r="C6" s="7"/>
    </row>
    <row r="7" spans="1:11">
      <c r="A7" s="15" t="s">
        <v>402</v>
      </c>
      <c r="B7" s="23"/>
      <c r="C7" s="7"/>
    </row>
    <row r="8" spans="1:11">
      <c r="A8" t="s">
        <v>403</v>
      </c>
    </row>
    <row r="10" spans="1:11">
      <c r="A10" t="s">
        <v>409</v>
      </c>
    </row>
    <row r="11" spans="1:11">
      <c r="A11" t="s">
        <v>410</v>
      </c>
    </row>
    <row r="12" spans="1:11">
      <c r="A12" t="s">
        <v>408</v>
      </c>
      <c r="H12" s="6"/>
    </row>
    <row r="14" spans="1:11">
      <c r="A14" s="17"/>
    </row>
    <row r="17" spans="1:4">
      <c r="A17" t="s">
        <v>421</v>
      </c>
    </row>
    <row r="18" spans="1:4">
      <c r="A18" s="7" t="s">
        <v>173</v>
      </c>
    </row>
    <row r="19" spans="1:4">
      <c r="A19" s="17"/>
    </row>
    <row r="20" spans="1:4">
      <c r="A20" t="s">
        <v>422</v>
      </c>
    </row>
    <row r="21" spans="1:4" ht="15.75" customHeight="1">
      <c r="A21" s="7" t="s">
        <v>261</v>
      </c>
    </row>
    <row r="22" spans="1:4" ht="12.75" customHeight="1">
      <c r="A22" s="28"/>
      <c r="B22" s="7"/>
      <c r="C22" s="7"/>
      <c r="D22" s="7"/>
    </row>
    <row r="23" spans="1:4">
      <c r="A23" t="s">
        <v>404</v>
      </c>
      <c r="C23" s="7"/>
      <c r="D23" s="7"/>
    </row>
    <row r="24" spans="1:4" ht="13.5" customHeight="1">
      <c r="A24" t="s">
        <v>405</v>
      </c>
    </row>
    <row r="31" spans="1:4">
      <c r="A31" s="17"/>
    </row>
    <row r="40" spans="1:7" ht="15.75" customHeight="1"/>
    <row r="42" spans="1:7">
      <c r="A42" s="16"/>
      <c r="D42" s="16"/>
      <c r="G42" s="16"/>
    </row>
    <row r="44" spans="1:7">
      <c r="G44" s="14"/>
    </row>
    <row r="46" spans="1:7">
      <c r="G46" s="14"/>
    </row>
    <row r="48" spans="1:7">
      <c r="G48" s="14"/>
    </row>
    <row r="49" spans="7:7">
      <c r="G49" s="14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autoPageBreaks="0"/>
  </sheetPr>
  <dimension ref="A1:I31"/>
  <sheetViews>
    <sheetView showGridLines="0" workbookViewId="0">
      <selection activeCell="B1" sqref="B1"/>
    </sheetView>
  </sheetViews>
  <sheetFormatPr defaultRowHeight="13.2"/>
  <sheetData>
    <row r="1" spans="1:9" ht="16.2">
      <c r="A1" s="47" t="s">
        <v>153</v>
      </c>
    </row>
    <row r="2" spans="1:9">
      <c r="A2" s="2"/>
    </row>
    <row r="3" spans="1:9" ht="15.75" customHeight="1">
      <c r="A3" s="48" t="s">
        <v>160</v>
      </c>
      <c r="B3" s="49"/>
      <c r="C3" s="49"/>
      <c r="D3" s="50"/>
      <c r="E3" s="48" t="s">
        <v>161</v>
      </c>
      <c r="F3" s="49"/>
      <c r="G3" s="49"/>
      <c r="H3" s="49"/>
      <c r="I3" s="50"/>
    </row>
    <row r="5" spans="1:9">
      <c r="A5" t="s">
        <v>159</v>
      </c>
      <c r="E5" s="14">
        <v>1</v>
      </c>
    </row>
    <row r="6" spans="1:9">
      <c r="A6" t="s">
        <v>158</v>
      </c>
      <c r="E6" s="14">
        <v>21</v>
      </c>
    </row>
    <row r="7" spans="1:9">
      <c r="A7" t="s">
        <v>154</v>
      </c>
      <c r="E7" s="14">
        <v>310</v>
      </c>
    </row>
    <row r="8" spans="1:9">
      <c r="A8" t="s">
        <v>155</v>
      </c>
      <c r="E8" s="65">
        <v>11710</v>
      </c>
    </row>
    <row r="9" spans="1:9">
      <c r="A9" t="s">
        <v>156</v>
      </c>
      <c r="E9" s="65">
        <v>2800</v>
      </c>
    </row>
    <row r="10" spans="1:9">
      <c r="A10" t="s">
        <v>157</v>
      </c>
      <c r="E10" s="65">
        <v>1300</v>
      </c>
    </row>
    <row r="11" spans="1:9">
      <c r="A11" s="4" t="s">
        <v>162</v>
      </c>
      <c r="E11" s="65">
        <v>3800</v>
      </c>
    </row>
    <row r="12" spans="1:9">
      <c r="A12" s="4" t="s">
        <v>163</v>
      </c>
      <c r="E12" s="14">
        <v>140</v>
      </c>
    </row>
    <row r="13" spans="1:9">
      <c r="A13" t="s">
        <v>164</v>
      </c>
      <c r="E13" s="65">
        <v>2900</v>
      </c>
    </row>
    <row r="14" spans="1:9">
      <c r="A14" t="s">
        <v>165</v>
      </c>
      <c r="E14" s="65">
        <v>6300</v>
      </c>
    </row>
    <row r="15" spans="1:9">
      <c r="A15" t="s">
        <v>166</v>
      </c>
      <c r="E15" s="65">
        <v>1300</v>
      </c>
    </row>
    <row r="16" spans="1:9">
      <c r="A16" t="s">
        <v>167</v>
      </c>
      <c r="E16" s="65">
        <v>6500</v>
      </c>
    </row>
    <row r="17" spans="1:5">
      <c r="A17" t="s">
        <v>168</v>
      </c>
      <c r="E17" s="65">
        <v>9200</v>
      </c>
    </row>
    <row r="18" spans="1:5">
      <c r="A18" t="s">
        <v>169</v>
      </c>
      <c r="E18" s="65">
        <v>7000</v>
      </c>
    </row>
    <row r="19" spans="1:5">
      <c r="A19" t="s">
        <v>170</v>
      </c>
      <c r="E19" s="65">
        <v>7400</v>
      </c>
    </row>
    <row r="20" spans="1:5">
      <c r="A20" t="s">
        <v>171</v>
      </c>
      <c r="E20" s="65">
        <v>23900</v>
      </c>
    </row>
    <row r="21" spans="1:5">
      <c r="A21" s="1"/>
    </row>
    <row r="23" spans="1:5">
      <c r="A23" t="s">
        <v>172</v>
      </c>
    </row>
    <row r="24" spans="1:5">
      <c r="A24" s="7" t="s">
        <v>173</v>
      </c>
      <c r="B24" s="7"/>
      <c r="C24" s="7"/>
    </row>
    <row r="25" spans="1:5" s="2" customFormat="1"/>
    <row r="26" spans="1:5" s="2" customFormat="1"/>
    <row r="27" spans="1:5" s="2" customFormat="1"/>
    <row r="30" spans="1:5">
      <c r="A30" s="1"/>
    </row>
    <row r="31" spans="1:5">
      <c r="A31" s="2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showGridLines="0" workbookViewId="0"/>
  </sheetViews>
  <sheetFormatPr defaultColWidth="8" defaultRowHeight="13.2"/>
  <cols>
    <col min="1" max="1" width="33.33203125" style="109" customWidth="1"/>
    <col min="2" max="2" width="15.44140625" style="109" customWidth="1"/>
    <col min="3" max="3" width="18.109375" style="109" customWidth="1"/>
    <col min="4" max="4" width="9.109375" style="109" bestFit="1" customWidth="1"/>
    <col min="5" max="5" width="8" style="109" customWidth="1"/>
    <col min="6" max="6" width="9.109375" style="109" customWidth="1"/>
    <col min="7" max="16384" width="8" style="109"/>
  </cols>
  <sheetData>
    <row r="1" spans="1:2" ht="16.2">
      <c r="A1" s="152" t="s">
        <v>340</v>
      </c>
    </row>
    <row r="3" spans="1:2">
      <c r="A3" s="113"/>
    </row>
    <row r="6" spans="1:2">
      <c r="A6" s="113" t="s">
        <v>341</v>
      </c>
    </row>
    <row r="7" spans="1:2">
      <c r="A7" s="113" t="s">
        <v>342</v>
      </c>
      <c r="B7" s="113"/>
    </row>
    <row r="8" spans="1:2">
      <c r="A8" s="113" t="s">
        <v>343</v>
      </c>
      <c r="B8" s="113"/>
    </row>
    <row r="9" spans="1:2">
      <c r="A9" s="113" t="s">
        <v>344</v>
      </c>
      <c r="B9" s="113"/>
    </row>
    <row r="10" spans="1:2">
      <c r="A10" s="113" t="s">
        <v>345</v>
      </c>
      <c r="B10" s="113"/>
    </row>
    <row r="11" spans="1:2">
      <c r="A11" s="113" t="s">
        <v>346</v>
      </c>
      <c r="B11" s="113"/>
    </row>
    <row r="12" spans="1:2">
      <c r="A12" s="113" t="s">
        <v>347</v>
      </c>
      <c r="B12" s="113"/>
    </row>
    <row r="13" spans="1:2">
      <c r="A13" s="113" t="s">
        <v>348</v>
      </c>
      <c r="B13" s="113"/>
    </row>
    <row r="16" spans="1:2" ht="15.75" customHeight="1">
      <c r="A16" s="152" t="s">
        <v>306</v>
      </c>
    </row>
    <row r="17" spans="1:11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</row>
    <row r="18" spans="1:11" ht="15.75" customHeight="1">
      <c r="A18" s="124" t="s">
        <v>307</v>
      </c>
      <c r="B18" s="171" t="s">
        <v>309</v>
      </c>
      <c r="C18" s="172"/>
      <c r="D18" s="114"/>
      <c r="E18" s="114"/>
      <c r="F18" s="115"/>
      <c r="G18" s="116"/>
      <c r="H18" s="113"/>
      <c r="I18" s="113"/>
      <c r="J18" s="113"/>
      <c r="K18" s="113"/>
    </row>
    <row r="19" spans="1:11">
      <c r="A19" s="125"/>
      <c r="B19" s="127" t="s">
        <v>292</v>
      </c>
      <c r="C19" s="127" t="s">
        <v>293</v>
      </c>
      <c r="D19" s="116"/>
      <c r="E19" s="116"/>
      <c r="F19" s="115"/>
      <c r="G19" s="116"/>
      <c r="H19" s="113"/>
      <c r="I19" s="113"/>
      <c r="J19" s="113"/>
      <c r="K19" s="113"/>
    </row>
    <row r="20" spans="1:11" ht="15.6">
      <c r="A20" s="126"/>
      <c r="B20" s="128" t="s">
        <v>294</v>
      </c>
      <c r="C20" s="128" t="s">
        <v>308</v>
      </c>
      <c r="D20" s="117"/>
      <c r="E20" s="117"/>
      <c r="F20" s="112"/>
      <c r="G20" s="116"/>
      <c r="H20" s="113"/>
      <c r="I20" s="113"/>
      <c r="J20" s="113"/>
      <c r="K20" s="113"/>
    </row>
    <row r="21" spans="1:11">
      <c r="A21" s="129" t="s">
        <v>295</v>
      </c>
      <c r="B21" s="118">
        <v>0.6</v>
      </c>
      <c r="C21" s="119">
        <v>2543</v>
      </c>
      <c r="D21" s="120"/>
      <c r="E21" s="113"/>
      <c r="J21" s="113"/>
      <c r="K21" s="113"/>
    </row>
    <row r="22" spans="1:11">
      <c r="A22" s="129" t="s">
        <v>296</v>
      </c>
      <c r="B22" s="118">
        <v>0.6</v>
      </c>
      <c r="C22" s="119">
        <v>11301</v>
      </c>
      <c r="D22" s="120"/>
      <c r="E22" s="113"/>
      <c r="K22" s="113"/>
    </row>
    <row r="23" spans="1:11">
      <c r="A23" s="129" t="s">
        <v>297</v>
      </c>
      <c r="B23" s="118">
        <v>0.6</v>
      </c>
      <c r="C23" s="119">
        <v>5227</v>
      </c>
      <c r="D23" s="120"/>
      <c r="E23" s="113"/>
      <c r="I23" s="113"/>
      <c r="J23" s="113"/>
      <c r="K23" s="113"/>
    </row>
    <row r="24" spans="1:11">
      <c r="A24" s="129" t="s">
        <v>298</v>
      </c>
      <c r="B24" s="118">
        <v>0.06</v>
      </c>
      <c r="C24" s="119">
        <v>6174</v>
      </c>
      <c r="D24" s="120"/>
      <c r="E24" s="113"/>
      <c r="F24" s="113"/>
      <c r="G24" s="113"/>
      <c r="H24" s="113"/>
      <c r="I24" s="113"/>
      <c r="J24" s="113"/>
      <c r="K24" s="113"/>
    </row>
    <row r="25" spans="1:11">
      <c r="A25" s="129" t="s">
        <v>299</v>
      </c>
      <c r="B25" s="118">
        <v>0.05</v>
      </c>
      <c r="C25" s="119">
        <v>12656</v>
      </c>
      <c r="D25" s="120"/>
      <c r="E25" s="113"/>
      <c r="J25" s="113"/>
      <c r="K25" s="113"/>
    </row>
    <row r="26" spans="1:11">
      <c r="A26" s="129" t="s">
        <v>300</v>
      </c>
      <c r="B26" s="118">
        <v>0.06</v>
      </c>
      <c r="C26" s="119">
        <v>18057</v>
      </c>
      <c r="D26" s="120"/>
      <c r="E26" s="113"/>
      <c r="F26" s="113"/>
      <c r="G26" s="113"/>
      <c r="H26" s="113"/>
      <c r="I26" s="113"/>
      <c r="J26" s="113"/>
      <c r="K26" s="113"/>
    </row>
    <row r="27" spans="1:11">
      <c r="A27" s="129" t="s">
        <v>301</v>
      </c>
      <c r="B27" s="118">
        <v>0.06</v>
      </c>
      <c r="C27" s="119">
        <v>7013</v>
      </c>
      <c r="D27" s="120"/>
      <c r="E27" s="113"/>
      <c r="F27" s="113"/>
      <c r="G27" s="113"/>
      <c r="H27" s="113"/>
      <c r="I27" s="113"/>
      <c r="J27" s="113"/>
      <c r="K27" s="113"/>
    </row>
    <row r="28" spans="1:11">
      <c r="A28" s="129" t="s">
        <v>302</v>
      </c>
      <c r="B28" s="118">
        <v>0.06</v>
      </c>
      <c r="C28" s="119">
        <v>10977</v>
      </c>
      <c r="D28" s="120"/>
      <c r="E28" s="113"/>
      <c r="F28" s="113"/>
      <c r="G28" s="113"/>
      <c r="H28" s="113"/>
      <c r="I28" s="113"/>
      <c r="J28" s="113"/>
      <c r="K28" s="113"/>
    </row>
    <row r="29" spans="1:11">
      <c r="A29" s="129" t="s">
        <v>303</v>
      </c>
      <c r="B29" s="118">
        <v>0.7</v>
      </c>
      <c r="C29" s="119">
        <v>24987</v>
      </c>
      <c r="D29" s="120"/>
      <c r="E29" s="113"/>
      <c r="F29" s="113"/>
      <c r="G29" s="113"/>
      <c r="H29" s="113"/>
      <c r="I29" s="113"/>
      <c r="J29" s="113"/>
      <c r="K29" s="113"/>
    </row>
    <row r="30" spans="1:11">
      <c r="A30" s="113"/>
      <c r="B30" s="120"/>
      <c r="C30" s="120"/>
      <c r="D30" s="120"/>
      <c r="E30" s="113"/>
      <c r="F30" s="113"/>
      <c r="G30" s="113"/>
      <c r="H30" s="113"/>
      <c r="I30" s="113"/>
      <c r="J30" s="113"/>
      <c r="K30" s="113"/>
    </row>
    <row r="31" spans="1:11">
      <c r="A31" s="113"/>
      <c r="B31" s="121" t="s">
        <v>304</v>
      </c>
      <c r="C31" s="122">
        <v>0.55000000000000004</v>
      </c>
      <c r="D31" s="120"/>
      <c r="E31" s="113"/>
      <c r="F31" s="113"/>
      <c r="G31" s="113"/>
      <c r="H31" s="113"/>
      <c r="I31" s="113"/>
      <c r="J31" s="113"/>
      <c r="K31" s="113"/>
    </row>
    <row r="32" spans="1:11">
      <c r="A32" s="113"/>
      <c r="B32" s="121" t="s">
        <v>305</v>
      </c>
      <c r="C32" s="123">
        <v>0</v>
      </c>
      <c r="D32" s="120"/>
      <c r="E32" s="113"/>
      <c r="F32" s="113"/>
      <c r="G32" s="113"/>
      <c r="H32" s="113"/>
      <c r="I32" s="113"/>
      <c r="J32" s="113"/>
      <c r="K32" s="113"/>
    </row>
    <row r="33" spans="1:11">
      <c r="A33" s="113"/>
      <c r="B33" s="120"/>
      <c r="C33" s="120"/>
      <c r="D33" s="120"/>
      <c r="E33" s="113"/>
      <c r="F33" s="113"/>
      <c r="G33" s="113"/>
      <c r="H33" s="113"/>
      <c r="I33" s="113"/>
      <c r="J33" s="113"/>
      <c r="K33" s="113"/>
    </row>
    <row r="34" spans="1:11">
      <c r="A34" s="113"/>
      <c r="B34" s="120"/>
      <c r="C34" s="120"/>
      <c r="D34" s="120"/>
      <c r="E34" s="113"/>
      <c r="F34" s="113"/>
      <c r="G34" s="113"/>
      <c r="H34" s="113"/>
      <c r="I34" s="113"/>
      <c r="J34" s="113"/>
      <c r="K34" s="113"/>
    </row>
    <row r="35" spans="1:11" ht="15.75" customHeight="1">
      <c r="A35" s="51" t="s">
        <v>317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</row>
    <row r="36" spans="1:11" ht="12.75" customHeight="1">
      <c r="A36" s="51"/>
      <c r="B36" s="113"/>
      <c r="C36" s="113"/>
      <c r="D36" s="113"/>
      <c r="E36" s="113"/>
      <c r="F36" s="113"/>
      <c r="G36" s="113"/>
      <c r="H36" s="113"/>
      <c r="I36" s="113"/>
      <c r="J36" s="113"/>
      <c r="K36" s="113"/>
    </row>
    <row r="37" spans="1:11" ht="15.75" customHeight="1">
      <c r="A37" s="48" t="s">
        <v>83</v>
      </c>
      <c r="B37" s="48" t="s">
        <v>118</v>
      </c>
      <c r="C37" s="49"/>
      <c r="D37" s="48" t="s">
        <v>310</v>
      </c>
      <c r="E37" s="49"/>
      <c r="F37" s="135"/>
      <c r="G37" s="7"/>
      <c r="H37" s="7"/>
      <c r="I37" s="113"/>
      <c r="J37" s="113"/>
      <c r="K37" s="113"/>
    </row>
    <row r="38" spans="1:11" ht="15.6">
      <c r="A38" s="129" t="s">
        <v>314</v>
      </c>
      <c r="B38" s="113" t="s">
        <v>311</v>
      </c>
      <c r="C38" s="113"/>
      <c r="D38" s="129">
        <v>1.1599999999999999</v>
      </c>
      <c r="E38" s="113"/>
      <c r="F38" s="113"/>
      <c r="G38" s="113"/>
      <c r="H38" s="113"/>
      <c r="I38" s="113"/>
      <c r="J38" s="113"/>
      <c r="K38" s="113"/>
    </row>
    <row r="39" spans="1:11" ht="12.75" customHeight="1">
      <c r="A39" s="129" t="s">
        <v>315</v>
      </c>
      <c r="B39" s="113" t="s">
        <v>312</v>
      </c>
      <c r="C39" s="113"/>
      <c r="D39" s="129">
        <v>16</v>
      </c>
      <c r="E39" s="113"/>
    </row>
    <row r="40" spans="1:11">
      <c r="A40" s="136" t="s">
        <v>95</v>
      </c>
      <c r="B40" s="113" t="s">
        <v>104</v>
      </c>
      <c r="C40" s="113"/>
      <c r="D40" s="136">
        <v>1.102E-6</v>
      </c>
    </row>
    <row r="41" spans="1:11" ht="12.75" customHeight="1">
      <c r="A41" s="129" t="s">
        <v>316</v>
      </c>
      <c r="B41" s="113" t="s">
        <v>313</v>
      </c>
      <c r="C41" s="113"/>
      <c r="D41" s="129">
        <v>21</v>
      </c>
    </row>
  </sheetData>
  <mergeCells count="1">
    <mergeCell ref="B18:C18"/>
  </mergeCells>
  <phoneticPr fontId="0" type="noConversion"/>
  <pageMargins left="0.75" right="0.75" top="1" bottom="1" header="0.5" footer="0.5"/>
  <pageSetup scale="79" orientation="portrait" horizontalDpi="4294967292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84" r:id="rId4">
          <objectPr defaultSize="0" r:id="rId5">
            <anchor moveWithCells="1">
              <from>
                <xdr:col>0</xdr:col>
                <xdr:colOff>441960</xdr:colOff>
                <xdr:row>1</xdr:row>
                <xdr:rowOff>121920</xdr:rowOff>
              </from>
              <to>
                <xdr:col>1</xdr:col>
                <xdr:colOff>403860</xdr:colOff>
                <xdr:row>4</xdr:row>
                <xdr:rowOff>30480</xdr:rowOff>
              </to>
            </anchor>
          </objectPr>
        </oleObject>
      </mc:Choice>
      <mc:Fallback>
        <oleObject progId="Word.Document.8" shapeId="20484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autoPageBreaks="0"/>
  </sheetPr>
  <dimension ref="A1:I34"/>
  <sheetViews>
    <sheetView showGridLines="0" workbookViewId="0">
      <selection activeCell="A26" sqref="A26:A27"/>
    </sheetView>
  </sheetViews>
  <sheetFormatPr defaultRowHeight="13.2"/>
  <sheetData>
    <row r="1" spans="1:9" ht="16.2">
      <c r="A1" s="47" t="s">
        <v>232</v>
      </c>
    </row>
    <row r="2" spans="1:9">
      <c r="A2" s="2"/>
    </row>
    <row r="3" spans="1:9" ht="15.75" customHeight="1">
      <c r="A3" s="55" t="s">
        <v>233</v>
      </c>
      <c r="B3" s="19"/>
      <c r="C3" s="19"/>
      <c r="D3" s="94" t="s">
        <v>234</v>
      </c>
      <c r="E3" s="48"/>
      <c r="F3" s="49"/>
      <c r="G3" s="49"/>
      <c r="H3" s="49"/>
      <c r="I3" s="50"/>
    </row>
    <row r="4" spans="1:9">
      <c r="A4" s="99"/>
      <c r="B4" s="7"/>
      <c r="C4" s="96"/>
      <c r="D4" s="36" t="s">
        <v>235</v>
      </c>
      <c r="E4" s="36" t="s">
        <v>236</v>
      </c>
      <c r="F4" s="36" t="s">
        <v>237</v>
      </c>
      <c r="G4" s="36" t="s">
        <v>238</v>
      </c>
      <c r="H4" s="36" t="s">
        <v>171</v>
      </c>
      <c r="I4" s="36" t="s">
        <v>239</v>
      </c>
    </row>
    <row r="5" spans="1:9">
      <c r="A5" s="101" t="s">
        <v>240</v>
      </c>
      <c r="B5" s="102"/>
      <c r="C5" s="104"/>
      <c r="D5" s="104"/>
      <c r="E5" s="133"/>
      <c r="F5" s="104"/>
      <c r="G5" s="104"/>
      <c r="H5" s="104"/>
      <c r="I5" s="105"/>
    </row>
    <row r="6" spans="1:9">
      <c r="A6" s="99" t="s">
        <v>241</v>
      </c>
      <c r="B6" s="7"/>
      <c r="C6" s="7"/>
      <c r="D6" s="36" t="s">
        <v>8</v>
      </c>
      <c r="E6" s="97"/>
      <c r="F6" s="93"/>
      <c r="G6" s="93"/>
      <c r="H6" s="93"/>
      <c r="I6" s="93"/>
    </row>
    <row r="7" spans="1:9">
      <c r="A7" s="99" t="s">
        <v>242</v>
      </c>
      <c r="B7" s="7"/>
      <c r="C7" s="7"/>
      <c r="D7" s="36" t="s">
        <v>8</v>
      </c>
      <c r="E7" s="97"/>
      <c r="F7" s="93"/>
      <c r="G7" s="93"/>
      <c r="H7" s="93"/>
      <c r="I7" s="93"/>
    </row>
    <row r="8" spans="1:9">
      <c r="A8" s="99" t="s">
        <v>243</v>
      </c>
      <c r="B8" s="7"/>
      <c r="C8" s="7"/>
      <c r="D8" s="36" t="s">
        <v>8</v>
      </c>
      <c r="E8" s="98"/>
      <c r="F8" s="93"/>
      <c r="G8" s="93"/>
      <c r="H8" s="93"/>
      <c r="I8" s="93"/>
    </row>
    <row r="9" spans="1:9">
      <c r="A9" s="99" t="s">
        <v>244</v>
      </c>
      <c r="B9" s="7"/>
      <c r="C9" s="7"/>
      <c r="D9" s="36" t="s">
        <v>8</v>
      </c>
      <c r="E9" s="98"/>
      <c r="F9" s="93"/>
      <c r="G9" s="93"/>
      <c r="H9" s="93"/>
      <c r="I9" s="93"/>
    </row>
    <row r="10" spans="1:9">
      <c r="A10" s="99" t="s">
        <v>245</v>
      </c>
      <c r="B10" s="7"/>
      <c r="C10" s="7"/>
      <c r="D10" s="36" t="s">
        <v>8</v>
      </c>
      <c r="E10" s="98"/>
      <c r="F10" s="93"/>
      <c r="G10" s="93"/>
      <c r="H10" s="93"/>
      <c r="I10" s="93"/>
    </row>
    <row r="11" spans="1:9">
      <c r="A11" s="103" t="s">
        <v>246</v>
      </c>
      <c r="B11" s="104"/>
      <c r="C11" s="104"/>
      <c r="D11" s="104"/>
      <c r="E11" s="130"/>
      <c r="F11" s="104"/>
      <c r="G11" s="104"/>
      <c r="H11" s="104"/>
      <c r="I11" s="105"/>
    </row>
    <row r="12" spans="1:9">
      <c r="A12" s="100" t="s">
        <v>248</v>
      </c>
      <c r="B12" s="7"/>
      <c r="C12" s="7"/>
      <c r="D12" s="36" t="s">
        <v>8</v>
      </c>
      <c r="E12" s="36"/>
      <c r="F12" s="36"/>
      <c r="G12" s="36"/>
      <c r="H12" s="36"/>
      <c r="I12" s="36"/>
    </row>
    <row r="13" spans="1:9">
      <c r="A13" s="99" t="s">
        <v>249</v>
      </c>
      <c r="B13" s="7"/>
      <c r="C13" s="7"/>
      <c r="D13" s="36"/>
      <c r="E13" s="106"/>
      <c r="F13" s="36" t="s">
        <v>8</v>
      </c>
      <c r="G13" s="36"/>
      <c r="H13" s="36"/>
      <c r="I13" s="36"/>
    </row>
    <row r="14" spans="1:9">
      <c r="A14" s="99" t="s">
        <v>250</v>
      </c>
      <c r="B14" s="7"/>
      <c r="C14" s="7"/>
      <c r="D14" s="36"/>
      <c r="E14" s="106"/>
      <c r="F14" s="36" t="s">
        <v>8</v>
      </c>
      <c r="G14" s="36"/>
      <c r="H14" s="36"/>
      <c r="I14" s="36"/>
    </row>
    <row r="15" spans="1:9">
      <c r="A15" s="99" t="s">
        <v>251</v>
      </c>
      <c r="B15" s="7"/>
      <c r="C15" s="7"/>
      <c r="D15" s="36"/>
      <c r="E15" s="106"/>
      <c r="F15" s="36" t="s">
        <v>8</v>
      </c>
      <c r="G15" s="36"/>
      <c r="H15" s="36"/>
      <c r="I15" s="36"/>
    </row>
    <row r="16" spans="1:9">
      <c r="A16" s="107" t="s">
        <v>247</v>
      </c>
      <c r="B16" s="104"/>
      <c r="C16" s="104"/>
      <c r="D16" s="131"/>
      <c r="E16" s="132"/>
      <c r="F16" s="131"/>
      <c r="G16" s="131"/>
      <c r="H16" s="131"/>
      <c r="I16" s="134"/>
    </row>
    <row r="17" spans="1:9">
      <c r="A17" s="99" t="s">
        <v>252</v>
      </c>
      <c r="B17" s="7"/>
      <c r="C17" s="7"/>
      <c r="D17" s="36" t="s">
        <v>8</v>
      </c>
      <c r="E17" s="36" t="s">
        <v>8</v>
      </c>
      <c r="F17" s="36"/>
      <c r="G17" s="36"/>
      <c r="H17" s="36"/>
      <c r="I17" s="36"/>
    </row>
    <row r="18" spans="1:9">
      <c r="A18" s="99" t="s">
        <v>253</v>
      </c>
      <c r="B18" s="7"/>
      <c r="C18" s="7"/>
      <c r="D18" s="36" t="s">
        <v>8</v>
      </c>
      <c r="E18" s="36" t="s">
        <v>8</v>
      </c>
      <c r="F18" s="36"/>
      <c r="G18" s="36" t="s">
        <v>8</v>
      </c>
      <c r="H18" s="36" t="s">
        <v>8</v>
      </c>
      <c r="I18" s="36"/>
    </row>
    <row r="19" spans="1:9">
      <c r="A19" s="99" t="s">
        <v>254</v>
      </c>
      <c r="B19" s="7"/>
      <c r="C19" s="7"/>
      <c r="D19" s="36" t="s">
        <v>8</v>
      </c>
      <c r="E19" s="98"/>
      <c r="F19" s="93"/>
      <c r="G19" s="93"/>
      <c r="H19" s="36" t="s">
        <v>8</v>
      </c>
      <c r="I19" s="93"/>
    </row>
    <row r="20" spans="1:9">
      <c r="A20" s="104" t="s">
        <v>255</v>
      </c>
      <c r="B20" s="104"/>
      <c r="C20" s="104"/>
      <c r="D20" s="104"/>
      <c r="E20" s="130"/>
      <c r="F20" s="104"/>
      <c r="G20" s="104"/>
      <c r="H20" s="104"/>
      <c r="I20" s="105"/>
    </row>
    <row r="21" spans="1:9">
      <c r="A21" s="7" t="s">
        <v>256</v>
      </c>
      <c r="B21" s="7"/>
      <c r="C21" s="7"/>
      <c r="D21" s="36" t="s">
        <v>8</v>
      </c>
      <c r="E21" s="106" t="s">
        <v>8</v>
      </c>
      <c r="F21" s="93"/>
      <c r="G21" s="93"/>
      <c r="H21" s="93"/>
      <c r="I21" s="93"/>
    </row>
    <row r="22" spans="1:9">
      <c r="A22" s="99" t="s">
        <v>257</v>
      </c>
      <c r="B22" s="7"/>
      <c r="C22" s="7"/>
      <c r="D22" s="36" t="s">
        <v>8</v>
      </c>
      <c r="E22" s="106" t="s">
        <v>8</v>
      </c>
      <c r="F22" s="93"/>
      <c r="G22" s="93"/>
      <c r="H22" s="93"/>
      <c r="I22" s="93"/>
    </row>
    <row r="23" spans="1:9">
      <c r="A23" s="7" t="s">
        <v>258</v>
      </c>
      <c r="B23" s="7"/>
      <c r="C23" s="7"/>
      <c r="D23" s="36" t="s">
        <v>8</v>
      </c>
      <c r="E23" s="106" t="s">
        <v>8</v>
      </c>
      <c r="F23" s="93"/>
      <c r="G23" s="93"/>
      <c r="H23" s="93"/>
      <c r="I23" s="93"/>
    </row>
    <row r="24" spans="1:9">
      <c r="A24" s="95" t="s">
        <v>259</v>
      </c>
      <c r="B24" s="3"/>
      <c r="C24" s="3"/>
      <c r="D24" s="36" t="s">
        <v>8</v>
      </c>
      <c r="E24" s="106"/>
      <c r="F24" s="93"/>
      <c r="G24" s="93"/>
      <c r="H24" s="93"/>
      <c r="I24" s="93"/>
    </row>
    <row r="25" spans="1:9">
      <c r="A25" s="7"/>
      <c r="B25" s="7"/>
      <c r="C25" s="7"/>
      <c r="D25" s="7"/>
      <c r="E25" s="108"/>
      <c r="F25" s="7"/>
      <c r="G25" s="7"/>
      <c r="H25" s="7"/>
      <c r="I25" s="7"/>
    </row>
    <row r="26" spans="1:9">
      <c r="A26" t="s">
        <v>260</v>
      </c>
    </row>
    <row r="27" spans="1:9">
      <c r="A27" s="7" t="s">
        <v>261</v>
      </c>
      <c r="B27" s="7"/>
      <c r="C27" s="7"/>
    </row>
    <row r="28" spans="1:9" s="2" customFormat="1"/>
    <row r="29" spans="1:9" s="2" customFormat="1"/>
    <row r="30" spans="1:9" s="2" customFormat="1"/>
    <row r="33" spans="1:1">
      <c r="A33" s="1"/>
    </row>
    <row r="34" spans="1:1">
      <c r="A34" s="2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I31"/>
  <sheetViews>
    <sheetView showGridLines="0" workbookViewId="0">
      <selection activeCell="J5" sqref="J5"/>
    </sheetView>
  </sheetViews>
  <sheetFormatPr defaultRowHeight="13.2"/>
  <cols>
    <col min="1" max="1" width="15.6640625" customWidth="1"/>
    <col min="4" max="4" width="15.6640625" customWidth="1"/>
  </cols>
  <sheetData>
    <row r="1" spans="1:9">
      <c r="A1" s="1" t="s">
        <v>82</v>
      </c>
    </row>
    <row r="3" spans="1:9" ht="15.75" customHeight="1">
      <c r="A3" s="48" t="s">
        <v>83</v>
      </c>
      <c r="B3" s="49"/>
      <c r="C3" s="49"/>
      <c r="D3" s="48" t="s">
        <v>84</v>
      </c>
      <c r="E3" s="49"/>
      <c r="F3" s="48" t="s">
        <v>85</v>
      </c>
      <c r="G3" s="49"/>
      <c r="H3" s="50"/>
      <c r="I3" s="7"/>
    </row>
    <row r="4" spans="1:9" ht="15.75" customHeight="1">
      <c r="A4" s="28"/>
      <c r="B4" s="7"/>
      <c r="C4" s="7"/>
      <c r="D4" s="28"/>
      <c r="E4" s="7"/>
      <c r="F4" s="28"/>
      <c r="G4" s="7"/>
      <c r="H4" s="7"/>
      <c r="I4" s="7"/>
    </row>
    <row r="5" spans="1:9">
      <c r="A5" t="s">
        <v>86</v>
      </c>
      <c r="D5" t="s">
        <v>99</v>
      </c>
      <c r="F5" s="14">
        <v>0.30480000000000002</v>
      </c>
    </row>
    <row r="6" spans="1:9">
      <c r="A6" t="s">
        <v>87</v>
      </c>
      <c r="D6" t="s">
        <v>100</v>
      </c>
      <c r="F6" s="14">
        <v>1.6093</v>
      </c>
    </row>
    <row r="7" spans="1:9" ht="15.6">
      <c r="A7" t="s">
        <v>88</v>
      </c>
      <c r="D7" t="s">
        <v>101</v>
      </c>
      <c r="F7" s="14" t="s">
        <v>111</v>
      </c>
    </row>
    <row r="8" spans="1:9">
      <c r="A8" t="s">
        <v>102</v>
      </c>
      <c r="D8" t="s">
        <v>101</v>
      </c>
      <c r="F8" s="14">
        <v>2.4700000000000002</v>
      </c>
    </row>
    <row r="9" spans="1:9">
      <c r="A9" t="s">
        <v>89</v>
      </c>
      <c r="D9" t="s">
        <v>103</v>
      </c>
      <c r="F9" s="14">
        <v>28.32</v>
      </c>
    </row>
    <row r="10" spans="1:9">
      <c r="A10" t="s">
        <v>90</v>
      </c>
      <c r="D10" t="s">
        <v>104</v>
      </c>
      <c r="F10" s="14">
        <v>453.6</v>
      </c>
    </row>
    <row r="11" spans="1:9">
      <c r="A11" t="s">
        <v>91</v>
      </c>
      <c r="D11" t="s">
        <v>105</v>
      </c>
      <c r="F11" s="14">
        <v>1055.0999999999999</v>
      </c>
    </row>
    <row r="12" spans="1:9" ht="15.6">
      <c r="A12" t="s">
        <v>92</v>
      </c>
      <c r="D12" t="s">
        <v>106</v>
      </c>
      <c r="F12" s="14" t="s">
        <v>112</v>
      </c>
    </row>
    <row r="13" spans="1:9">
      <c r="A13" t="s">
        <v>93</v>
      </c>
      <c r="D13" t="s">
        <v>106</v>
      </c>
      <c r="F13" s="14">
        <v>3413</v>
      </c>
    </row>
    <row r="14" spans="1:9" ht="15.6">
      <c r="A14" t="s">
        <v>94</v>
      </c>
      <c r="D14" t="s">
        <v>107</v>
      </c>
      <c r="F14" s="14" t="s">
        <v>113</v>
      </c>
    </row>
    <row r="15" spans="1:9">
      <c r="A15" t="s">
        <v>145</v>
      </c>
      <c r="D15" t="s">
        <v>108</v>
      </c>
      <c r="F15" s="14">
        <v>0.90720000000000001</v>
      </c>
    </row>
    <row r="16" spans="1:9">
      <c r="A16" t="s">
        <v>96</v>
      </c>
      <c r="D16" t="s">
        <v>109</v>
      </c>
      <c r="F16" s="14">
        <v>42</v>
      </c>
    </row>
    <row r="17" spans="1:6" ht="15.6">
      <c r="A17" t="s">
        <v>97</v>
      </c>
      <c r="D17" t="s">
        <v>106</v>
      </c>
      <c r="F17" s="53" t="s">
        <v>116</v>
      </c>
    </row>
    <row r="18" spans="1:6" ht="15.6">
      <c r="A18" t="s">
        <v>90</v>
      </c>
      <c r="D18" t="s">
        <v>95</v>
      </c>
      <c r="F18" s="52" t="s">
        <v>114</v>
      </c>
    </row>
    <row r="19" spans="1:6" ht="16.8">
      <c r="A19" t="s">
        <v>125</v>
      </c>
      <c r="D19" t="s">
        <v>126</v>
      </c>
      <c r="F19" s="14" t="s">
        <v>115</v>
      </c>
    </row>
    <row r="20" spans="1:6">
      <c r="A20" t="s">
        <v>98</v>
      </c>
      <c r="D20" t="s">
        <v>110</v>
      </c>
      <c r="F20" s="14">
        <v>1E-3</v>
      </c>
    </row>
    <row r="21" spans="1:6" ht="15.6">
      <c r="A21" t="s">
        <v>117</v>
      </c>
      <c r="D21" t="s">
        <v>124</v>
      </c>
      <c r="F21" t="s">
        <v>119</v>
      </c>
    </row>
    <row r="22" spans="1:6" ht="15.6">
      <c r="A22" t="s">
        <v>121</v>
      </c>
      <c r="D22" t="s">
        <v>124</v>
      </c>
      <c r="F22" s="14">
        <v>1.1020000000000001</v>
      </c>
    </row>
    <row r="23" spans="1:6" ht="16.8">
      <c r="A23" t="s">
        <v>122</v>
      </c>
      <c r="D23" t="s">
        <v>121</v>
      </c>
      <c r="F23" t="s">
        <v>120</v>
      </c>
    </row>
    <row r="24" spans="1:6" ht="15.6">
      <c r="A24" t="s">
        <v>123</v>
      </c>
      <c r="D24" t="s">
        <v>190</v>
      </c>
      <c r="F24" s="14">
        <v>0.1237</v>
      </c>
    </row>
    <row r="25" spans="1:6">
      <c r="D25" t="s">
        <v>189</v>
      </c>
    </row>
    <row r="26" spans="1:6" ht="15.6">
      <c r="A26" t="s">
        <v>138</v>
      </c>
      <c r="D26" t="s">
        <v>106</v>
      </c>
      <c r="F26" s="14" t="s">
        <v>139</v>
      </c>
    </row>
    <row r="27" spans="1:6" ht="15.6">
      <c r="A27" t="s">
        <v>140</v>
      </c>
      <c r="D27" t="s">
        <v>106</v>
      </c>
      <c r="F27" s="14" t="s">
        <v>141</v>
      </c>
    </row>
    <row r="31" spans="1:6">
      <c r="A31" t="s">
        <v>399</v>
      </c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topLeftCell="A20" workbookViewId="0">
      <selection activeCell="A46" sqref="A46"/>
    </sheetView>
  </sheetViews>
  <sheetFormatPr defaultRowHeight="13.2"/>
  <sheetData>
    <row r="1" spans="1:12" ht="16.2">
      <c r="A1" s="77" t="s">
        <v>419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3" spans="1:12">
      <c r="A3" s="90" t="s">
        <v>262</v>
      </c>
    </row>
    <row r="4" spans="1:12">
      <c r="A4" s="90" t="s">
        <v>263</v>
      </c>
    </row>
    <row r="5" spans="1:12">
      <c r="A5" s="90" t="s">
        <v>278</v>
      </c>
    </row>
    <row r="6" spans="1:12">
      <c r="A6" s="90" t="s">
        <v>279</v>
      </c>
    </row>
    <row r="7" spans="1:12">
      <c r="A7" s="90" t="s">
        <v>370</v>
      </c>
    </row>
    <row r="8" spans="1:12">
      <c r="A8" s="90" t="s">
        <v>280</v>
      </c>
    </row>
    <row r="9" spans="1:12">
      <c r="A9" s="90" t="s">
        <v>281</v>
      </c>
    </row>
    <row r="10" spans="1:12">
      <c r="A10" t="s">
        <v>282</v>
      </c>
      <c r="B10" s="90"/>
    </row>
    <row r="11" spans="1:12">
      <c r="A11" t="s">
        <v>283</v>
      </c>
      <c r="B11" s="90"/>
    </row>
    <row r="12" spans="1:12">
      <c r="A12" t="s">
        <v>285</v>
      </c>
      <c r="B12" s="90"/>
    </row>
    <row r="13" spans="1:12">
      <c r="A13" t="s">
        <v>284</v>
      </c>
      <c r="B13" s="90"/>
    </row>
    <row r="14" spans="1:12">
      <c r="B14" s="90"/>
    </row>
    <row r="15" spans="1:12">
      <c r="A15" t="s">
        <v>264</v>
      </c>
      <c r="B15" s="90"/>
    </row>
    <row r="16" spans="1:12">
      <c r="A16" t="s">
        <v>265</v>
      </c>
      <c r="B16" s="90"/>
    </row>
    <row r="17" spans="1:2">
      <c r="A17" t="s">
        <v>268</v>
      </c>
      <c r="B17" s="90"/>
    </row>
    <row r="18" spans="1:2">
      <c r="A18" t="s">
        <v>266</v>
      </c>
      <c r="B18" s="90"/>
    </row>
    <row r="19" spans="1:2">
      <c r="A19" t="s">
        <v>267</v>
      </c>
      <c r="B19" s="90"/>
    </row>
    <row r="20" spans="1:2">
      <c r="A20" t="s">
        <v>270</v>
      </c>
      <c r="B20" s="90"/>
    </row>
    <row r="21" spans="1:2">
      <c r="A21" t="s">
        <v>271</v>
      </c>
      <c r="B21" s="90"/>
    </row>
    <row r="22" spans="1:2">
      <c r="A22" t="s">
        <v>272</v>
      </c>
      <c r="B22" s="90"/>
    </row>
    <row r="23" spans="1:2">
      <c r="A23" t="s">
        <v>269</v>
      </c>
      <c r="B23" s="90"/>
    </row>
    <row r="24" spans="1:2">
      <c r="B24" s="90"/>
    </row>
    <row r="25" spans="1:2">
      <c r="A25" t="s">
        <v>286</v>
      </c>
      <c r="B25" s="90"/>
    </row>
    <row r="26" spans="1:2">
      <c r="A26" t="s">
        <v>273</v>
      </c>
      <c r="B26" s="90"/>
    </row>
    <row r="27" spans="1:2">
      <c r="A27" t="s">
        <v>274</v>
      </c>
      <c r="B27" s="90"/>
    </row>
    <row r="28" spans="1:2">
      <c r="A28" t="s">
        <v>287</v>
      </c>
      <c r="B28" s="90"/>
    </row>
    <row r="29" spans="1:2">
      <c r="A29" t="s">
        <v>288</v>
      </c>
      <c r="B29" s="90"/>
    </row>
    <row r="30" spans="1:2">
      <c r="A30" t="s">
        <v>1</v>
      </c>
      <c r="B30" s="90"/>
    </row>
    <row r="31" spans="1:2">
      <c r="A31" t="s">
        <v>0</v>
      </c>
      <c r="B31" s="90"/>
    </row>
    <row r="32" spans="1:2">
      <c r="B32" s="90"/>
    </row>
    <row r="33" spans="1:2">
      <c r="A33" t="s">
        <v>275</v>
      </c>
      <c r="B33" s="90"/>
    </row>
    <row r="34" spans="1:2">
      <c r="A34" t="s">
        <v>290</v>
      </c>
      <c r="B34" s="90"/>
    </row>
    <row r="35" spans="1:2">
      <c r="A35" t="s">
        <v>276</v>
      </c>
      <c r="B35" s="90"/>
    </row>
    <row r="36" spans="1:2">
      <c r="A36" t="s">
        <v>289</v>
      </c>
      <c r="B36" s="90"/>
    </row>
    <row r="37" spans="1:2">
      <c r="A37" t="s">
        <v>291</v>
      </c>
      <c r="B37" s="90"/>
    </row>
    <row r="38" spans="1:2">
      <c r="A38" t="s">
        <v>2</v>
      </c>
      <c r="B38" s="90"/>
    </row>
    <row r="39" spans="1:2">
      <c r="A39" t="s">
        <v>277</v>
      </c>
    </row>
    <row r="40" spans="1:2">
      <c r="A40" t="s">
        <v>3</v>
      </c>
    </row>
    <row r="41" spans="1:2">
      <c r="A41" t="s">
        <v>4</v>
      </c>
    </row>
  </sheetData>
  <dataConsolidate/>
  <phoneticPr fontId="0" type="noConversion"/>
  <pageMargins left="0.75" right="0.75" top="1" bottom="1" header="0.5" footer="0.5"/>
  <pageSetup orientation="portrait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L41"/>
  <sheetViews>
    <sheetView workbookViewId="0"/>
  </sheetViews>
  <sheetFormatPr defaultRowHeight="13.2"/>
  <sheetData>
    <row r="1" spans="1:12" ht="16.2">
      <c r="A1" s="78" t="s">
        <v>419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4" spans="1:12">
      <c r="A4" s="1" t="s">
        <v>5</v>
      </c>
    </row>
    <row r="5" spans="1:12">
      <c r="A5" t="s">
        <v>200</v>
      </c>
    </row>
    <row r="6" spans="1:12" ht="12.75" customHeight="1">
      <c r="A6" t="s">
        <v>203</v>
      </c>
    </row>
    <row r="7" spans="1:12" ht="12.75" customHeight="1">
      <c r="A7" t="s">
        <v>204</v>
      </c>
    </row>
    <row r="8" spans="1:12">
      <c r="A8" t="s">
        <v>193</v>
      </c>
    </row>
    <row r="9" spans="1:12" ht="12.75" customHeight="1">
      <c r="A9" s="4" t="s">
        <v>201</v>
      </c>
      <c r="B9" s="2"/>
      <c r="C9" s="2"/>
      <c r="D9" s="2"/>
      <c r="E9" s="2"/>
      <c r="F9" s="2"/>
      <c r="G9" s="2"/>
    </row>
    <row r="10" spans="1:12" ht="12.75" customHeight="1">
      <c r="A10" s="4" t="s">
        <v>202</v>
      </c>
      <c r="B10" s="2"/>
      <c r="C10" s="2"/>
      <c r="D10" s="2"/>
      <c r="E10" s="2"/>
      <c r="F10" s="2"/>
      <c r="G10" s="2"/>
    </row>
    <row r="11" spans="1:12">
      <c r="A11" s="4"/>
      <c r="B11" s="2"/>
      <c r="C11" s="2"/>
      <c r="D11" s="2"/>
      <c r="E11" s="2"/>
      <c r="F11" s="2"/>
      <c r="G11" s="2"/>
    </row>
    <row r="12" spans="1:12">
      <c r="A12" s="2"/>
      <c r="B12" s="2"/>
      <c r="C12" s="2"/>
      <c r="D12" s="2"/>
      <c r="E12" s="2"/>
      <c r="F12" s="2"/>
      <c r="G12" s="2"/>
    </row>
    <row r="13" spans="1:12">
      <c r="A13" s="4"/>
      <c r="B13" s="4"/>
      <c r="C13" s="4" t="s">
        <v>16</v>
      </c>
      <c r="D13" s="2"/>
      <c r="E13" s="2"/>
      <c r="F13" s="2"/>
      <c r="G13" s="2"/>
      <c r="J13" s="7"/>
    </row>
    <row r="14" spans="1:12">
      <c r="A14" s="4"/>
      <c r="B14" s="4"/>
      <c r="C14" s="4" t="s">
        <v>17</v>
      </c>
      <c r="D14" s="2"/>
      <c r="E14" s="2"/>
      <c r="F14" s="2"/>
      <c r="G14" s="2"/>
      <c r="J14" s="7"/>
    </row>
    <row r="15" spans="1:12">
      <c r="A15" s="4"/>
      <c r="B15" s="4"/>
      <c r="C15" s="67"/>
      <c r="D15" s="8" t="s">
        <v>8</v>
      </c>
      <c r="E15" s="10">
        <v>240</v>
      </c>
      <c r="F15" s="8" t="s">
        <v>9</v>
      </c>
      <c r="G15" s="10">
        <f>C15*E15</f>
        <v>0</v>
      </c>
      <c r="J15" s="7"/>
    </row>
    <row r="16" spans="1:12">
      <c r="A16" s="4"/>
      <c r="B16" s="4"/>
      <c r="C16" s="5"/>
      <c r="D16" s="8"/>
      <c r="E16" s="5"/>
      <c r="F16" s="8"/>
      <c r="G16" s="9"/>
      <c r="J16" s="7"/>
    </row>
    <row r="17" spans="1:11">
      <c r="A17" s="4"/>
      <c r="B17" s="4"/>
      <c r="C17" s="5" t="s">
        <v>19</v>
      </c>
      <c r="D17" s="8"/>
      <c r="E17" s="5"/>
      <c r="F17" s="8"/>
      <c r="G17" s="9"/>
      <c r="J17" s="7"/>
    </row>
    <row r="18" spans="1:11">
      <c r="A18" s="4"/>
      <c r="B18" s="4"/>
      <c r="C18" s="5" t="s">
        <v>18</v>
      </c>
      <c r="D18" s="8"/>
      <c r="E18" s="5"/>
      <c r="F18" s="8"/>
      <c r="G18" s="9"/>
      <c r="J18" s="7"/>
      <c r="K18" s="7"/>
    </row>
    <row r="19" spans="1:11">
      <c r="A19" s="4"/>
      <c r="B19" s="4"/>
      <c r="C19" s="10">
        <f>G15</f>
        <v>0</v>
      </c>
      <c r="D19" s="8" t="s">
        <v>8</v>
      </c>
      <c r="E19" s="61">
        <v>23.6</v>
      </c>
      <c r="F19" s="8" t="s">
        <v>9</v>
      </c>
      <c r="G19" s="10">
        <f>C19*E19</f>
        <v>0</v>
      </c>
      <c r="J19" s="7"/>
    </row>
    <row r="20" spans="1:11">
      <c r="A20" s="4"/>
      <c r="B20" s="4"/>
      <c r="C20" s="5"/>
      <c r="D20" s="8"/>
      <c r="E20" s="5"/>
      <c r="F20" s="8"/>
      <c r="G20" s="9"/>
      <c r="J20" s="7"/>
    </row>
    <row r="21" spans="1:11">
      <c r="A21" s="4"/>
      <c r="B21" s="2"/>
      <c r="C21" s="4" t="s">
        <v>371</v>
      </c>
      <c r="D21" s="2"/>
      <c r="E21" s="2"/>
      <c r="F21" s="2"/>
      <c r="G21" s="2"/>
    </row>
    <row r="22" spans="1:11">
      <c r="A22" s="4"/>
      <c r="B22" s="2"/>
      <c r="C22" s="10">
        <f>G19</f>
        <v>0</v>
      </c>
      <c r="D22" s="8" t="s">
        <v>15</v>
      </c>
      <c r="E22" s="24">
        <v>23.8</v>
      </c>
      <c r="F22" s="8" t="s">
        <v>9</v>
      </c>
      <c r="G22" s="10">
        <f>C22/E22</f>
        <v>0</v>
      </c>
    </row>
    <row r="23" spans="1:11">
      <c r="A23" s="4"/>
      <c r="B23" s="2"/>
      <c r="C23" s="5"/>
      <c r="D23" s="8"/>
      <c r="E23" s="11"/>
      <c r="F23" s="8"/>
      <c r="G23" s="9"/>
    </row>
    <row r="24" spans="1:11" ht="16.2" thickBot="1">
      <c r="A24" s="4"/>
      <c r="B24" s="2"/>
      <c r="C24" s="4" t="s">
        <v>128</v>
      </c>
      <c r="D24" s="2"/>
      <c r="E24" s="2"/>
      <c r="F24" s="2"/>
      <c r="G24" s="2"/>
    </row>
    <row r="25" spans="1:11" ht="13.8" thickBot="1">
      <c r="A25" s="4"/>
      <c r="B25" s="2"/>
      <c r="C25" s="10">
        <f>G22</f>
        <v>0</v>
      </c>
      <c r="D25" s="8" t="s">
        <v>8</v>
      </c>
      <c r="E25" s="10">
        <v>19.559999999999999</v>
      </c>
      <c r="F25" s="8" t="s">
        <v>9</v>
      </c>
      <c r="G25" s="72">
        <f>C25*E25</f>
        <v>0</v>
      </c>
    </row>
    <row r="26" spans="1:11">
      <c r="A26" s="4"/>
      <c r="B26" s="2"/>
      <c r="C26" s="4"/>
      <c r="D26" s="2"/>
      <c r="E26" s="2"/>
      <c r="F26" s="2"/>
      <c r="G26" s="2"/>
    </row>
    <row r="27" spans="1:11">
      <c r="A27" s="4"/>
      <c r="B27" s="2"/>
      <c r="C27" s="4"/>
      <c r="D27" s="2"/>
      <c r="E27" s="2"/>
      <c r="F27" s="2"/>
      <c r="G27" s="2"/>
    </row>
    <row r="28" spans="1:11">
      <c r="A28" s="4"/>
      <c r="B28" s="2"/>
      <c r="C28" s="2"/>
      <c r="D28" s="2"/>
      <c r="E28" s="2"/>
    </row>
    <row r="29" spans="1:11">
      <c r="A29" s="4"/>
      <c r="B29" s="2"/>
      <c r="C29" s="2"/>
      <c r="D29" s="2"/>
      <c r="E29" s="2"/>
    </row>
    <row r="30" spans="1:11">
      <c r="A30" s="4"/>
      <c r="B30" s="2"/>
      <c r="C30" s="2"/>
      <c r="D30" s="2"/>
      <c r="E30" s="2"/>
    </row>
    <row r="31" spans="1:11">
      <c r="A31" s="4"/>
      <c r="B31" s="2"/>
      <c r="C31" s="2"/>
      <c r="D31" s="2"/>
      <c r="E31" s="2"/>
    </row>
    <row r="32" spans="1:11">
      <c r="A32" s="4"/>
      <c r="B32" s="2"/>
      <c r="C32" s="2"/>
      <c r="D32" s="2"/>
      <c r="E32" s="2"/>
    </row>
    <row r="33" spans="1:5">
      <c r="A33" s="4"/>
      <c r="B33" s="2"/>
      <c r="C33" s="2"/>
      <c r="D33" s="2"/>
      <c r="E33" s="2"/>
    </row>
    <row r="34" spans="1:5">
      <c r="A34" s="4"/>
      <c r="B34" s="2"/>
      <c r="C34" s="2"/>
      <c r="D34" s="2"/>
      <c r="E34" s="2"/>
    </row>
    <row r="35" spans="1:5">
      <c r="A35" s="4"/>
      <c r="B35" s="2"/>
      <c r="C35" s="2"/>
      <c r="D35" s="2"/>
      <c r="E35" s="2"/>
    </row>
    <row r="36" spans="1:5">
      <c r="A36" s="4" t="s">
        <v>13</v>
      </c>
      <c r="B36" s="2"/>
      <c r="C36" s="2"/>
      <c r="D36" s="2"/>
      <c r="E36" s="2"/>
    </row>
    <row r="37" spans="1:5">
      <c r="A37" s="4"/>
      <c r="B37" s="2"/>
      <c r="C37" s="2"/>
      <c r="D37" s="2"/>
      <c r="E37" s="2"/>
    </row>
    <row r="38" spans="1:5">
      <c r="A38" s="4"/>
      <c r="B38" s="2"/>
      <c r="C38" s="2"/>
      <c r="D38" s="2"/>
      <c r="E38" s="2"/>
    </row>
    <row r="39" spans="1:5">
      <c r="A39" s="4"/>
      <c r="B39" s="2"/>
      <c r="C39" s="2"/>
      <c r="D39" s="2"/>
      <c r="E39" s="2"/>
    </row>
    <row r="40" spans="1:5">
      <c r="A40" s="4"/>
      <c r="B40" s="2"/>
      <c r="C40" s="2"/>
      <c r="D40" s="2"/>
      <c r="E40" s="2"/>
    </row>
    <row r="41" spans="1:5">
      <c r="A41" s="4"/>
      <c r="B41" s="2"/>
      <c r="C41" s="2"/>
      <c r="D41" s="2"/>
      <c r="E41" s="2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L25"/>
  <sheetViews>
    <sheetView workbookViewId="0"/>
  </sheetViews>
  <sheetFormatPr defaultRowHeight="13.2"/>
  <sheetData>
    <row r="1" spans="1:12" ht="16.2">
      <c r="A1" s="78" t="s">
        <v>419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4" spans="1:12">
      <c r="A4" s="1" t="s">
        <v>6</v>
      </c>
      <c r="B4" s="2"/>
      <c r="C4" s="2"/>
      <c r="D4" s="2"/>
      <c r="E4" s="2"/>
    </row>
    <row r="5" spans="1:12">
      <c r="A5" s="4" t="s">
        <v>212</v>
      </c>
      <c r="B5" s="2"/>
      <c r="C5" s="2"/>
      <c r="D5" s="2"/>
      <c r="E5" s="2"/>
    </row>
    <row r="6" spans="1:12" ht="12.75" customHeight="1">
      <c r="A6" s="4" t="s">
        <v>205</v>
      </c>
      <c r="B6" s="2"/>
      <c r="C6" s="2"/>
      <c r="D6" s="2"/>
      <c r="E6" s="2"/>
    </row>
    <row r="7" spans="1:12" ht="12.75" customHeight="1">
      <c r="A7" s="4" t="s">
        <v>220</v>
      </c>
      <c r="B7" s="2"/>
      <c r="C7" s="2"/>
      <c r="D7" s="2"/>
      <c r="E7" s="2"/>
    </row>
    <row r="8" spans="1:12">
      <c r="A8" s="4" t="s">
        <v>193</v>
      </c>
      <c r="B8" s="2"/>
      <c r="C8" s="2"/>
      <c r="D8" s="2"/>
      <c r="E8" s="2"/>
    </row>
    <row r="9" spans="1:12" ht="12.75" customHeight="1">
      <c r="A9" s="4" t="s">
        <v>195</v>
      </c>
      <c r="B9" s="2"/>
      <c r="C9" s="2"/>
      <c r="D9" s="2"/>
      <c r="E9" s="2"/>
    </row>
    <row r="10" spans="1:12">
      <c r="A10" s="4" t="s">
        <v>12</v>
      </c>
      <c r="B10" s="2"/>
      <c r="C10" s="2"/>
      <c r="D10" s="2"/>
      <c r="E10" s="2"/>
    </row>
    <row r="11" spans="1:12">
      <c r="A11" s="4"/>
      <c r="B11" s="2"/>
      <c r="C11" s="2"/>
      <c r="D11" s="2"/>
      <c r="E11" s="2"/>
    </row>
    <row r="12" spans="1:12">
      <c r="A12" s="1"/>
      <c r="B12" s="2"/>
      <c r="C12" s="2"/>
      <c r="D12" s="2"/>
      <c r="E12" s="2"/>
    </row>
    <row r="13" spans="1:12">
      <c r="A13" s="4"/>
      <c r="B13" s="2"/>
      <c r="C13" s="4" t="s">
        <v>7</v>
      </c>
      <c r="D13" s="2"/>
      <c r="E13" s="2"/>
    </row>
    <row r="14" spans="1:12">
      <c r="A14" s="4"/>
      <c r="B14" s="2"/>
      <c r="C14" s="67"/>
      <c r="D14" s="8" t="s">
        <v>15</v>
      </c>
      <c r="E14" s="24">
        <v>23.8</v>
      </c>
      <c r="F14" s="8" t="s">
        <v>9</v>
      </c>
      <c r="G14" s="10">
        <f>C14/E14</f>
        <v>0</v>
      </c>
    </row>
    <row r="15" spans="1:12">
      <c r="A15" s="4"/>
      <c r="B15" s="2"/>
      <c r="C15" s="4"/>
      <c r="D15" s="2"/>
      <c r="E15" s="2"/>
    </row>
    <row r="16" spans="1:12" ht="16.2" thickBot="1">
      <c r="A16" s="4"/>
      <c r="B16" s="2"/>
      <c r="C16" s="4" t="s">
        <v>129</v>
      </c>
      <c r="D16" s="2"/>
      <c r="E16" s="2"/>
    </row>
    <row r="17" spans="1:7" ht="13.8" thickBot="1">
      <c r="A17" s="4"/>
      <c r="B17" s="2"/>
      <c r="C17" s="10">
        <f>G14</f>
        <v>0</v>
      </c>
      <c r="D17" s="8" t="s">
        <v>8</v>
      </c>
      <c r="E17" s="10">
        <v>19.559999999999999</v>
      </c>
      <c r="F17" s="8" t="s">
        <v>9</v>
      </c>
      <c r="G17" s="72">
        <f>C17*E17</f>
        <v>0</v>
      </c>
    </row>
    <row r="18" spans="1:7">
      <c r="A18" s="4"/>
      <c r="B18" s="2"/>
      <c r="C18" s="11"/>
      <c r="D18" s="8"/>
      <c r="E18" s="11"/>
      <c r="F18" s="8"/>
      <c r="G18" s="11"/>
    </row>
    <row r="19" spans="1:7">
      <c r="A19" s="4"/>
      <c r="B19" s="2"/>
      <c r="C19" s="2"/>
      <c r="D19" s="2"/>
      <c r="E19" s="2"/>
    </row>
    <row r="20" spans="1:7">
      <c r="A20" s="4"/>
      <c r="B20" s="2"/>
      <c r="C20" s="2"/>
      <c r="D20" s="2"/>
      <c r="E20" s="2"/>
    </row>
    <row r="21" spans="1:7">
      <c r="A21" s="4"/>
      <c r="B21" s="2"/>
      <c r="C21" s="2"/>
      <c r="D21" s="2"/>
      <c r="E21" s="2"/>
    </row>
    <row r="22" spans="1:7">
      <c r="A22" s="4"/>
      <c r="B22" s="2"/>
      <c r="C22" s="2"/>
      <c r="D22" s="2"/>
      <c r="E22" s="2"/>
    </row>
    <row r="23" spans="1:7">
      <c r="A23" s="4"/>
      <c r="B23" s="2"/>
      <c r="C23" s="2"/>
      <c r="D23" s="2"/>
      <c r="E23" s="2"/>
    </row>
    <row r="24" spans="1:7">
      <c r="A24" s="4"/>
      <c r="B24" s="2"/>
      <c r="C24" s="2"/>
      <c r="D24" s="2"/>
      <c r="E24" s="2"/>
    </row>
    <row r="25" spans="1:7">
      <c r="A25" s="1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L50"/>
  <sheetViews>
    <sheetView workbookViewId="0"/>
  </sheetViews>
  <sheetFormatPr defaultRowHeight="13.2"/>
  <sheetData>
    <row r="1" spans="1:12" ht="16.2">
      <c r="A1" s="78" t="s">
        <v>419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4" spans="1:12">
      <c r="A4" s="1" t="s">
        <v>188</v>
      </c>
    </row>
    <row r="5" spans="1:12">
      <c r="A5" t="s">
        <v>374</v>
      </c>
    </row>
    <row r="6" spans="1:12">
      <c r="A6" t="s">
        <v>375</v>
      </c>
    </row>
    <row r="7" spans="1:12">
      <c r="A7" t="s">
        <v>376</v>
      </c>
    </row>
    <row r="8" spans="1:12">
      <c r="A8" s="7" t="s">
        <v>213</v>
      </c>
      <c r="B8" s="7"/>
      <c r="C8" s="7"/>
      <c r="D8" s="7"/>
      <c r="E8" s="7"/>
      <c r="F8" s="7"/>
      <c r="G8" s="7"/>
    </row>
    <row r="9" spans="1:12" ht="12.75" customHeight="1">
      <c r="A9" s="4" t="s">
        <v>214</v>
      </c>
    </row>
    <row r="10" spans="1:12" ht="12.75" customHeight="1">
      <c r="A10" s="4" t="s">
        <v>199</v>
      </c>
    </row>
    <row r="11" spans="1:12">
      <c r="A11" s="4"/>
    </row>
    <row r="12" spans="1:12">
      <c r="A12" s="4"/>
    </row>
    <row r="13" spans="1:12">
      <c r="A13" s="4"/>
    </row>
    <row r="14" spans="1:12">
      <c r="A14" s="4"/>
    </row>
    <row r="15" spans="1:12">
      <c r="A15" s="4"/>
    </row>
    <row r="16" spans="1:12">
      <c r="A16" s="2" t="s">
        <v>373</v>
      </c>
      <c r="D16" s="4" t="s">
        <v>206</v>
      </c>
      <c r="E16" s="4"/>
      <c r="F16" s="4"/>
      <c r="G16" s="4"/>
      <c r="H16" s="4"/>
      <c r="I16" s="4"/>
    </row>
    <row r="17" spans="1:9">
      <c r="A17" s="4"/>
      <c r="D17" s="4" t="s">
        <v>187</v>
      </c>
      <c r="E17" s="4"/>
      <c r="F17" s="4"/>
      <c r="G17" s="4"/>
      <c r="H17" s="4"/>
      <c r="I17" s="4"/>
    </row>
    <row r="18" spans="1:9">
      <c r="A18" s="4"/>
      <c r="D18" s="67"/>
      <c r="E18" s="8" t="s">
        <v>10</v>
      </c>
      <c r="F18" s="81">
        <v>1190</v>
      </c>
      <c r="G18" s="8" t="s">
        <v>9</v>
      </c>
      <c r="H18" s="10">
        <f>D18*F18</f>
        <v>0</v>
      </c>
      <c r="I18" s="4"/>
    </row>
    <row r="19" spans="1:9">
      <c r="A19" s="4"/>
    </row>
    <row r="20" spans="1:9" ht="15.6">
      <c r="D20" s="23" t="s">
        <v>377</v>
      </c>
      <c r="E20" s="6"/>
      <c r="F20" s="11"/>
      <c r="G20" s="8"/>
      <c r="H20" s="13"/>
    </row>
    <row r="21" spans="1:9">
      <c r="D21" s="12">
        <f>H18</f>
        <v>0</v>
      </c>
      <c r="E21" s="6" t="s">
        <v>8</v>
      </c>
      <c r="F21" s="10">
        <v>0.63</v>
      </c>
      <c r="G21" s="8" t="s">
        <v>9</v>
      </c>
      <c r="H21" s="161">
        <f>D21*F21</f>
        <v>0</v>
      </c>
    </row>
    <row r="22" spans="1:9">
      <c r="A22" s="4"/>
    </row>
    <row r="23" spans="1:9" ht="13.8" thickBot="1">
      <c r="A23" s="4"/>
      <c r="D23" s="160" t="s">
        <v>378</v>
      </c>
      <c r="F23" s="22"/>
      <c r="G23" s="8"/>
      <c r="H23" s="13"/>
    </row>
    <row r="24" spans="1:9" ht="12.75" customHeight="1" thickBot="1">
      <c r="A24" s="4"/>
      <c r="D24" s="12">
        <f>H21</f>
        <v>0</v>
      </c>
      <c r="E24" s="6" t="s">
        <v>8</v>
      </c>
      <c r="F24" s="10">
        <v>2</v>
      </c>
      <c r="G24" s="8" t="s">
        <v>9</v>
      </c>
      <c r="H24" s="71">
        <f>D24*F24</f>
        <v>0</v>
      </c>
    </row>
    <row r="25" spans="1:9">
      <c r="A25" s="4"/>
      <c r="D25" s="160"/>
    </row>
    <row r="26" spans="1:9">
      <c r="A26" s="2"/>
      <c r="D26" s="11"/>
      <c r="E26" s="6"/>
      <c r="F26" s="22"/>
      <c r="G26" s="8"/>
      <c r="H26" s="13"/>
    </row>
    <row r="27" spans="1:9">
      <c r="A27" s="2" t="s">
        <v>186</v>
      </c>
      <c r="D27" s="4" t="s">
        <v>206</v>
      </c>
      <c r="E27" s="4"/>
      <c r="F27" s="4"/>
      <c r="G27" s="4"/>
      <c r="H27" s="4"/>
      <c r="I27" s="4"/>
    </row>
    <row r="28" spans="1:9">
      <c r="A28" s="2"/>
      <c r="D28" s="4" t="s">
        <v>187</v>
      </c>
      <c r="E28" s="4"/>
      <c r="F28" s="4"/>
      <c r="G28" s="4"/>
      <c r="H28" s="4"/>
      <c r="I28" s="4"/>
    </row>
    <row r="29" spans="1:9">
      <c r="A29" s="2"/>
      <c r="D29" s="67"/>
      <c r="E29" s="8" t="s">
        <v>10</v>
      </c>
      <c r="F29" s="67"/>
      <c r="G29" s="8" t="s">
        <v>9</v>
      </c>
      <c r="H29" s="10">
        <f>D29*F29</f>
        <v>0</v>
      </c>
      <c r="I29" s="4"/>
    </row>
    <row r="30" spans="1:9">
      <c r="A30" s="2"/>
      <c r="D30" s="4"/>
      <c r="E30" s="4"/>
      <c r="F30" s="4"/>
      <c r="G30" s="4"/>
      <c r="H30" s="4"/>
      <c r="I30" s="4"/>
    </row>
    <row r="31" spans="1:9" ht="12.75" customHeight="1">
      <c r="A31" s="2"/>
      <c r="B31" s="66"/>
      <c r="D31" s="4" t="s">
        <v>196</v>
      </c>
      <c r="E31" s="4"/>
      <c r="F31" s="4"/>
      <c r="G31" s="4"/>
      <c r="H31" s="8"/>
      <c r="I31" s="4"/>
    </row>
    <row r="32" spans="1:9" ht="12.75" customHeight="1" thickBot="1">
      <c r="A32" s="2"/>
      <c r="D32" s="4" t="s">
        <v>197</v>
      </c>
      <c r="E32" s="4"/>
      <c r="F32" s="4"/>
      <c r="G32" s="4"/>
      <c r="H32" s="8"/>
      <c r="I32" s="4"/>
    </row>
    <row r="33" spans="1:9" ht="13.8" thickBot="1">
      <c r="A33" s="2"/>
      <c r="D33" s="10">
        <f>H29</f>
        <v>0</v>
      </c>
      <c r="E33" s="8" t="s">
        <v>8</v>
      </c>
      <c r="F33" s="10">
        <v>0.1207</v>
      </c>
      <c r="G33" s="8" t="s">
        <v>9</v>
      </c>
      <c r="H33" s="20">
        <f>D33*F33</f>
        <v>0</v>
      </c>
      <c r="I33" s="4"/>
    </row>
    <row r="34" spans="1:9">
      <c r="A34" s="2"/>
      <c r="D34" s="4"/>
      <c r="E34" s="4"/>
      <c r="F34" s="4"/>
      <c r="G34" s="4"/>
      <c r="H34" s="4"/>
      <c r="I34" s="4"/>
    </row>
    <row r="35" spans="1:9" ht="13.8" thickBot="1"/>
    <row r="36" spans="1:9" ht="16.2" thickBot="1">
      <c r="D36" s="13"/>
      <c r="E36" s="13"/>
      <c r="F36" s="13"/>
      <c r="G36" s="42" t="s">
        <v>211</v>
      </c>
      <c r="H36" s="70">
        <f>H24+H33</f>
        <v>0</v>
      </c>
    </row>
    <row r="37" spans="1:9">
      <c r="D37" s="7"/>
      <c r="E37" s="6"/>
      <c r="F37" s="7"/>
      <c r="G37" s="8"/>
      <c r="H37" s="7"/>
    </row>
    <row r="39" spans="1:9" ht="12.75" customHeight="1"/>
    <row r="41" spans="1:9" ht="12.75" customHeight="1"/>
    <row r="42" spans="1:9" ht="12.75" customHeight="1"/>
    <row r="49" spans="10:10">
      <c r="J49" s="35"/>
    </row>
    <row r="50" spans="10:10">
      <c r="J50" s="35"/>
    </row>
  </sheetData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L42"/>
  <sheetViews>
    <sheetView workbookViewId="0"/>
  </sheetViews>
  <sheetFormatPr defaultRowHeight="13.2"/>
  <sheetData>
    <row r="1" spans="1:12" ht="16.2">
      <c r="A1" s="78" t="s">
        <v>419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4" spans="1:12">
      <c r="A4" s="1" t="s">
        <v>14</v>
      </c>
    </row>
    <row r="5" spans="1:12">
      <c r="A5" t="s">
        <v>215</v>
      </c>
    </row>
    <row r="6" spans="1:12">
      <c r="A6" t="s">
        <v>207</v>
      </c>
    </row>
    <row r="7" spans="1:12">
      <c r="A7" t="s">
        <v>216</v>
      </c>
    </row>
    <row r="8" spans="1:12">
      <c r="A8" t="s">
        <v>217</v>
      </c>
    </row>
    <row r="9" spans="1:12">
      <c r="A9" t="s">
        <v>208</v>
      </c>
    </row>
    <row r="10" spans="1:12" ht="12.75" customHeight="1">
      <c r="A10" s="4" t="s">
        <v>209</v>
      </c>
    </row>
    <row r="11" spans="1:12" ht="12.75" customHeight="1">
      <c r="A11" s="4" t="s">
        <v>210</v>
      </c>
    </row>
    <row r="12" spans="1:12">
      <c r="A12" s="4"/>
    </row>
    <row r="13" spans="1:12">
      <c r="A13" s="4"/>
    </row>
    <row r="14" spans="1:12">
      <c r="A14" s="4"/>
    </row>
    <row r="17" spans="1:9" ht="15.6">
      <c r="A17" s="2" t="s">
        <v>81</v>
      </c>
      <c r="D17" t="s">
        <v>130</v>
      </c>
    </row>
    <row r="18" spans="1:9">
      <c r="A18" s="32"/>
      <c r="D18" s="67"/>
      <c r="E18" s="6" t="s">
        <v>8</v>
      </c>
      <c r="F18" s="68"/>
      <c r="G18" s="8" t="s">
        <v>9</v>
      </c>
      <c r="H18" s="12">
        <f>D18*F18</f>
        <v>0</v>
      </c>
      <c r="I18" s="6"/>
    </row>
    <row r="19" spans="1:9">
      <c r="D19" s="13"/>
      <c r="E19" s="6"/>
      <c r="F19" s="38"/>
      <c r="G19" s="8"/>
      <c r="H19" s="13"/>
      <c r="I19" s="6"/>
    </row>
    <row r="20" spans="1:9">
      <c r="A20" s="39" t="s">
        <v>76</v>
      </c>
      <c r="D20" s="6"/>
      <c r="E20" s="13"/>
      <c r="F20" s="8"/>
      <c r="G20" s="7"/>
    </row>
    <row r="21" spans="1:9" ht="15.6">
      <c r="A21" s="2" t="s">
        <v>77</v>
      </c>
      <c r="C21" s="7"/>
      <c r="D21" t="s">
        <v>131</v>
      </c>
    </row>
    <row r="22" spans="1:9">
      <c r="C22" s="7"/>
      <c r="D22" s="69"/>
      <c r="E22" s="6" t="s">
        <v>8</v>
      </c>
      <c r="F22" s="12">
        <v>1.321</v>
      </c>
      <c r="G22" s="8" t="s">
        <v>9</v>
      </c>
      <c r="H22" s="12">
        <f>D22*F22</f>
        <v>0</v>
      </c>
    </row>
    <row r="23" spans="1:9">
      <c r="C23" s="7"/>
      <c r="D23" s="6"/>
      <c r="E23" s="13"/>
      <c r="F23" s="8"/>
      <c r="G23" s="7"/>
    </row>
    <row r="24" spans="1:9" ht="15.6">
      <c r="A24" s="2" t="s">
        <v>78</v>
      </c>
      <c r="B24" s="4"/>
      <c r="C24" s="5"/>
      <c r="D24" s="37" t="s">
        <v>132</v>
      </c>
      <c r="E24" s="11"/>
      <c r="F24" s="8"/>
      <c r="G24" s="5"/>
      <c r="H24" s="4"/>
      <c r="I24" s="4"/>
    </row>
    <row r="25" spans="1:9">
      <c r="A25" s="2"/>
      <c r="B25" s="4"/>
      <c r="C25" s="5"/>
      <c r="D25" s="67"/>
      <c r="E25" s="11" t="s">
        <v>8</v>
      </c>
      <c r="F25" s="10">
        <v>2.0950000000000002</v>
      </c>
      <c r="G25" s="8" t="s">
        <v>9</v>
      </c>
      <c r="H25" s="10">
        <f>D25*F25</f>
        <v>0</v>
      </c>
      <c r="I25" s="4"/>
    </row>
    <row r="26" spans="1:9">
      <c r="A26" s="2"/>
      <c r="C26" s="7"/>
      <c r="D26" s="13"/>
      <c r="E26" s="13"/>
      <c r="F26" s="11"/>
      <c r="G26" s="8"/>
      <c r="H26" s="7"/>
    </row>
    <row r="27" spans="1:9" ht="15.6">
      <c r="A27" s="2" t="s">
        <v>366</v>
      </c>
      <c r="C27" s="7"/>
      <c r="D27" t="s">
        <v>367</v>
      </c>
    </row>
    <row r="28" spans="1:9">
      <c r="C28" s="7"/>
      <c r="D28" s="69"/>
      <c r="E28" s="6" t="s">
        <v>8</v>
      </c>
      <c r="F28" s="12">
        <v>1.9690000000000001</v>
      </c>
      <c r="G28" s="8" t="s">
        <v>9</v>
      </c>
      <c r="H28" s="12">
        <f>D28*F28</f>
        <v>0</v>
      </c>
    </row>
    <row r="29" spans="1:9" ht="13.8" thickBot="1">
      <c r="A29" s="2"/>
      <c r="C29" s="7"/>
      <c r="D29" s="23"/>
      <c r="E29" s="13"/>
      <c r="F29" s="11"/>
      <c r="G29" s="8"/>
      <c r="H29" s="7"/>
    </row>
    <row r="30" spans="1:9" ht="16.2" thickBot="1">
      <c r="A30" s="2"/>
      <c r="C30" s="7"/>
      <c r="D30" s="23"/>
      <c r="E30" s="23"/>
      <c r="F30" s="15"/>
      <c r="G30" s="41" t="s">
        <v>133</v>
      </c>
      <c r="H30" s="70"/>
    </row>
    <row r="31" spans="1:9">
      <c r="A31" s="2"/>
      <c r="C31" s="7"/>
      <c r="D31" s="14"/>
      <c r="E31" s="13"/>
      <c r="F31" s="8"/>
      <c r="G31" s="45"/>
      <c r="H31" s="89" t="s">
        <v>218</v>
      </c>
    </row>
    <row r="32" spans="1:9">
      <c r="A32" s="2"/>
      <c r="B32" s="16"/>
      <c r="C32" s="7"/>
      <c r="D32" s="14"/>
      <c r="E32" s="13"/>
      <c r="F32" s="8"/>
      <c r="G32" s="44"/>
      <c r="H32" s="13"/>
    </row>
    <row r="33" spans="1:7">
      <c r="A33" s="2"/>
      <c r="C33" s="7"/>
      <c r="D33" s="14"/>
      <c r="E33" s="13"/>
      <c r="F33" s="8"/>
      <c r="G33" s="7"/>
    </row>
    <row r="34" spans="1:7">
      <c r="A34" t="s">
        <v>198</v>
      </c>
    </row>
    <row r="35" spans="1:7">
      <c r="A35" t="s">
        <v>368</v>
      </c>
    </row>
    <row r="36" spans="1:7">
      <c r="A36" t="s">
        <v>369</v>
      </c>
    </row>
    <row r="37" spans="1:7">
      <c r="A37" t="s">
        <v>407</v>
      </c>
    </row>
    <row r="38" spans="1:7">
      <c r="A38" t="s">
        <v>13</v>
      </c>
    </row>
    <row r="39" spans="1:7">
      <c r="A39" t="s">
        <v>13</v>
      </c>
    </row>
    <row r="40" spans="1:7">
      <c r="A40" t="s">
        <v>191</v>
      </c>
    </row>
    <row r="41" spans="1:7">
      <c r="A41" t="s">
        <v>13</v>
      </c>
    </row>
    <row r="42" spans="1:7">
      <c r="A42" t="s">
        <v>13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T50"/>
  <sheetViews>
    <sheetView workbookViewId="0"/>
  </sheetViews>
  <sheetFormatPr defaultRowHeight="13.2"/>
  <sheetData>
    <row r="1" spans="1:16" ht="16.2">
      <c r="A1" s="78" t="s">
        <v>419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4" spans="1:16">
      <c r="A4" s="1" t="s">
        <v>79</v>
      </c>
    </row>
    <row r="5" spans="1:16">
      <c r="A5" t="s">
        <v>392</v>
      </c>
    </row>
    <row r="6" spans="1:16">
      <c r="A6" t="s">
        <v>393</v>
      </c>
    </row>
    <row r="7" spans="1:16">
      <c r="A7" t="s">
        <v>80</v>
      </c>
    </row>
    <row r="8" spans="1:16" ht="12.75" customHeight="1">
      <c r="A8" t="s">
        <v>219</v>
      </c>
    </row>
    <row r="12" spans="1:16">
      <c r="D12" s="4"/>
      <c r="E12" s="4"/>
      <c r="F12" s="4"/>
      <c r="G12" s="4"/>
      <c r="H12" s="4"/>
      <c r="I12" s="4"/>
    </row>
    <row r="13" spans="1:16">
      <c r="D13" s="4"/>
      <c r="E13" s="4"/>
      <c r="F13" s="4"/>
      <c r="G13" s="4"/>
      <c r="H13" s="4"/>
      <c r="I13" s="4"/>
    </row>
    <row r="14" spans="1:16">
      <c r="A14" s="2" t="s">
        <v>416</v>
      </c>
      <c r="D14" s="4"/>
      <c r="E14" s="4"/>
      <c r="F14" s="4"/>
      <c r="G14" s="4"/>
      <c r="H14" s="4"/>
      <c r="I14" s="4"/>
      <c r="K14" s="2" t="s">
        <v>381</v>
      </c>
    </row>
    <row r="15" spans="1:16" ht="15.6">
      <c r="D15" s="4" t="s">
        <v>137</v>
      </c>
      <c r="E15" s="16"/>
      <c r="F15" s="16"/>
      <c r="G15" s="16"/>
      <c r="H15" s="16"/>
      <c r="I15" s="4"/>
      <c r="L15" t="s">
        <v>382</v>
      </c>
    </row>
    <row r="16" spans="1:16">
      <c r="D16" s="73"/>
      <c r="E16" s="8" t="s">
        <v>8</v>
      </c>
      <c r="F16" s="10">
        <v>11.708</v>
      </c>
      <c r="G16" s="18" t="s">
        <v>9</v>
      </c>
      <c r="H16" s="10">
        <f>D16*F16</f>
        <v>0</v>
      </c>
      <c r="I16" s="4"/>
      <c r="L16" s="67"/>
      <c r="M16" s="8" t="s">
        <v>8</v>
      </c>
      <c r="N16" s="10">
        <v>10</v>
      </c>
      <c r="O16" s="8" t="s">
        <v>9</v>
      </c>
      <c r="P16" s="10">
        <f>L16*N16</f>
        <v>0</v>
      </c>
    </row>
    <row r="17" spans="1:19">
      <c r="D17" s="4"/>
      <c r="E17" s="4"/>
      <c r="F17" s="4"/>
      <c r="G17" s="4"/>
      <c r="H17" s="4"/>
      <c r="I17" s="4"/>
    </row>
    <row r="18" spans="1:19" ht="12.75" customHeight="1">
      <c r="A18" s="2" t="s">
        <v>417</v>
      </c>
      <c r="D18" s="4" t="s">
        <v>134</v>
      </c>
      <c r="E18" s="4"/>
      <c r="F18" s="4"/>
      <c r="G18" s="4"/>
      <c r="H18" s="4"/>
      <c r="I18" s="4"/>
      <c r="K18" s="1"/>
    </row>
    <row r="19" spans="1:19">
      <c r="D19" s="4" t="s">
        <v>20</v>
      </c>
      <c r="E19" s="4"/>
      <c r="F19" s="4"/>
      <c r="G19" s="4"/>
      <c r="H19" s="4"/>
      <c r="I19" s="4"/>
    </row>
    <row r="20" spans="1:19">
      <c r="D20" s="67"/>
      <c r="E20" s="8" t="s">
        <v>8</v>
      </c>
      <c r="F20" s="10">
        <v>12.669</v>
      </c>
      <c r="G20" s="8" t="s">
        <v>9</v>
      </c>
      <c r="H20" s="10">
        <f>D20*F20</f>
        <v>0</v>
      </c>
      <c r="I20" s="4"/>
    </row>
    <row r="22" spans="1:19">
      <c r="A22" s="2" t="s">
        <v>384</v>
      </c>
      <c r="D22" s="4" t="s">
        <v>383</v>
      </c>
      <c r="E22" s="4"/>
      <c r="F22" s="4"/>
      <c r="G22" s="4"/>
      <c r="H22" s="4"/>
      <c r="K22" s="5"/>
      <c r="L22" s="5"/>
      <c r="M22" s="5"/>
    </row>
    <row r="23" spans="1:19" ht="12.75" customHeight="1">
      <c r="A23" s="2" t="s">
        <v>388</v>
      </c>
      <c r="D23" s="4" t="s">
        <v>142</v>
      </c>
      <c r="E23" s="4"/>
      <c r="F23" s="4"/>
      <c r="G23" s="4"/>
      <c r="H23" s="4"/>
      <c r="K23" s="4"/>
    </row>
    <row r="24" spans="1:19">
      <c r="D24" s="67"/>
      <c r="E24" s="8" t="s">
        <v>8</v>
      </c>
      <c r="F24" s="10">
        <v>22.384</v>
      </c>
      <c r="G24" s="8" t="s">
        <v>9</v>
      </c>
      <c r="H24" s="10">
        <f>D24*F24</f>
        <v>0</v>
      </c>
      <c r="K24" s="4"/>
    </row>
    <row r="25" spans="1:19">
      <c r="K25" s="4"/>
    </row>
    <row r="26" spans="1:19">
      <c r="A26" s="2" t="s">
        <v>385</v>
      </c>
      <c r="D26" s="4" t="s">
        <v>386</v>
      </c>
      <c r="E26" s="4"/>
      <c r="F26" s="4"/>
      <c r="G26" s="4"/>
      <c r="H26" s="4"/>
      <c r="K26" s="4"/>
    </row>
    <row r="27" spans="1:19" ht="12.75" customHeight="1">
      <c r="A27" s="2" t="s">
        <v>387</v>
      </c>
      <c r="D27" s="4" t="s">
        <v>135</v>
      </c>
      <c r="E27" s="4"/>
      <c r="F27" s="4"/>
      <c r="G27" s="4"/>
      <c r="H27" s="4"/>
      <c r="K27" s="4"/>
    </row>
    <row r="28" spans="1:19">
      <c r="D28" s="67"/>
      <c r="E28" s="8" t="s">
        <v>8</v>
      </c>
      <c r="F28" s="10">
        <v>26.033000000000001</v>
      </c>
      <c r="G28" s="8" t="s">
        <v>9</v>
      </c>
      <c r="H28" s="10">
        <f>D28*F28</f>
        <v>0</v>
      </c>
      <c r="K28" s="4"/>
    </row>
    <row r="29" spans="1:19">
      <c r="D29" s="11"/>
      <c r="E29" s="8"/>
      <c r="F29" s="11"/>
      <c r="G29" s="8"/>
      <c r="H29" s="11"/>
      <c r="K29" s="4"/>
    </row>
    <row r="30" spans="1:19" ht="12.75" customHeight="1">
      <c r="A30" s="2" t="s">
        <v>143</v>
      </c>
      <c r="D30" s="15" t="s">
        <v>147</v>
      </c>
      <c r="E30" s="8"/>
      <c r="F30" s="11"/>
      <c r="G30" s="8"/>
      <c r="H30" s="11"/>
      <c r="M30" s="18"/>
    </row>
    <row r="31" spans="1:19" ht="12.75" customHeight="1">
      <c r="D31" s="15" t="s">
        <v>148</v>
      </c>
      <c r="E31" s="8"/>
      <c r="F31" s="11"/>
      <c r="G31" s="8"/>
      <c r="H31" s="11"/>
      <c r="K31" s="4"/>
      <c r="M31" s="17"/>
    </row>
    <row r="32" spans="1:19">
      <c r="D32" s="67"/>
      <c r="E32" s="8" t="s">
        <v>8</v>
      </c>
      <c r="F32" s="62">
        <v>4931.3</v>
      </c>
      <c r="G32" s="8" t="s">
        <v>9</v>
      </c>
      <c r="H32" s="10">
        <f>D32*F32</f>
        <v>0</v>
      </c>
      <c r="K32" s="4"/>
      <c r="M32" s="17"/>
      <c r="N32" s="4"/>
      <c r="O32" s="4"/>
      <c r="P32" s="4"/>
      <c r="Q32" s="4"/>
      <c r="R32" s="4"/>
      <c r="S32" s="4"/>
    </row>
    <row r="33" spans="1:20">
      <c r="D33" s="11"/>
      <c r="E33" s="8"/>
      <c r="F33" s="11"/>
      <c r="G33" s="8"/>
      <c r="H33" s="11"/>
    </row>
    <row r="34" spans="1:20" ht="12.75" customHeight="1">
      <c r="A34" s="2" t="s">
        <v>144</v>
      </c>
      <c r="D34" s="15" t="s">
        <v>149</v>
      </c>
      <c r="E34" s="8"/>
      <c r="F34" s="11"/>
      <c r="G34" s="8"/>
      <c r="H34" s="11"/>
    </row>
    <row r="35" spans="1:20" ht="12.75" customHeight="1">
      <c r="D35" s="15" t="s">
        <v>150</v>
      </c>
      <c r="E35" s="8"/>
      <c r="F35" s="11"/>
      <c r="G35" s="8"/>
      <c r="H35" s="11"/>
    </row>
    <row r="36" spans="1:20">
      <c r="D36" s="67"/>
      <c r="E36" s="8" t="s">
        <v>8</v>
      </c>
      <c r="F36" s="62">
        <v>3852.16</v>
      </c>
      <c r="G36" s="8" t="s">
        <v>9</v>
      </c>
      <c r="H36" s="10">
        <f>D36*F36</f>
        <v>0</v>
      </c>
      <c r="K36" s="4"/>
      <c r="M36" s="17"/>
      <c r="N36" s="11"/>
      <c r="O36" s="8"/>
      <c r="P36" s="22"/>
      <c r="Q36" s="8"/>
      <c r="R36" s="11"/>
      <c r="S36" s="4"/>
      <c r="T36" s="2"/>
    </row>
    <row r="37" spans="1:20">
      <c r="D37" s="11"/>
      <c r="E37" s="8"/>
      <c r="F37" s="63"/>
      <c r="G37" s="8"/>
      <c r="H37" s="11"/>
      <c r="K37" s="4"/>
      <c r="M37" s="2"/>
      <c r="N37" s="25"/>
      <c r="O37" s="21"/>
      <c r="P37" s="26"/>
      <c r="Q37" s="21"/>
      <c r="R37" s="25"/>
      <c r="S37" s="2"/>
      <c r="T37" s="2"/>
    </row>
    <row r="38" spans="1:20" ht="12.75" customHeight="1">
      <c r="A38" s="2" t="s">
        <v>146</v>
      </c>
      <c r="D38" s="15" t="s">
        <v>151</v>
      </c>
      <c r="E38" s="8"/>
      <c r="F38" s="63"/>
      <c r="G38" s="8"/>
      <c r="H38" s="11"/>
      <c r="J38" t="s">
        <v>389</v>
      </c>
      <c r="K38" s="16"/>
      <c r="N38" s="23"/>
      <c r="O38" s="6"/>
      <c r="P38" s="22"/>
      <c r="Q38" s="41"/>
    </row>
    <row r="39" spans="1:20" ht="12.75" customHeight="1">
      <c r="D39" s="15" t="s">
        <v>150</v>
      </c>
      <c r="E39" s="8"/>
      <c r="F39" s="63"/>
      <c r="G39" s="8"/>
      <c r="H39" s="11"/>
      <c r="J39" t="s">
        <v>390</v>
      </c>
      <c r="K39" s="16"/>
      <c r="N39" s="23"/>
      <c r="O39" s="6"/>
      <c r="P39" s="22"/>
      <c r="R39" s="46"/>
    </row>
    <row r="40" spans="1:20">
      <c r="D40" s="67"/>
      <c r="E40" s="8" t="s">
        <v>8</v>
      </c>
      <c r="F40" s="24">
        <v>3814</v>
      </c>
      <c r="G40" s="8" t="s">
        <v>9</v>
      </c>
      <c r="H40" s="10">
        <f>D40*F40</f>
        <v>0</v>
      </c>
      <c r="J40" t="s">
        <v>391</v>
      </c>
      <c r="K40" s="2"/>
      <c r="N40" s="23"/>
      <c r="O40" s="6"/>
      <c r="P40" s="22"/>
      <c r="Q40" s="8"/>
      <c r="R40" s="13"/>
    </row>
    <row r="41" spans="1:20">
      <c r="D41" s="11"/>
      <c r="E41" s="8"/>
      <c r="F41" s="64"/>
      <c r="G41" s="8"/>
      <c r="H41" s="11"/>
      <c r="N41" s="18"/>
      <c r="O41" s="6"/>
      <c r="P41" s="11"/>
      <c r="Q41" s="43"/>
      <c r="R41" s="13"/>
    </row>
    <row r="42" spans="1:20" ht="13.8" thickBot="1">
      <c r="D42" s="11"/>
      <c r="E42" s="8"/>
      <c r="F42" s="11"/>
      <c r="G42" s="8"/>
      <c r="H42" s="11"/>
    </row>
    <row r="43" spans="1:20" ht="12.75" customHeight="1" thickBot="1">
      <c r="A43" s="16"/>
      <c r="D43" s="40"/>
      <c r="E43" s="23"/>
      <c r="F43" s="15"/>
      <c r="G43" s="41" t="s">
        <v>136</v>
      </c>
      <c r="H43" s="70">
        <f>+H16+H20+H24+H47+H32+H36</f>
        <v>0</v>
      </c>
    </row>
    <row r="44" spans="1:20">
      <c r="A44" s="16"/>
      <c r="D44" s="40"/>
      <c r="E44" s="23"/>
      <c r="F44" s="15"/>
      <c r="G44" s="41"/>
      <c r="H44" s="13"/>
    </row>
    <row r="45" spans="1:20">
      <c r="A45" s="2"/>
      <c r="D45" s="23"/>
      <c r="E45" s="6"/>
      <c r="F45" s="22"/>
      <c r="G45" s="8"/>
      <c r="H45" s="13"/>
      <c r="K45" t="s">
        <v>191</v>
      </c>
    </row>
    <row r="46" spans="1:20">
      <c r="A46" s="4"/>
      <c r="D46" s="13"/>
      <c r="E46" s="6"/>
      <c r="F46" s="11"/>
      <c r="G46" s="6"/>
      <c r="H46" s="13"/>
    </row>
    <row r="47" spans="1:20">
      <c r="D47" s="11"/>
      <c r="E47" s="8"/>
      <c r="F47" s="11"/>
      <c r="G47" s="8"/>
      <c r="H47" s="11"/>
    </row>
    <row r="48" spans="1:20">
      <c r="D48" s="11"/>
      <c r="E48" s="8"/>
      <c r="F48" s="11"/>
      <c r="G48" s="8"/>
      <c r="H48" s="11"/>
    </row>
    <row r="49" spans="4:8">
      <c r="D49" s="11"/>
      <c r="E49" s="8"/>
      <c r="F49" s="11"/>
      <c r="G49" s="8"/>
      <c r="H49" s="11"/>
    </row>
    <row r="50" spans="4:8">
      <c r="D50" s="11"/>
      <c r="E50" s="8"/>
      <c r="F50" s="11"/>
      <c r="G50" s="8"/>
      <c r="H50" s="11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L80"/>
  <sheetViews>
    <sheetView workbookViewId="0"/>
  </sheetViews>
  <sheetFormatPr defaultRowHeight="13.2"/>
  <sheetData>
    <row r="1" spans="1:12" ht="16.2">
      <c r="A1" s="78" t="s">
        <v>419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4" spans="1:12">
      <c r="A4" s="1" t="s">
        <v>184</v>
      </c>
    </row>
    <row r="5" spans="1:12">
      <c r="A5" s="4" t="s">
        <v>221</v>
      </c>
    </row>
    <row r="6" spans="1:12">
      <c r="A6" s="4" t="s">
        <v>396</v>
      </c>
    </row>
    <row r="7" spans="1:12">
      <c r="A7" s="4" t="s">
        <v>397</v>
      </c>
    </row>
    <row r="8" spans="1:12">
      <c r="A8" s="4" t="s">
        <v>398</v>
      </c>
    </row>
    <row r="9" spans="1:12">
      <c r="A9" t="s">
        <v>208</v>
      </c>
    </row>
    <row r="10" spans="1:12" ht="12.75" customHeight="1">
      <c r="A10" t="s">
        <v>222</v>
      </c>
    </row>
    <row r="11" spans="1:12">
      <c r="A11" t="s">
        <v>372</v>
      </c>
    </row>
    <row r="12" spans="1:12">
      <c r="A12" s="1"/>
    </row>
    <row r="13" spans="1:12">
      <c r="A13" s="1"/>
    </row>
    <row r="17" spans="1:11">
      <c r="A17" s="2" t="s">
        <v>183</v>
      </c>
      <c r="D17" s="4" t="s">
        <v>175</v>
      </c>
      <c r="E17" s="4"/>
      <c r="F17" s="4"/>
      <c r="G17" s="4"/>
      <c r="H17" s="4"/>
      <c r="I17" s="4"/>
    </row>
    <row r="18" spans="1:11">
      <c r="D18" s="4" t="s">
        <v>176</v>
      </c>
      <c r="E18" s="4"/>
      <c r="F18" s="4"/>
      <c r="G18" s="4"/>
      <c r="H18" s="4"/>
      <c r="I18" s="4"/>
    </row>
    <row r="19" spans="1:11">
      <c r="D19" s="67"/>
      <c r="E19" s="8" t="s">
        <v>10</v>
      </c>
      <c r="F19" s="67"/>
      <c r="G19" s="8" t="s">
        <v>9</v>
      </c>
      <c r="H19" s="10">
        <f>D19*F19</f>
        <v>0</v>
      </c>
      <c r="I19" s="4"/>
    </row>
    <row r="20" spans="1:11">
      <c r="D20" s="4"/>
      <c r="E20" s="4"/>
      <c r="F20" s="4"/>
      <c r="G20" s="4"/>
      <c r="H20" s="4"/>
      <c r="I20" s="4"/>
    </row>
    <row r="21" spans="1:11">
      <c r="D21" s="4" t="s">
        <v>394</v>
      </c>
      <c r="E21" s="4"/>
      <c r="F21" s="4"/>
      <c r="G21" s="4"/>
      <c r="H21" s="8"/>
      <c r="I21" s="4"/>
      <c r="K21" t="s">
        <v>395</v>
      </c>
    </row>
    <row r="22" spans="1:11">
      <c r="D22" s="4" t="s">
        <v>380</v>
      </c>
      <c r="E22" s="4"/>
      <c r="F22" s="4"/>
      <c r="G22" s="4"/>
      <c r="H22" s="8"/>
      <c r="I22" s="4"/>
    </row>
    <row r="23" spans="1:11">
      <c r="D23" s="10">
        <f>H19</f>
        <v>0</v>
      </c>
      <c r="E23" s="8" t="s">
        <v>8</v>
      </c>
      <c r="F23" s="67"/>
      <c r="G23" s="8" t="s">
        <v>9</v>
      </c>
      <c r="H23" s="10">
        <f>D23*F23</f>
        <v>0</v>
      </c>
      <c r="I23" s="4"/>
    </row>
    <row r="24" spans="1:11">
      <c r="D24" s="4"/>
      <c r="E24" s="4"/>
      <c r="F24" s="4"/>
      <c r="G24" s="4"/>
      <c r="H24" s="4"/>
      <c r="I24" s="4"/>
    </row>
    <row r="25" spans="1:11">
      <c r="D25" s="4" t="s">
        <v>379</v>
      </c>
      <c r="E25" s="4"/>
      <c r="F25" s="4"/>
      <c r="G25" s="4"/>
      <c r="H25" s="4"/>
      <c r="I25" s="4"/>
    </row>
    <row r="26" spans="1:11" ht="13.8" thickBot="1">
      <c r="D26" s="4" t="s">
        <v>177</v>
      </c>
      <c r="E26" s="4"/>
      <c r="F26" s="4"/>
      <c r="G26" s="4"/>
      <c r="H26" s="4"/>
      <c r="I26" s="4"/>
    </row>
    <row r="27" spans="1:11" ht="13.8" thickBot="1">
      <c r="D27" s="10">
        <f>H23</f>
        <v>0</v>
      </c>
      <c r="E27" s="8" t="s">
        <v>10</v>
      </c>
      <c r="F27" s="10"/>
      <c r="G27" s="8" t="s">
        <v>9</v>
      </c>
      <c r="H27" s="20">
        <f>D27*F27</f>
        <v>0</v>
      </c>
      <c r="I27" s="4"/>
    </row>
    <row r="28" spans="1:11">
      <c r="D28" s="11"/>
      <c r="E28" s="8"/>
      <c r="F28" s="11"/>
      <c r="G28" s="8"/>
      <c r="H28" s="11"/>
      <c r="I28" s="4"/>
    </row>
    <row r="30" spans="1:11">
      <c r="A30" s="2" t="s">
        <v>174</v>
      </c>
      <c r="D30" s="4" t="s">
        <v>175</v>
      </c>
      <c r="E30" s="4"/>
      <c r="F30" s="4"/>
      <c r="G30" s="4"/>
      <c r="H30" s="4"/>
      <c r="I30" s="4"/>
      <c r="J30" s="4"/>
    </row>
    <row r="31" spans="1:11">
      <c r="A31" s="2"/>
      <c r="D31" s="4" t="s">
        <v>176</v>
      </c>
      <c r="E31" s="4"/>
      <c r="F31" s="4"/>
      <c r="G31" s="4"/>
      <c r="H31" s="4"/>
      <c r="I31" s="4"/>
      <c r="J31" s="4"/>
    </row>
    <row r="32" spans="1:11">
      <c r="A32" s="2"/>
      <c r="D32" s="67"/>
      <c r="E32" s="8" t="s">
        <v>10</v>
      </c>
      <c r="F32" s="67"/>
      <c r="G32" s="8" t="s">
        <v>9</v>
      </c>
      <c r="H32" s="10">
        <f>D32*F32</f>
        <v>0</v>
      </c>
      <c r="I32" s="4"/>
      <c r="J32" s="4"/>
    </row>
    <row r="33" spans="1:11">
      <c r="A33" s="2"/>
      <c r="D33" s="4"/>
      <c r="E33" s="4"/>
      <c r="F33" s="4"/>
      <c r="G33" s="4"/>
      <c r="H33" s="4"/>
      <c r="I33" s="4"/>
      <c r="J33" s="4"/>
    </row>
    <row r="34" spans="1:11">
      <c r="A34" s="2"/>
      <c r="D34" s="4" t="s">
        <v>394</v>
      </c>
      <c r="E34" s="4"/>
      <c r="F34" s="4"/>
      <c r="G34" s="4"/>
      <c r="H34" s="8"/>
      <c r="I34" s="4"/>
      <c r="J34" s="4"/>
      <c r="K34" t="s">
        <v>395</v>
      </c>
    </row>
    <row r="35" spans="1:11">
      <c r="A35" s="2"/>
      <c r="D35" s="4" t="s">
        <v>380</v>
      </c>
      <c r="E35" s="4"/>
      <c r="F35" s="4"/>
      <c r="G35" s="4"/>
      <c r="H35" s="8"/>
      <c r="I35" s="4"/>
      <c r="J35" s="4"/>
    </row>
    <row r="36" spans="1:11">
      <c r="A36" s="2"/>
      <c r="D36" s="10">
        <f>H32</f>
        <v>0</v>
      </c>
      <c r="E36" s="8" t="s">
        <v>8</v>
      </c>
      <c r="F36" s="67"/>
      <c r="G36" s="8" t="s">
        <v>9</v>
      </c>
      <c r="H36" s="10">
        <f>D36*F36</f>
        <v>0</v>
      </c>
      <c r="I36" s="4"/>
      <c r="J36" s="4"/>
    </row>
    <row r="37" spans="1:11">
      <c r="A37" s="2"/>
      <c r="D37" s="4"/>
      <c r="E37" s="4"/>
      <c r="F37" s="4"/>
      <c r="G37" s="4"/>
      <c r="H37" s="4"/>
      <c r="I37" s="4"/>
      <c r="J37" s="4"/>
    </row>
    <row r="38" spans="1:11">
      <c r="A38" s="2"/>
      <c r="D38" s="4" t="s">
        <v>379</v>
      </c>
      <c r="E38" s="4"/>
      <c r="F38" s="4"/>
      <c r="G38" s="4"/>
      <c r="H38" s="4"/>
      <c r="I38" s="4"/>
      <c r="J38" s="4"/>
    </row>
    <row r="39" spans="1:11" ht="13.8" thickBot="1">
      <c r="A39" s="2"/>
      <c r="D39" s="4" t="s">
        <v>177</v>
      </c>
      <c r="E39" s="4"/>
      <c r="F39" s="4"/>
      <c r="G39" s="4"/>
      <c r="H39" s="4"/>
      <c r="I39" s="4"/>
      <c r="J39" s="4"/>
    </row>
    <row r="40" spans="1:11" ht="13.8" thickBot="1">
      <c r="A40" s="2"/>
      <c r="D40" s="10">
        <f>H36</f>
        <v>0</v>
      </c>
      <c r="E40" s="8" t="s">
        <v>10</v>
      </c>
      <c r="F40" s="10">
        <v>0.16689999999999999</v>
      </c>
      <c r="G40" s="8" t="s">
        <v>9</v>
      </c>
      <c r="H40" s="20">
        <f>D40*F40</f>
        <v>0</v>
      </c>
      <c r="I40" s="4"/>
      <c r="J40" s="4"/>
    </row>
    <row r="41" spans="1:11">
      <c r="A41" s="2"/>
      <c r="D41" s="5"/>
      <c r="E41" s="8"/>
      <c r="F41" s="11"/>
      <c r="G41" s="8"/>
      <c r="H41" s="5"/>
      <c r="I41" s="4"/>
      <c r="J41" s="4"/>
    </row>
    <row r="42" spans="1:11">
      <c r="A42" s="2"/>
      <c r="D42" s="5"/>
      <c r="E42" s="8"/>
      <c r="F42" s="11"/>
      <c r="G42" s="8"/>
      <c r="H42" s="5"/>
      <c r="I42" s="4"/>
      <c r="J42" s="4"/>
    </row>
    <row r="43" spans="1:11">
      <c r="A43" s="2" t="s">
        <v>178</v>
      </c>
      <c r="D43" s="4" t="s">
        <v>175</v>
      </c>
      <c r="E43" s="4"/>
      <c r="F43" s="4"/>
      <c r="G43" s="4"/>
      <c r="H43" s="4"/>
      <c r="I43" s="4"/>
      <c r="J43" s="4"/>
    </row>
    <row r="44" spans="1:11">
      <c r="A44" s="2"/>
      <c r="D44" s="4" t="s">
        <v>176</v>
      </c>
      <c r="E44" s="4"/>
      <c r="F44" s="4"/>
      <c r="G44" s="4"/>
      <c r="H44" s="4"/>
      <c r="I44" s="4"/>
      <c r="J44" s="4"/>
    </row>
    <row r="45" spans="1:11">
      <c r="A45" s="2"/>
      <c r="D45" s="67"/>
      <c r="E45" s="8" t="s">
        <v>10</v>
      </c>
      <c r="F45" s="67"/>
      <c r="G45" s="8" t="s">
        <v>9</v>
      </c>
      <c r="H45" s="10">
        <f>D45*F45</f>
        <v>0</v>
      </c>
      <c r="I45" s="4"/>
      <c r="J45" s="4"/>
    </row>
    <row r="46" spans="1:11">
      <c r="A46" s="2"/>
      <c r="B46" t="s">
        <v>179</v>
      </c>
      <c r="D46" s="4"/>
      <c r="E46" s="4"/>
      <c r="F46" s="4"/>
      <c r="G46" s="4"/>
      <c r="H46" s="4"/>
      <c r="I46" s="4"/>
      <c r="J46" s="4"/>
    </row>
    <row r="47" spans="1:11">
      <c r="A47" s="2"/>
      <c r="D47" s="4" t="s">
        <v>394</v>
      </c>
      <c r="E47" s="4"/>
      <c r="F47" s="4"/>
      <c r="G47" s="4"/>
      <c r="H47" s="8"/>
      <c r="I47" s="4"/>
      <c r="J47" s="4"/>
      <c r="K47" t="s">
        <v>395</v>
      </c>
    </row>
    <row r="48" spans="1:11">
      <c r="A48" s="2"/>
      <c r="D48" s="4" t="s">
        <v>380</v>
      </c>
      <c r="E48" s="4"/>
      <c r="F48" s="4"/>
      <c r="G48" s="4"/>
      <c r="H48" s="8"/>
      <c r="I48" s="4"/>
      <c r="J48" s="4"/>
    </row>
    <row r="49" spans="1:11">
      <c r="A49" s="2"/>
      <c r="D49" s="10">
        <f>H45</f>
        <v>0</v>
      </c>
      <c r="E49" s="8" t="s">
        <v>8</v>
      </c>
      <c r="F49" s="67"/>
      <c r="G49" s="8" t="s">
        <v>9</v>
      </c>
      <c r="H49" s="10">
        <f>D49*F49</f>
        <v>0</v>
      </c>
      <c r="I49" s="4"/>
      <c r="J49" s="4"/>
    </row>
    <row r="50" spans="1:11">
      <c r="A50" s="2"/>
      <c r="D50" s="4"/>
      <c r="E50" s="4"/>
      <c r="F50" s="4"/>
      <c r="G50" s="4"/>
      <c r="H50" s="4"/>
      <c r="I50" s="4"/>
      <c r="J50" s="4"/>
    </row>
    <row r="51" spans="1:11">
      <c r="A51" s="2"/>
      <c r="D51" s="4" t="s">
        <v>379</v>
      </c>
      <c r="E51" s="4"/>
      <c r="F51" s="4"/>
      <c r="G51" s="4"/>
      <c r="H51" s="4"/>
      <c r="I51" s="4"/>
      <c r="J51" s="4"/>
    </row>
    <row r="52" spans="1:11" ht="13.8" thickBot="1">
      <c r="D52" s="4" t="s">
        <v>180</v>
      </c>
      <c r="E52" s="4"/>
      <c r="F52" s="4"/>
      <c r="G52" s="4"/>
      <c r="H52" s="4"/>
      <c r="I52" s="4"/>
      <c r="J52" s="4"/>
    </row>
    <row r="53" spans="1:11" ht="13.8" thickBot="1">
      <c r="D53" s="10">
        <f>H49</f>
        <v>0</v>
      </c>
      <c r="E53" s="8" t="s">
        <v>10</v>
      </c>
      <c r="F53" s="10">
        <v>3.5499999999999997E-2</v>
      </c>
      <c r="G53" s="8" t="s">
        <v>9</v>
      </c>
      <c r="H53" s="20">
        <f>D53*F53</f>
        <v>0</v>
      </c>
      <c r="I53" s="4"/>
      <c r="J53" s="4"/>
    </row>
    <row r="54" spans="1:11">
      <c r="D54" s="11"/>
      <c r="E54" s="8"/>
      <c r="F54" s="11"/>
      <c r="G54" s="8"/>
      <c r="H54" s="11"/>
      <c r="I54" s="4"/>
      <c r="J54" s="4"/>
    </row>
    <row r="55" spans="1:11">
      <c r="D55" s="11"/>
      <c r="E55" s="8"/>
      <c r="F55" s="11"/>
      <c r="G55" s="8"/>
      <c r="H55" s="11"/>
      <c r="I55" s="4"/>
      <c r="J55" s="4"/>
    </row>
    <row r="56" spans="1:11">
      <c r="A56" s="2" t="s">
        <v>181</v>
      </c>
      <c r="D56" s="4" t="s">
        <v>175</v>
      </c>
      <c r="E56" s="4"/>
      <c r="F56" s="4"/>
      <c r="G56" s="4"/>
      <c r="H56" s="4"/>
      <c r="I56" s="4"/>
      <c r="J56" s="4"/>
    </row>
    <row r="57" spans="1:11">
      <c r="D57" s="4" t="s">
        <v>176</v>
      </c>
      <c r="E57" s="4"/>
      <c r="F57" s="4"/>
      <c r="G57" s="4"/>
      <c r="H57" s="4"/>
      <c r="I57" s="4"/>
      <c r="J57" s="4"/>
    </row>
    <row r="58" spans="1:11">
      <c r="D58" s="67"/>
      <c r="E58" s="8" t="s">
        <v>10</v>
      </c>
      <c r="F58" s="67"/>
      <c r="G58" s="8" t="s">
        <v>9</v>
      </c>
      <c r="H58" s="10">
        <f>D58*F58</f>
        <v>0</v>
      </c>
      <c r="I58" s="4"/>
      <c r="J58" s="4"/>
    </row>
    <row r="59" spans="1:11">
      <c r="D59" s="4"/>
      <c r="E59" s="4"/>
      <c r="F59" s="4"/>
      <c r="G59" s="4"/>
      <c r="H59" s="4"/>
      <c r="I59" s="4"/>
      <c r="J59" s="4"/>
    </row>
    <row r="60" spans="1:11">
      <c r="D60" s="4" t="s">
        <v>394</v>
      </c>
      <c r="E60" s="4"/>
      <c r="F60" s="4"/>
      <c r="G60" s="4"/>
      <c r="H60" s="8"/>
      <c r="I60" s="4"/>
      <c r="J60" s="4"/>
      <c r="K60" t="s">
        <v>395</v>
      </c>
    </row>
    <row r="61" spans="1:11">
      <c r="D61" s="4" t="s">
        <v>380</v>
      </c>
      <c r="E61" s="4"/>
      <c r="F61" s="4"/>
      <c r="G61" s="4"/>
      <c r="H61" s="8"/>
      <c r="I61" s="4"/>
      <c r="J61" s="4"/>
    </row>
    <row r="62" spans="1:11">
      <c r="D62" s="10">
        <f>H58</f>
        <v>0</v>
      </c>
      <c r="E62" s="8" t="s">
        <v>8</v>
      </c>
      <c r="F62" s="67"/>
      <c r="G62" s="8" t="s">
        <v>9</v>
      </c>
      <c r="H62" s="10">
        <f>D62*F62</f>
        <v>0</v>
      </c>
      <c r="I62" s="4"/>
      <c r="J62" s="4"/>
    </row>
    <row r="63" spans="1:11">
      <c r="D63" s="4"/>
      <c r="E63" s="4"/>
      <c r="F63" s="4"/>
      <c r="G63" s="4"/>
      <c r="H63" s="4"/>
      <c r="I63" s="4"/>
      <c r="J63" s="4"/>
    </row>
    <row r="64" spans="1:11">
      <c r="D64" s="4" t="s">
        <v>379</v>
      </c>
      <c r="E64" s="4"/>
      <c r="F64" s="4"/>
      <c r="G64" s="4"/>
      <c r="H64" s="4"/>
      <c r="I64" s="4"/>
      <c r="J64" s="4"/>
    </row>
    <row r="65" spans="1:10" ht="13.8" thickBot="1">
      <c r="D65" s="4" t="s">
        <v>182</v>
      </c>
      <c r="E65" s="4"/>
      <c r="F65" s="4"/>
      <c r="G65" s="4"/>
      <c r="H65" s="4"/>
      <c r="I65" s="4"/>
      <c r="J65" s="4"/>
    </row>
    <row r="66" spans="1:10" ht="13.8" thickBot="1">
      <c r="D66" s="10">
        <f>H62</f>
        <v>0</v>
      </c>
      <c r="E66" s="8" t="s">
        <v>10</v>
      </c>
      <c r="F66" s="10">
        <v>3.0815000000000001</v>
      </c>
      <c r="G66" s="8" t="s">
        <v>9</v>
      </c>
      <c r="H66" s="20">
        <f>D66*F66</f>
        <v>0</v>
      </c>
      <c r="I66" s="4"/>
      <c r="J66" s="4"/>
    </row>
    <row r="67" spans="1:10">
      <c r="D67" s="7"/>
      <c r="E67" s="6"/>
      <c r="F67" s="7"/>
      <c r="G67" s="8"/>
      <c r="H67" s="7"/>
    </row>
    <row r="68" spans="1:10" ht="13.8" thickBot="1">
      <c r="D68" s="7"/>
      <c r="E68" s="6"/>
      <c r="F68" s="7"/>
      <c r="G68" s="8"/>
      <c r="H68" s="7"/>
    </row>
    <row r="69" spans="1:10" ht="16.2" thickBot="1">
      <c r="D69" s="7"/>
      <c r="E69" s="6"/>
      <c r="G69" s="41" t="s">
        <v>185</v>
      </c>
      <c r="H69" s="70">
        <f>H66+H53+H40+H27</f>
        <v>0</v>
      </c>
    </row>
    <row r="70" spans="1:10">
      <c r="D70" s="7"/>
      <c r="E70" s="6"/>
      <c r="F70" s="7"/>
      <c r="G70" s="41"/>
      <c r="H70" s="7"/>
    </row>
    <row r="71" spans="1:10">
      <c r="D71" s="7"/>
      <c r="E71" s="6"/>
      <c r="F71" s="7"/>
      <c r="G71" s="41"/>
      <c r="H71" s="7"/>
    </row>
    <row r="72" spans="1:10">
      <c r="D72" s="7"/>
      <c r="E72" s="6"/>
      <c r="F72" s="7"/>
      <c r="G72" s="8"/>
      <c r="H72" s="7"/>
    </row>
    <row r="73" spans="1:10">
      <c r="D73" s="7"/>
      <c r="E73" s="6"/>
      <c r="F73" s="7"/>
      <c r="G73" s="8"/>
      <c r="H73" s="7"/>
    </row>
    <row r="74" spans="1:10">
      <c r="D74" s="7"/>
      <c r="E74" s="6"/>
      <c r="F74" s="7"/>
      <c r="G74" s="8"/>
      <c r="H74" s="7"/>
    </row>
    <row r="75" spans="1:10">
      <c r="D75" s="7"/>
      <c r="E75" s="6"/>
      <c r="F75" s="7"/>
      <c r="G75" s="8"/>
      <c r="H75" s="7"/>
    </row>
    <row r="76" spans="1:10">
      <c r="A76" s="4" t="s">
        <v>192</v>
      </c>
      <c r="D76" s="7"/>
      <c r="E76" s="6"/>
      <c r="F76" s="7"/>
      <c r="G76" s="8"/>
      <c r="H76" s="7"/>
    </row>
    <row r="77" spans="1:10">
      <c r="A77" t="s">
        <v>223</v>
      </c>
      <c r="D77" s="7"/>
      <c r="E77" s="6"/>
      <c r="F77" s="7"/>
      <c r="G77" s="8"/>
      <c r="H77" s="7"/>
    </row>
    <row r="78" spans="1:10">
      <c r="D78" s="7"/>
      <c r="E78" s="6"/>
      <c r="F78" s="7"/>
      <c r="G78" s="8"/>
      <c r="H78" s="7"/>
    </row>
    <row r="79" spans="1:10">
      <c r="A79" s="1"/>
    </row>
    <row r="80" spans="1:10">
      <c r="A80" s="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"/>
  <sheetViews>
    <sheetView tabSelected="1" topLeftCell="A8" workbookViewId="0">
      <selection activeCell="I30" sqref="I30"/>
    </sheetView>
  </sheetViews>
  <sheetFormatPr defaultColWidth="8" defaultRowHeight="13.2"/>
  <cols>
    <col min="1" max="1" width="17" style="109" customWidth="1"/>
    <col min="2" max="2" width="9.6640625" style="109" customWidth="1"/>
    <col min="3" max="3" width="10.33203125" style="109" customWidth="1"/>
    <col min="4" max="6" width="8" style="109" customWidth="1"/>
    <col min="7" max="7" width="9.44140625" style="109" customWidth="1"/>
    <col min="8" max="16384" width="8" style="109"/>
  </cols>
  <sheetData>
    <row r="1" spans="1:12" ht="15.75" customHeight="1">
      <c r="A1" s="78" t="s">
        <v>419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3" spans="1:12">
      <c r="A3" s="138" t="s">
        <v>318</v>
      </c>
      <c r="B3" s="110"/>
    </row>
    <row r="4" spans="1:12">
      <c r="A4" s="111"/>
      <c r="B4" s="110"/>
    </row>
    <row r="5" spans="1:12">
      <c r="A5" t="s">
        <v>319</v>
      </c>
      <c r="B5" s="110"/>
    </row>
    <row r="6" spans="1:12">
      <c r="A6" t="s">
        <v>320</v>
      </c>
      <c r="B6" s="110"/>
    </row>
    <row r="7" spans="1:12">
      <c r="A7" t="s">
        <v>321</v>
      </c>
      <c r="B7" s="110"/>
    </row>
    <row r="8" spans="1:12">
      <c r="A8" t="s">
        <v>322</v>
      </c>
      <c r="B8" s="137"/>
    </row>
    <row r="9" spans="1:12">
      <c r="A9" t="s">
        <v>323</v>
      </c>
      <c r="B9" s="137"/>
    </row>
    <row r="10" spans="1:12">
      <c r="A10" s="4" t="s">
        <v>194</v>
      </c>
      <c r="B10" s="137"/>
    </row>
    <row r="11" spans="1:12" ht="12.75" customHeight="1">
      <c r="A11" t="s">
        <v>365</v>
      </c>
      <c r="B11" s="137"/>
    </row>
    <row r="12" spans="1:12" ht="12.75" customHeight="1">
      <c r="A12" t="s">
        <v>364</v>
      </c>
      <c r="B12" s="137"/>
    </row>
    <row r="13" spans="1:12" ht="12.75" customHeight="1">
      <c r="A13"/>
      <c r="B13" s="137"/>
    </row>
    <row r="14" spans="1:12" ht="12.75" customHeight="1">
      <c r="A14"/>
      <c r="B14" s="137"/>
    </row>
    <row r="15" spans="1:12" ht="12.75" customHeight="1">
      <c r="A15"/>
      <c r="B15" s="137"/>
    </row>
    <row r="16" spans="1:12" ht="12.75" customHeight="1">
      <c r="A16"/>
      <c r="B16" s="137"/>
    </row>
    <row r="17" spans="1:8">
      <c r="D17" s="113"/>
      <c r="E17" s="113"/>
      <c r="F17" s="149" t="s">
        <v>324</v>
      </c>
      <c r="G17" s="145">
        <v>100</v>
      </c>
      <c r="H17" s="113"/>
    </row>
    <row r="18" spans="1:8">
      <c r="D18" s="113"/>
      <c r="E18" s="113"/>
      <c r="G18" s="141"/>
      <c r="H18" s="113"/>
    </row>
    <row r="19" spans="1:8">
      <c r="A19" s="144" t="s">
        <v>336</v>
      </c>
      <c r="D19" s="113"/>
      <c r="E19" s="113"/>
      <c r="F19" s="140" t="s">
        <v>325</v>
      </c>
      <c r="G19" s="148">
        <v>4.1000000000000002E-2</v>
      </c>
      <c r="H19" s="113"/>
    </row>
    <row r="20" spans="1:8">
      <c r="B20" s="143"/>
      <c r="D20" s="113"/>
      <c r="E20" s="113"/>
      <c r="F20" s="140" t="s">
        <v>326</v>
      </c>
      <c r="G20" s="148">
        <v>6.8000000000000005E-2</v>
      </c>
      <c r="H20" s="113"/>
    </row>
    <row r="21" spans="1:8">
      <c r="D21" s="113"/>
      <c r="E21" s="113"/>
      <c r="F21" s="140" t="s">
        <v>327</v>
      </c>
      <c r="G21" s="148">
        <v>2.7E-2</v>
      </c>
      <c r="H21" s="113"/>
    </row>
    <row r="22" spans="1:8">
      <c r="D22" s="113"/>
      <c r="E22" s="113"/>
      <c r="F22" s="140" t="s">
        <v>328</v>
      </c>
      <c r="G22" s="148">
        <v>5.1999999999999998E-2</v>
      </c>
      <c r="H22" s="113"/>
    </row>
    <row r="23" spans="1:8">
      <c r="D23" s="113"/>
      <c r="E23" s="113"/>
      <c r="F23" s="140" t="s">
        <v>329</v>
      </c>
      <c r="G23" s="148">
        <v>0.13900000000000001</v>
      </c>
      <c r="H23" s="113"/>
    </row>
    <row r="24" spans="1:8">
      <c r="D24" s="113"/>
      <c r="E24" s="113"/>
      <c r="F24" s="140" t="s">
        <v>330</v>
      </c>
      <c r="G24" s="148">
        <v>3.3000000000000002E-2</v>
      </c>
      <c r="H24" s="113"/>
    </row>
    <row r="25" spans="1:8">
      <c r="D25" s="113"/>
      <c r="E25" s="113"/>
      <c r="F25" s="140" t="s">
        <v>331</v>
      </c>
      <c r="G25" s="148">
        <v>1.2E-2</v>
      </c>
      <c r="H25" s="113"/>
    </row>
    <row r="26" spans="1:8">
      <c r="D26" s="113"/>
      <c r="E26" s="113"/>
      <c r="F26" s="140" t="s">
        <v>332</v>
      </c>
      <c r="G26" s="148">
        <v>0.161</v>
      </c>
      <c r="H26" s="113"/>
    </row>
    <row r="27" spans="1:8">
      <c r="D27" s="113"/>
      <c r="E27" s="113"/>
      <c r="F27" s="140" t="s">
        <v>333</v>
      </c>
      <c r="G27" s="148">
        <v>6.4000000000000001E-2</v>
      </c>
      <c r="H27" s="113"/>
    </row>
    <row r="28" spans="1:8">
      <c r="D28" s="113"/>
      <c r="E28" s="113"/>
      <c r="F28" s="140" t="s">
        <v>334</v>
      </c>
      <c r="G28" s="153">
        <f>1-SUM(G19:G27)</f>
        <v>0.40300000000000002</v>
      </c>
      <c r="H28" s="113"/>
    </row>
    <row r="29" spans="1:8">
      <c r="D29" s="113"/>
      <c r="E29" s="113"/>
      <c r="F29" s="140"/>
      <c r="G29" s="142"/>
      <c r="H29" s="113"/>
    </row>
    <row r="30" spans="1:8" ht="15">
      <c r="A30" s="144" t="s">
        <v>338</v>
      </c>
      <c r="D30" s="113"/>
      <c r="G30" s="154">
        <f>(G19*(1-'Waste Defaults'!B21)*'Waste Defaults'!C21)+(G20*(1-'Waste Defaults'!B22)*'Waste Defaults'!C22)+(G21*(1-'Waste Defaults'!B23)*'Waste Defaults'!C23)+(G22*(1-'Waste Defaults'!B24)*'Waste Defaults'!C24)+(G23*(1-'Waste Defaults'!B25)*'Waste Defaults'!C25)+(G24*(1-'Waste Defaults'!B26)*'Waste Defaults'!C26)+(G25*(1-'Waste Defaults'!B27)*'Waste Defaults'!C27)+(G26*(1-'Waste Defaults'!B28)*'Waste Defaults'!C28)+(G27*(1-'Waste Defaults'!B29)*'Waste Defaults'!C29)</f>
        <v>5158.79828</v>
      </c>
      <c r="H30" s="129"/>
    </row>
    <row r="31" spans="1:8">
      <c r="D31" s="113"/>
      <c r="E31" s="113"/>
      <c r="F31" s="140"/>
      <c r="G31" s="147"/>
      <c r="H31" s="129"/>
    </row>
    <row r="32" spans="1:8" ht="12.75" customHeight="1">
      <c r="A32" s="156" t="s">
        <v>337</v>
      </c>
      <c r="D32" s="113"/>
      <c r="E32" s="113"/>
      <c r="F32" s="146"/>
      <c r="G32" s="155">
        <v>0.75</v>
      </c>
      <c r="H32" s="113"/>
    </row>
    <row r="33" spans="1:8">
      <c r="D33" s="113"/>
      <c r="E33" s="113"/>
      <c r="F33" s="113"/>
      <c r="G33" s="113"/>
      <c r="H33" s="113"/>
    </row>
    <row r="34" spans="1:8">
      <c r="A34" s="144" t="s">
        <v>339</v>
      </c>
      <c r="D34" s="113"/>
      <c r="E34" s="113"/>
      <c r="G34" s="154">
        <f>G30*G17*(1-G32)*'Waste Defaults'!C31*(1-'Waste Defaults'!C32)*1.16*16*0.000001102</f>
        <v>1.450810903803712</v>
      </c>
      <c r="H34" s="113"/>
    </row>
    <row r="35" spans="1:8" ht="13.8" thickBot="1">
      <c r="D35" s="113"/>
      <c r="E35" s="113"/>
      <c r="F35" s="140"/>
      <c r="G35" s="151"/>
      <c r="H35" s="113"/>
    </row>
    <row r="36" spans="1:8" ht="15" customHeight="1" thickBot="1">
      <c r="D36" s="113"/>
      <c r="E36" s="113"/>
      <c r="F36" s="149" t="s">
        <v>335</v>
      </c>
      <c r="G36" s="150">
        <f>G34*'Waste Defaults'!D41</f>
        <v>30.467028979877952</v>
      </c>
      <c r="H36" s="113"/>
    </row>
    <row r="39" spans="1:8">
      <c r="A39" s="113" t="s">
        <v>358</v>
      </c>
    </row>
    <row r="40" spans="1:8">
      <c r="A40" s="113" t="s">
        <v>359</v>
      </c>
    </row>
    <row r="41" spans="1:8">
      <c r="A41" s="109" t="s">
        <v>360</v>
      </c>
    </row>
    <row r="42" spans="1:8">
      <c r="A42" s="109" t="s">
        <v>361</v>
      </c>
    </row>
    <row r="43" spans="1:8">
      <c r="A43" s="113" t="s">
        <v>362</v>
      </c>
      <c r="B43" s="113"/>
      <c r="C43" s="113"/>
      <c r="D43" s="113"/>
      <c r="E43" s="113"/>
      <c r="F43" s="113"/>
      <c r="G43" s="113"/>
    </row>
    <row r="44" spans="1:8">
      <c r="A44" s="113" t="s">
        <v>363</v>
      </c>
      <c r="B44" s="113"/>
      <c r="C44" s="113"/>
      <c r="D44" s="113"/>
      <c r="E44" s="113"/>
      <c r="F44" s="113"/>
      <c r="G44" s="113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Title</vt:lpstr>
      <vt:lpstr>Introduction</vt:lpstr>
      <vt:lpstr>Commuting</vt:lpstr>
      <vt:lpstr>Company Vehicles</vt:lpstr>
      <vt:lpstr>Other Employee Travel</vt:lpstr>
      <vt:lpstr>Electricity</vt:lpstr>
      <vt:lpstr>On-Site Fuel</vt:lpstr>
      <vt:lpstr>Product Transport</vt:lpstr>
      <vt:lpstr>Waste Emissions</vt:lpstr>
      <vt:lpstr>Direct Emissions </vt:lpstr>
      <vt:lpstr>Total</vt:lpstr>
      <vt:lpstr>State Emission Factors</vt:lpstr>
      <vt:lpstr>References</vt:lpstr>
      <vt:lpstr>Global Warming Potentials</vt:lpstr>
      <vt:lpstr>Waste Defaults</vt:lpstr>
      <vt:lpstr>Industrial Process GHGs</vt:lpstr>
      <vt:lpstr>Conversion Factors</vt:lpstr>
    </vt:vector>
  </TitlesOfParts>
  <Company>US_EPA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Aniket Gupta</cp:lastModifiedBy>
  <cp:lastPrinted>2000-07-21T18:10:15Z</cp:lastPrinted>
  <dcterms:created xsi:type="dcterms:W3CDTF">2000-05-19T19:31:10Z</dcterms:created>
  <dcterms:modified xsi:type="dcterms:W3CDTF">2024-02-03T22:30:18Z</dcterms:modified>
</cp:coreProperties>
</file>