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FB41AF05-E07C-4AEE-9EC3-57389D5ACE70}" xr6:coauthVersionLast="47" xr6:coauthVersionMax="47" xr10:uidLastSave="{00000000-0000-0000-0000-000000000000}"/>
  <bookViews>
    <workbookView xWindow="3348" yWindow="3348" windowWidth="17280" windowHeight="8880"/>
  </bookViews>
  <sheets>
    <sheet name="Overall Inventory" sheetId="1" r:id="rId1"/>
    <sheet name="Totals" sheetId="2" r:id="rId2"/>
  </sheets>
  <definedNames>
    <definedName name="_xlnm.Print_Area" localSheetId="0">'Overall Inventory'!$A$1:$K$83</definedName>
    <definedName name="_xlnm.Print_Titles" localSheetId="0">'Overall Inventory'!$3:$3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B79" i="1"/>
  <c r="C79" i="1"/>
  <c r="B80" i="1"/>
  <c r="C80" i="1"/>
  <c r="B81" i="1"/>
  <c r="C81" i="1"/>
  <c r="B82" i="1"/>
  <c r="C82" i="1"/>
  <c r="B83" i="1"/>
  <c r="C83" i="1"/>
  <c r="B4" i="2"/>
  <c r="C4" i="2"/>
  <c r="B5" i="2"/>
  <c r="C5" i="2"/>
  <c r="B6" i="2"/>
  <c r="C6" i="2"/>
  <c r="B7" i="2"/>
  <c r="C7" i="2"/>
  <c r="B8" i="2"/>
  <c r="C8" i="2"/>
</calcChain>
</file>

<file path=xl/sharedStrings.xml><?xml version="1.0" encoding="utf-8"?>
<sst xmlns="http://schemas.openxmlformats.org/spreadsheetml/2006/main" count="275" uniqueCount="172">
  <si>
    <t>Number</t>
  </si>
  <si>
    <t>Processor</t>
  </si>
  <si>
    <t>Model</t>
  </si>
  <si>
    <t>Gateway E-3100</t>
  </si>
  <si>
    <t>Pentium Pro 200MHz</t>
  </si>
  <si>
    <t>Ram</t>
  </si>
  <si>
    <t>HD</t>
  </si>
  <si>
    <t>10MB</t>
  </si>
  <si>
    <t>Gateway E-4200</t>
  </si>
  <si>
    <t>Pentium III 700MHz</t>
  </si>
  <si>
    <t>Pentium II 350MHz</t>
  </si>
  <si>
    <t>20MB</t>
  </si>
  <si>
    <t>Acquired from ACC upgrade summer 2001</t>
  </si>
  <si>
    <t>Gateway e-5200</t>
  </si>
  <si>
    <t>Pentium III 850MHz</t>
  </si>
  <si>
    <t>20GB</t>
  </si>
  <si>
    <t>Advanced Computing Center</t>
  </si>
  <si>
    <t>General Computing Classroom</t>
  </si>
  <si>
    <t>Digital Imaging Studio</t>
  </si>
  <si>
    <t>COM</t>
  </si>
  <si>
    <t>Mac</t>
  </si>
  <si>
    <t>Lab II</t>
  </si>
  <si>
    <t>Lab I</t>
  </si>
  <si>
    <t>CAL 1223A (East Lab)</t>
  </si>
  <si>
    <t>CAL 1223B (West Lab)</t>
  </si>
  <si>
    <t>Library</t>
  </si>
  <si>
    <t>Database Lab</t>
  </si>
  <si>
    <t>General Computing Area</t>
  </si>
  <si>
    <t>Macintosh Computing Lab</t>
  </si>
  <si>
    <t xml:space="preserve">Mac G4 </t>
  </si>
  <si>
    <t>400MHz</t>
  </si>
  <si>
    <t>Gateway</t>
  </si>
  <si>
    <t>Pentium III 933MHz</t>
  </si>
  <si>
    <t>Location</t>
  </si>
  <si>
    <t>Building</t>
  </si>
  <si>
    <t>Multi-Media Lab</t>
  </si>
  <si>
    <t>Mac PM 8550</t>
  </si>
  <si>
    <t>G4</t>
  </si>
  <si>
    <t>450MHz</t>
  </si>
  <si>
    <t>45GB</t>
  </si>
  <si>
    <t>3 on loan from computer center, one on order</t>
  </si>
  <si>
    <t>Mac 8500</t>
  </si>
  <si>
    <t>Beige G3</t>
  </si>
  <si>
    <t>Mac 7600</t>
  </si>
  <si>
    <t>Notes</t>
  </si>
  <si>
    <t>Audio Lab</t>
  </si>
  <si>
    <t>Gateway E-5400</t>
  </si>
  <si>
    <t>From grant..  Not currently in use</t>
  </si>
  <si>
    <t>Mac G3</t>
  </si>
  <si>
    <t>332 - 2D lab</t>
  </si>
  <si>
    <t>Mac G4</t>
  </si>
  <si>
    <t>308H - 3D lab</t>
  </si>
  <si>
    <t>408 - Design Lab</t>
  </si>
  <si>
    <t>G4 Titanium</t>
  </si>
  <si>
    <t>Acquired 7/1/1997</t>
  </si>
  <si>
    <t>Acquired 5/1/2001</t>
  </si>
  <si>
    <t>Acquired 8/1/2000</t>
  </si>
  <si>
    <t>Acquired 8/1/2001</t>
  </si>
  <si>
    <t>Acquired 1995</t>
  </si>
  <si>
    <t>Music tech Labs (343, 344, 346)</t>
  </si>
  <si>
    <t>3047 - Pulsar Lab</t>
  </si>
  <si>
    <t>800 MHz</t>
  </si>
  <si>
    <t>40GB</t>
  </si>
  <si>
    <t>118 - Control Room</t>
  </si>
  <si>
    <t>Audio Labs</t>
  </si>
  <si>
    <t>GCMS</t>
  </si>
  <si>
    <t>Diode Array</t>
  </si>
  <si>
    <t>Mobile Lab Machines</t>
  </si>
  <si>
    <t>Gateway 2550</t>
  </si>
  <si>
    <t>Pentium II Laptops</t>
  </si>
  <si>
    <t>10GB</t>
  </si>
  <si>
    <t>GOWMAC</t>
  </si>
  <si>
    <t>ICP</t>
  </si>
  <si>
    <t>SEM</t>
  </si>
  <si>
    <t xml:space="preserve">Gateway </t>
  </si>
  <si>
    <t>FTIR</t>
  </si>
  <si>
    <t>Polarograph</t>
  </si>
  <si>
    <t>P5-166</t>
  </si>
  <si>
    <t>Ion Chromatograph</t>
  </si>
  <si>
    <t>2GB</t>
  </si>
  <si>
    <t>4DX2-50V</t>
  </si>
  <si>
    <t>400MB</t>
  </si>
  <si>
    <t>P5-90</t>
  </si>
  <si>
    <t>486/66</t>
  </si>
  <si>
    <t>HP/Vectra</t>
  </si>
  <si>
    <t>Mac PowerPC</t>
  </si>
  <si>
    <t>Lab Store/MSDS access</t>
  </si>
  <si>
    <t>NMR</t>
  </si>
  <si>
    <t>Varian</t>
  </si>
  <si>
    <t>VMS OS</t>
  </si>
  <si>
    <t>Microscopy</t>
  </si>
  <si>
    <t>P5-200</t>
  </si>
  <si>
    <t>Printmaking</t>
  </si>
  <si>
    <t>iMac</t>
  </si>
  <si>
    <t>Weaving</t>
  </si>
  <si>
    <t>2Gb</t>
  </si>
  <si>
    <t>MES/MPA office</t>
  </si>
  <si>
    <t>DEC</t>
  </si>
  <si>
    <t>486-66</t>
  </si>
  <si>
    <t>PowerPC</t>
  </si>
  <si>
    <t>P2/3 400-733</t>
  </si>
  <si>
    <t>Aqcuired through NSF grants</t>
  </si>
  <si>
    <t>20Gb</t>
  </si>
  <si>
    <t>G6 266 800 MHz</t>
  </si>
  <si>
    <t>Dual P-266</t>
  </si>
  <si>
    <t>14 GB</t>
  </si>
  <si>
    <t>Select 950MHz</t>
  </si>
  <si>
    <t>Acquired 2000</t>
  </si>
  <si>
    <t>Destination D6-800</t>
  </si>
  <si>
    <t>Acquired 1997, processor upgraded  in 2000</t>
  </si>
  <si>
    <t>Athlon 1200</t>
  </si>
  <si>
    <t>Built in house</t>
  </si>
  <si>
    <t>Recently upgraded from EME surplus</t>
  </si>
  <si>
    <t>Old CAL machine</t>
  </si>
  <si>
    <t>Running old DOS based instrumentation software</t>
  </si>
  <si>
    <t>Slated to be upgraded to reconditioned P-200</t>
  </si>
  <si>
    <t>Very old machines</t>
  </si>
  <si>
    <t>Very old machine</t>
  </si>
  <si>
    <t>Acquired in 1997, processors upgraded 2000</t>
  </si>
  <si>
    <t>*  This value is based on an average cost of $2,100 per Windows machine, $3,000 for Macs.</t>
  </si>
  <si>
    <t>N/A</t>
  </si>
  <si>
    <t>Acquired Spring 2001</t>
  </si>
  <si>
    <t>Powerbook</t>
  </si>
  <si>
    <t>Acquired 1998</t>
  </si>
  <si>
    <t xml:space="preserve">Mac </t>
  </si>
  <si>
    <t>CAL</t>
  </si>
  <si>
    <t>Large Scale Areas</t>
  </si>
  <si>
    <t>Small Scale Areas</t>
  </si>
  <si>
    <t>Year</t>
  </si>
  <si>
    <t>Estimated Cost based on 2001 Market Rates</t>
  </si>
  <si>
    <t>Replacement Timeframes</t>
  </si>
  <si>
    <t>3 year</t>
  </si>
  <si>
    <t>4 year</t>
  </si>
  <si>
    <t>3 Year Replacement</t>
  </si>
  <si>
    <t>4 year Replacement</t>
  </si>
  <si>
    <t>OPACS</t>
  </si>
  <si>
    <t>E-3400 PIII 1.1GHz</t>
  </si>
  <si>
    <t>Acquired 2/2002</t>
  </si>
  <si>
    <t>Sound and Image Lab</t>
  </si>
  <si>
    <t>E-4200</t>
  </si>
  <si>
    <t>Government Documents</t>
  </si>
  <si>
    <t>P5-133</t>
  </si>
  <si>
    <t>Tacoma</t>
  </si>
  <si>
    <t>Computer Lab</t>
  </si>
  <si>
    <t>Dell Optiplex</t>
  </si>
  <si>
    <t>Pentium II</t>
  </si>
  <si>
    <t>Boeing donation, not in campus Inventory</t>
  </si>
  <si>
    <t>Multimedia Lab</t>
  </si>
  <si>
    <t>G3</t>
  </si>
  <si>
    <t>Commons</t>
  </si>
  <si>
    <t xml:space="preserve">Compaq </t>
  </si>
  <si>
    <t>PII-200Mhz</t>
  </si>
  <si>
    <t>Boeing donation, not in campus inventory</t>
  </si>
  <si>
    <t>Evaluation</t>
  </si>
  <si>
    <t>P4</t>
  </si>
  <si>
    <t>Resource Room</t>
  </si>
  <si>
    <t>Dell</t>
  </si>
  <si>
    <t>Classroom 105</t>
  </si>
  <si>
    <t>Pentium Optiplex</t>
  </si>
  <si>
    <t>Multipurpose Room</t>
  </si>
  <si>
    <t>Moot Court</t>
  </si>
  <si>
    <t>PII latitude laptops</t>
  </si>
  <si>
    <t>Science Lab</t>
  </si>
  <si>
    <t>P4D-66</t>
  </si>
  <si>
    <t>Seminar Rooms</t>
  </si>
  <si>
    <t>These costs are based on existing equipment.  The annual costs after 2004 will increase as additional machines are acquired.</t>
  </si>
  <si>
    <t>cont.</t>
  </si>
  <si>
    <t>* Estimated Cost</t>
  </si>
  <si>
    <t>** 2005</t>
  </si>
  <si>
    <t>** These costs are based on existing equipment.  The annual costs after 2004 will increase as additional machines are purchased.</t>
  </si>
  <si>
    <t>Pentium II 200MHz</t>
  </si>
  <si>
    <t>Acquired  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</si>
</sst>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-yy"/>
    <numFmt numFmtId="165" formatCode="&quot;$&quot;#,##0.00"/>
  </numFmts>
  <fonts count="11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0"/>
      <color indexed="14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color indexed="14"/>
      <name val="Arial"/>
      <family val="2"/>
    </font>
    <font>
      <i/>
      <sz val="10"/>
      <name val="Arial"/>
      <family val="2"/>
    </font>
    <font>
      <sz val="12"/>
      <color indexed="14"/>
      <name val="Times New Roman"/>
      <family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1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left"/>
    </xf>
    <xf numFmtId="0" fontId="2" fillId="0" borderId="3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7" xfId="0" applyFont="1" applyBorder="1"/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4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9" xfId="0" applyFont="1" applyBorder="1"/>
    <xf numFmtId="0" fontId="1" fillId="0" borderId="8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2" fillId="0" borderId="0" xfId="0" applyFont="1" applyBorder="1"/>
    <xf numFmtId="0" fontId="3" fillId="0" borderId="0" xfId="0" applyFont="1"/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164" fontId="1" fillId="0" borderId="8" xfId="0" applyNumberFormat="1" applyFont="1" applyBorder="1" applyAlignment="1">
      <alignment horizontal="left" wrapText="1"/>
    </xf>
    <xf numFmtId="17" fontId="1" fillId="0" borderId="6" xfId="0" applyNumberFormat="1" applyFont="1" applyBorder="1" applyAlignment="1">
      <alignment horizontal="left" wrapText="1"/>
    </xf>
    <xf numFmtId="17" fontId="1" fillId="0" borderId="10" xfId="0" applyNumberFormat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164" fontId="1" fillId="0" borderId="6" xfId="0" applyNumberFormat="1" applyFont="1" applyBorder="1" applyAlignment="1">
      <alignment horizontal="left" wrapText="1"/>
    </xf>
    <xf numFmtId="164" fontId="1" fillId="0" borderId="8" xfId="0" applyNumberFormat="1" applyFont="1" applyFill="1" applyBorder="1" applyAlignment="1">
      <alignment horizontal="left" wrapText="1"/>
    </xf>
    <xf numFmtId="164" fontId="1" fillId="0" borderId="10" xfId="0" applyNumberFormat="1" applyFont="1" applyFill="1" applyBorder="1" applyAlignment="1">
      <alignment horizontal="left" wrapText="1"/>
    </xf>
    <xf numFmtId="0" fontId="1" fillId="0" borderId="6" xfId="0" applyNumberFormat="1" applyFont="1" applyBorder="1" applyAlignment="1">
      <alignment horizontal="center"/>
    </xf>
    <xf numFmtId="165" fontId="1" fillId="0" borderId="11" xfId="0" applyNumberFormat="1" applyFont="1" applyBorder="1"/>
    <xf numFmtId="0" fontId="1" fillId="0" borderId="8" xfId="0" applyNumberFormat="1" applyFont="1" applyBorder="1" applyAlignment="1">
      <alignment horizontal="center"/>
    </xf>
    <xf numFmtId="165" fontId="1" fillId="0" borderId="12" xfId="0" applyNumberFormat="1" applyFont="1" applyBorder="1"/>
    <xf numFmtId="0" fontId="1" fillId="0" borderId="10" xfId="0" applyNumberFormat="1" applyFont="1" applyBorder="1" applyAlignment="1">
      <alignment horizontal="center"/>
    </xf>
    <xf numFmtId="165" fontId="1" fillId="0" borderId="13" xfId="0" applyNumberFormat="1" applyFont="1" applyBorder="1"/>
    <xf numFmtId="0" fontId="1" fillId="0" borderId="6" xfId="0" applyNumberFormat="1" applyFont="1" applyBorder="1" applyAlignment="1">
      <alignment horizontal="center" wrapText="1"/>
    </xf>
    <xf numFmtId="0" fontId="1" fillId="0" borderId="8" xfId="0" applyNumberFormat="1" applyFont="1" applyBorder="1" applyAlignment="1">
      <alignment horizontal="center" wrapText="1"/>
    </xf>
    <xf numFmtId="0" fontId="1" fillId="0" borderId="8" xfId="0" applyNumberFormat="1" applyFont="1" applyFill="1" applyBorder="1" applyAlignment="1">
      <alignment horizontal="center" wrapText="1"/>
    </xf>
    <xf numFmtId="0" fontId="1" fillId="0" borderId="10" xfId="0" applyNumberFormat="1" applyFont="1" applyFill="1" applyBorder="1" applyAlignment="1">
      <alignment horizontal="center" wrapText="1"/>
    </xf>
    <xf numFmtId="0" fontId="1" fillId="0" borderId="10" xfId="0" applyNumberFormat="1" applyFont="1" applyBorder="1" applyAlignment="1">
      <alignment horizontal="center" wrapText="1"/>
    </xf>
    <xf numFmtId="0" fontId="1" fillId="0" borderId="0" xfId="0" applyNumberFormat="1" applyFont="1" applyBorder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4" xfId="0" applyFont="1" applyBorder="1"/>
    <xf numFmtId="0" fontId="1" fillId="0" borderId="15" xfId="0" applyFont="1" applyBorder="1" applyAlignment="1">
      <alignment horizontal="left"/>
    </xf>
    <xf numFmtId="0" fontId="1" fillId="0" borderId="15" xfId="0" applyNumberFormat="1" applyFont="1" applyBorder="1" applyAlignment="1">
      <alignment horizontal="center" wrapText="1"/>
    </xf>
    <xf numFmtId="0" fontId="1" fillId="0" borderId="15" xfId="0" applyNumberFormat="1" applyFont="1" applyBorder="1" applyAlignment="1">
      <alignment horizontal="center"/>
    </xf>
    <xf numFmtId="165" fontId="1" fillId="0" borderId="16" xfId="0" applyNumberFormat="1" applyFont="1" applyBorder="1"/>
    <xf numFmtId="0" fontId="1" fillId="0" borderId="15" xfId="0" applyFont="1" applyBorder="1" applyAlignment="1">
      <alignment wrapText="1"/>
    </xf>
    <xf numFmtId="0" fontId="1" fillId="0" borderId="15" xfId="0" applyFont="1" applyBorder="1" applyAlignment="1"/>
    <xf numFmtId="17" fontId="1" fillId="0" borderId="15" xfId="0" applyNumberFormat="1" applyFont="1" applyBorder="1" applyAlignment="1">
      <alignment horizontal="left"/>
    </xf>
    <xf numFmtId="17" fontId="1" fillId="0" borderId="1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0" fontId="2" fillId="0" borderId="2" xfId="0" applyFont="1" applyBorder="1" applyAlignment="1">
      <alignment vertical="top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165" fontId="0" fillId="0" borderId="20" xfId="0" applyNumberFormat="1" applyBorder="1"/>
    <xf numFmtId="165" fontId="0" fillId="0" borderId="21" xfId="0" applyNumberFormat="1" applyBorder="1"/>
    <xf numFmtId="165" fontId="4" fillId="0" borderId="22" xfId="0" applyNumberFormat="1" applyFont="1" applyBorder="1"/>
    <xf numFmtId="165" fontId="0" fillId="0" borderId="17" xfId="0" applyNumberFormat="1" applyBorder="1"/>
    <xf numFmtId="165" fontId="0" fillId="0" borderId="18" xfId="0" applyNumberFormat="1" applyBorder="1"/>
    <xf numFmtId="165" fontId="4" fillId="0" borderId="19" xfId="0" applyNumberFormat="1" applyFont="1" applyBorder="1"/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/>
    <xf numFmtId="0" fontId="1" fillId="0" borderId="25" xfId="0" applyFont="1" applyBorder="1"/>
    <xf numFmtId="0" fontId="2" fillId="0" borderId="3" xfId="0" applyFont="1" applyBorder="1" applyAlignment="1">
      <alignment vertical="top"/>
    </xf>
    <xf numFmtId="0" fontId="1" fillId="0" borderId="6" xfId="0" applyFont="1" applyBorder="1"/>
    <xf numFmtId="49" fontId="1" fillId="0" borderId="8" xfId="0" applyNumberFormat="1" applyFont="1" applyBorder="1" applyAlignment="1">
      <alignment horizontal="left" wrapText="1"/>
    </xf>
    <xf numFmtId="0" fontId="1" fillId="0" borderId="10" xfId="0" applyFont="1" applyBorder="1"/>
    <xf numFmtId="0" fontId="5" fillId="0" borderId="26" xfId="0" applyFont="1" applyBorder="1"/>
    <xf numFmtId="0" fontId="1" fillId="0" borderId="24" xfId="0" applyFont="1" applyBorder="1"/>
    <xf numFmtId="0" fontId="10" fillId="0" borderId="19" xfId="0" applyFont="1" applyBorder="1"/>
    <xf numFmtId="17" fontId="1" fillId="0" borderId="8" xfId="0" applyNumberFormat="1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65" fontId="0" fillId="0" borderId="33" xfId="0" applyNumberFormat="1" applyBorder="1" applyAlignment="1"/>
    <xf numFmtId="0" fontId="0" fillId="0" borderId="34" xfId="0" applyBorder="1" applyAlignment="1"/>
    <xf numFmtId="165" fontId="0" fillId="0" borderId="27" xfId="0" applyNumberFormat="1" applyBorder="1" applyAlignment="1"/>
    <xf numFmtId="0" fontId="0" fillId="0" borderId="28" xfId="0" applyBorder="1" applyAlignment="1"/>
    <xf numFmtId="165" fontId="4" fillId="0" borderId="22" xfId="0" applyNumberFormat="1" applyFont="1" applyBorder="1" applyAlignment="1"/>
    <xf numFmtId="0" fontId="0" fillId="0" borderId="29" xfId="0" applyBorder="1" applyAlignment="1"/>
    <xf numFmtId="0" fontId="7" fillId="0" borderId="30" xfId="0" applyFont="1" applyBorder="1" applyAlignment="1">
      <alignment horizontal="center" vertical="top" wrapText="1"/>
    </xf>
    <xf numFmtId="0" fontId="7" fillId="0" borderId="31" xfId="0" applyFont="1" applyBorder="1" applyAlignment="1">
      <alignment horizontal="center" vertical="top" wrapText="1"/>
    </xf>
    <xf numFmtId="0" fontId="0" fillId="0" borderId="32" xfId="0" applyBorder="1" applyAlignment="1">
      <alignment horizontal="center" vertical="top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P175"/>
  <sheetViews>
    <sheetView tabSelected="1" view="pageBreakPreview" topLeftCell="A63" zoomScaleNormal="90" workbookViewId="0">
      <selection activeCell="B70" sqref="B70"/>
    </sheetView>
  </sheetViews>
  <sheetFormatPr defaultRowHeight="13.2" x14ac:dyDescent="0.25"/>
  <cols>
    <col min="1" max="1" width="8.33203125" style="1" customWidth="1"/>
    <col min="2" max="2" width="24.88671875" style="1" customWidth="1"/>
    <col min="3" max="3" width="7.33203125" style="1" customWidth="1"/>
    <col min="4" max="4" width="16.109375" style="1" customWidth="1"/>
    <col min="5" max="5" width="21.44140625" style="1" customWidth="1"/>
    <col min="6" max="6" width="6.33203125" style="1" hidden="1" customWidth="1"/>
    <col min="7" max="7" width="7.109375" style="1" hidden="1" customWidth="1"/>
    <col min="8" max="8" width="24.33203125" style="31" customWidth="1"/>
    <col min="9" max="9" width="9.88671875" style="31" customWidth="1"/>
    <col min="10" max="10" width="10.88671875" style="2" customWidth="1"/>
    <col min="11" max="11" width="15.44140625" style="1" customWidth="1"/>
    <col min="12" max="12" width="20.6640625" style="1" customWidth="1"/>
    <col min="13" max="16384" width="8.88671875" style="1"/>
  </cols>
  <sheetData>
    <row r="1" spans="1:11" ht="15.6" x14ac:dyDescent="0.3">
      <c r="A1" s="26"/>
      <c r="B1" s="26"/>
      <c r="C1" s="26"/>
      <c r="D1" s="26"/>
      <c r="E1" s="26"/>
      <c r="F1" s="26"/>
      <c r="G1" s="26"/>
      <c r="H1" s="30"/>
      <c r="I1" s="30"/>
    </row>
    <row r="2" spans="1:11" ht="14.4" customHeight="1" x14ac:dyDescent="0.25">
      <c r="A2" s="29" t="s">
        <v>126</v>
      </c>
      <c r="I2" s="92" t="s">
        <v>130</v>
      </c>
      <c r="J2" s="92"/>
    </row>
    <row r="3" spans="1:11" ht="15" customHeight="1" thickBot="1" x14ac:dyDescent="0.3">
      <c r="A3" s="5" t="s">
        <v>34</v>
      </c>
      <c r="B3" s="37" t="s">
        <v>33</v>
      </c>
      <c r="C3" s="20" t="s">
        <v>0</v>
      </c>
      <c r="D3" s="20" t="s">
        <v>2</v>
      </c>
      <c r="E3" s="20" t="s">
        <v>1</v>
      </c>
      <c r="F3" s="20" t="s">
        <v>5</v>
      </c>
      <c r="G3" s="20" t="s">
        <v>6</v>
      </c>
      <c r="H3" s="41" t="s">
        <v>44</v>
      </c>
      <c r="I3" s="59" t="s">
        <v>131</v>
      </c>
      <c r="J3" s="58" t="s">
        <v>132</v>
      </c>
      <c r="K3" s="1" t="s">
        <v>167</v>
      </c>
    </row>
    <row r="4" spans="1:11" x14ac:dyDescent="0.25">
      <c r="A4" s="6" t="s">
        <v>25</v>
      </c>
      <c r="B4" s="18" t="s">
        <v>28</v>
      </c>
      <c r="C4" s="12">
        <v>35</v>
      </c>
      <c r="D4" s="12" t="s">
        <v>29</v>
      </c>
      <c r="E4" s="12" t="s">
        <v>30</v>
      </c>
      <c r="F4" s="12"/>
      <c r="G4" s="12"/>
      <c r="H4" s="42" t="s">
        <v>56</v>
      </c>
      <c r="I4" s="51">
        <v>2003</v>
      </c>
      <c r="J4" s="45">
        <v>2004</v>
      </c>
      <c r="K4" s="46">
        <f>3000*C4</f>
        <v>105000</v>
      </c>
    </row>
    <row r="5" spans="1:11" x14ac:dyDescent="0.25">
      <c r="A5" s="10"/>
      <c r="B5" s="13" t="s">
        <v>16</v>
      </c>
      <c r="C5" s="14">
        <v>27</v>
      </c>
      <c r="D5" s="14" t="s">
        <v>31</v>
      </c>
      <c r="E5" s="14" t="s">
        <v>32</v>
      </c>
      <c r="F5" s="14"/>
      <c r="G5" s="14"/>
      <c r="H5" s="38" t="s">
        <v>57</v>
      </c>
      <c r="I5" s="52">
        <v>2004</v>
      </c>
      <c r="J5" s="47">
        <v>2005</v>
      </c>
      <c r="K5" s="48">
        <f t="shared" ref="K5:K62" si="0">2100*C5</f>
        <v>56700</v>
      </c>
    </row>
    <row r="6" spans="1:11" x14ac:dyDescent="0.25">
      <c r="A6" s="10"/>
      <c r="B6" s="13" t="s">
        <v>17</v>
      </c>
      <c r="C6" s="14">
        <v>49</v>
      </c>
      <c r="D6" s="14" t="s">
        <v>31</v>
      </c>
      <c r="E6" s="14" t="s">
        <v>32</v>
      </c>
      <c r="F6" s="14"/>
      <c r="G6" s="14"/>
      <c r="H6" s="38" t="s">
        <v>57</v>
      </c>
      <c r="I6" s="52">
        <v>2004</v>
      </c>
      <c r="J6" s="47">
        <v>2005</v>
      </c>
      <c r="K6" s="48">
        <f t="shared" si="0"/>
        <v>102900</v>
      </c>
    </row>
    <row r="7" spans="1:11" x14ac:dyDescent="0.25">
      <c r="A7" s="10"/>
      <c r="B7" s="13" t="s">
        <v>27</v>
      </c>
      <c r="C7" s="14">
        <v>22</v>
      </c>
      <c r="D7" s="14" t="s">
        <v>36</v>
      </c>
      <c r="E7" s="14"/>
      <c r="F7" s="14"/>
      <c r="G7" s="14"/>
      <c r="H7" s="35" t="s">
        <v>58</v>
      </c>
      <c r="I7" s="52">
        <v>2001</v>
      </c>
      <c r="J7" s="47">
        <v>2001</v>
      </c>
      <c r="K7" s="48">
        <f>3000*C7</f>
        <v>66000</v>
      </c>
    </row>
    <row r="8" spans="1:11" x14ac:dyDescent="0.25">
      <c r="A8" s="10"/>
      <c r="B8" s="13" t="s">
        <v>135</v>
      </c>
      <c r="C8" s="14">
        <v>31</v>
      </c>
      <c r="D8" s="14" t="s">
        <v>31</v>
      </c>
      <c r="E8" s="14" t="s">
        <v>136</v>
      </c>
      <c r="F8" s="14"/>
      <c r="G8" s="14"/>
      <c r="H8" s="35" t="s">
        <v>137</v>
      </c>
      <c r="I8" s="52">
        <v>2005</v>
      </c>
      <c r="J8" s="47">
        <v>2006</v>
      </c>
      <c r="K8" s="48">
        <f t="shared" si="0"/>
        <v>65100</v>
      </c>
    </row>
    <row r="9" spans="1:11" ht="26.4" x14ac:dyDescent="0.25">
      <c r="A9" s="10"/>
      <c r="B9" s="24" t="s">
        <v>18</v>
      </c>
      <c r="C9" s="23">
        <v>3</v>
      </c>
      <c r="D9" s="23" t="s">
        <v>31</v>
      </c>
      <c r="E9" s="23" t="s">
        <v>103</v>
      </c>
      <c r="F9" s="23">
        <v>512</v>
      </c>
      <c r="G9" s="23" t="s">
        <v>102</v>
      </c>
      <c r="H9" s="43" t="s">
        <v>118</v>
      </c>
      <c r="I9" s="53">
        <v>2001</v>
      </c>
      <c r="J9" s="47">
        <v>2002</v>
      </c>
      <c r="K9" s="48">
        <f t="shared" si="0"/>
        <v>6300</v>
      </c>
    </row>
    <row r="10" spans="1:11" x14ac:dyDescent="0.25">
      <c r="A10" s="10"/>
      <c r="B10" s="24"/>
      <c r="C10" s="23">
        <v>3</v>
      </c>
      <c r="D10" s="23" t="s">
        <v>31</v>
      </c>
      <c r="E10" s="23" t="s">
        <v>106</v>
      </c>
      <c r="F10" s="23">
        <v>512</v>
      </c>
      <c r="G10" s="23" t="s">
        <v>62</v>
      </c>
      <c r="H10" s="43" t="s">
        <v>107</v>
      </c>
      <c r="I10" s="53">
        <v>2003</v>
      </c>
      <c r="J10" s="47">
        <v>2004</v>
      </c>
      <c r="K10" s="48">
        <f t="shared" si="0"/>
        <v>6300</v>
      </c>
    </row>
    <row r="11" spans="1:11" ht="26.4" x14ac:dyDescent="0.25">
      <c r="A11" s="10"/>
      <c r="B11" s="24"/>
      <c r="C11" s="23">
        <v>1</v>
      </c>
      <c r="D11" s="23" t="s">
        <v>31</v>
      </c>
      <c r="E11" s="23" t="s">
        <v>108</v>
      </c>
      <c r="F11" s="23">
        <v>384</v>
      </c>
      <c r="G11" s="23" t="s">
        <v>70</v>
      </c>
      <c r="H11" s="43" t="s">
        <v>109</v>
      </c>
      <c r="I11" s="53">
        <v>2003</v>
      </c>
      <c r="J11" s="47">
        <v>2004</v>
      </c>
      <c r="K11" s="48">
        <f t="shared" si="0"/>
        <v>2100</v>
      </c>
    </row>
    <row r="12" spans="1:11" x14ac:dyDescent="0.25">
      <c r="A12" s="10"/>
      <c r="B12" s="24"/>
      <c r="C12" s="23">
        <v>1</v>
      </c>
      <c r="D12" s="23" t="s">
        <v>31</v>
      </c>
      <c r="E12" s="23" t="s">
        <v>110</v>
      </c>
      <c r="F12" s="23">
        <v>512</v>
      </c>
      <c r="G12" s="23" t="s">
        <v>62</v>
      </c>
      <c r="H12" s="43" t="s">
        <v>111</v>
      </c>
      <c r="I12" s="53">
        <v>2001</v>
      </c>
      <c r="J12" s="47">
        <v>2002</v>
      </c>
      <c r="K12" s="48">
        <f t="shared" si="0"/>
        <v>2100</v>
      </c>
    </row>
    <row r="13" spans="1:11" ht="27" thickBot="1" x14ac:dyDescent="0.3">
      <c r="A13" s="9"/>
      <c r="B13" s="22"/>
      <c r="C13" s="17">
        <v>1</v>
      </c>
      <c r="D13" s="17" t="s">
        <v>31</v>
      </c>
      <c r="E13" s="17" t="s">
        <v>104</v>
      </c>
      <c r="F13" s="17">
        <v>256</v>
      </c>
      <c r="G13" s="17" t="s">
        <v>105</v>
      </c>
      <c r="H13" s="44" t="s">
        <v>118</v>
      </c>
      <c r="I13" s="54">
        <v>2001</v>
      </c>
      <c r="J13" s="49">
        <v>2002</v>
      </c>
      <c r="K13" s="50">
        <f t="shared" si="0"/>
        <v>2100</v>
      </c>
    </row>
    <row r="14" spans="1:11" x14ac:dyDescent="0.25">
      <c r="A14" s="6" t="s">
        <v>21</v>
      </c>
      <c r="B14" s="11" t="s">
        <v>23</v>
      </c>
      <c r="C14" s="12">
        <v>11</v>
      </c>
      <c r="D14" s="12" t="s">
        <v>3</v>
      </c>
      <c r="E14" s="12" t="s">
        <v>4</v>
      </c>
      <c r="F14" s="12">
        <v>128</v>
      </c>
      <c r="G14" s="12" t="s">
        <v>7</v>
      </c>
      <c r="H14" s="39" t="s">
        <v>54</v>
      </c>
      <c r="I14" s="51">
        <v>2001</v>
      </c>
      <c r="J14" s="45">
        <v>2001</v>
      </c>
      <c r="K14" s="46">
        <f t="shared" si="0"/>
        <v>23100</v>
      </c>
    </row>
    <row r="15" spans="1:11" ht="26.4" x14ac:dyDescent="0.25">
      <c r="A15" s="7"/>
      <c r="B15" s="13"/>
      <c r="C15" s="14">
        <v>7</v>
      </c>
      <c r="D15" s="14" t="s">
        <v>8</v>
      </c>
      <c r="E15" s="14" t="s">
        <v>10</v>
      </c>
      <c r="F15" s="14">
        <v>128</v>
      </c>
      <c r="G15" s="14" t="s">
        <v>7</v>
      </c>
      <c r="H15" s="35" t="s">
        <v>12</v>
      </c>
      <c r="I15" s="52">
        <v>2001</v>
      </c>
      <c r="J15" s="47">
        <v>2001</v>
      </c>
      <c r="K15" s="48">
        <f t="shared" si="0"/>
        <v>14700</v>
      </c>
    </row>
    <row r="16" spans="1:11" x14ac:dyDescent="0.25">
      <c r="A16" s="7"/>
      <c r="B16" s="13"/>
      <c r="C16" s="14">
        <v>8</v>
      </c>
      <c r="D16" s="14" t="s">
        <v>8</v>
      </c>
      <c r="E16" s="14" t="s">
        <v>9</v>
      </c>
      <c r="F16" s="14">
        <v>128</v>
      </c>
      <c r="G16" s="14" t="s">
        <v>11</v>
      </c>
      <c r="H16" s="38" t="s">
        <v>55</v>
      </c>
      <c r="I16" s="52">
        <v>2004</v>
      </c>
      <c r="J16" s="47">
        <v>2005</v>
      </c>
      <c r="K16" s="48">
        <f t="shared" si="0"/>
        <v>16800</v>
      </c>
    </row>
    <row r="17" spans="1:11" x14ac:dyDescent="0.25">
      <c r="A17" s="7"/>
      <c r="B17" s="15" t="s">
        <v>24</v>
      </c>
      <c r="C17" s="14">
        <v>30</v>
      </c>
      <c r="D17" s="14" t="s">
        <v>13</v>
      </c>
      <c r="E17" s="14" t="s">
        <v>14</v>
      </c>
      <c r="F17" s="14">
        <v>256</v>
      </c>
      <c r="G17" s="14" t="s">
        <v>15</v>
      </c>
      <c r="H17" s="38" t="s">
        <v>56</v>
      </c>
      <c r="I17" s="52">
        <v>2003</v>
      </c>
      <c r="J17" s="47">
        <v>2004</v>
      </c>
      <c r="K17" s="48">
        <f t="shared" si="0"/>
        <v>63000</v>
      </c>
    </row>
    <row r="18" spans="1:11" x14ac:dyDescent="0.25">
      <c r="A18" s="7"/>
      <c r="B18" s="13" t="s">
        <v>67</v>
      </c>
      <c r="C18" s="14">
        <v>13</v>
      </c>
      <c r="D18" s="14" t="s">
        <v>68</v>
      </c>
      <c r="E18" s="14" t="s">
        <v>69</v>
      </c>
      <c r="F18" s="14">
        <v>128</v>
      </c>
      <c r="G18" s="14" t="s">
        <v>70</v>
      </c>
      <c r="H18" s="38" t="s">
        <v>56</v>
      </c>
      <c r="I18" s="52">
        <v>2003</v>
      </c>
      <c r="J18" s="47">
        <v>2004</v>
      </c>
      <c r="K18" s="48">
        <f t="shared" si="0"/>
        <v>27300</v>
      </c>
    </row>
    <row r="19" spans="1:11" ht="13.8" thickBot="1" x14ac:dyDescent="0.3">
      <c r="A19" s="19"/>
      <c r="B19" s="22"/>
      <c r="C19" s="17">
        <v>15</v>
      </c>
      <c r="D19" s="17" t="s">
        <v>3</v>
      </c>
      <c r="E19" s="17" t="s">
        <v>4</v>
      </c>
      <c r="F19" s="17">
        <v>128</v>
      </c>
      <c r="G19" s="17" t="s">
        <v>7</v>
      </c>
      <c r="H19" s="40" t="s">
        <v>54</v>
      </c>
      <c r="I19" s="55">
        <v>2000</v>
      </c>
      <c r="J19" s="49">
        <v>2001</v>
      </c>
      <c r="K19" s="50">
        <f t="shared" si="0"/>
        <v>31500</v>
      </c>
    </row>
    <row r="20" spans="1:11" x14ac:dyDescent="0.25">
      <c r="A20" s="71" t="s">
        <v>142</v>
      </c>
      <c r="B20" s="11" t="s">
        <v>143</v>
      </c>
      <c r="C20" s="12">
        <v>19</v>
      </c>
      <c r="D20" s="12" t="s">
        <v>74</v>
      </c>
      <c r="E20" s="12" t="s">
        <v>170</v>
      </c>
      <c r="F20" s="12"/>
      <c r="G20" s="12"/>
      <c r="H20" s="39" t="s">
        <v>171</v>
      </c>
      <c r="I20" s="51">
        <v>2001</v>
      </c>
      <c r="J20" s="45">
        <v>2002</v>
      </c>
      <c r="K20" s="46">
        <f t="shared" si="0"/>
        <v>39900</v>
      </c>
    </row>
    <row r="21" spans="1:11" ht="26.4" x14ac:dyDescent="0.25">
      <c r="A21" s="84"/>
      <c r="B21" s="83"/>
      <c r="C21" s="14">
        <v>1</v>
      </c>
      <c r="D21" s="14" t="s">
        <v>144</v>
      </c>
      <c r="E21" s="14" t="s">
        <v>145</v>
      </c>
      <c r="F21" s="14"/>
      <c r="G21" s="14"/>
      <c r="H21" s="91" t="s">
        <v>146</v>
      </c>
      <c r="I21" s="52">
        <v>2002</v>
      </c>
      <c r="J21" s="47">
        <v>2003</v>
      </c>
      <c r="K21" s="48">
        <f>2100*C21</f>
        <v>2100</v>
      </c>
    </row>
    <row r="22" spans="1:11" x14ac:dyDescent="0.25">
      <c r="A22" s="8"/>
      <c r="B22" s="15" t="s">
        <v>147</v>
      </c>
      <c r="C22" s="14">
        <v>6</v>
      </c>
      <c r="D22" s="14" t="s">
        <v>20</v>
      </c>
      <c r="E22" s="14" t="s">
        <v>37</v>
      </c>
      <c r="F22" s="14"/>
      <c r="G22" s="14"/>
      <c r="H22" s="86">
        <v>2001</v>
      </c>
      <c r="I22" s="52">
        <v>2004</v>
      </c>
      <c r="J22" s="47">
        <v>2005</v>
      </c>
      <c r="K22" s="48">
        <f>3000*C22</f>
        <v>18000</v>
      </c>
    </row>
    <row r="23" spans="1:11" ht="13.8" thickBot="1" x14ac:dyDescent="0.3">
      <c r="A23" s="9"/>
      <c r="B23" s="22"/>
      <c r="C23" s="17">
        <v>1</v>
      </c>
      <c r="D23" s="87" t="s">
        <v>20</v>
      </c>
      <c r="E23" s="17" t="s">
        <v>148</v>
      </c>
      <c r="F23" s="17"/>
      <c r="G23" s="17"/>
      <c r="H23" s="36">
        <v>2001</v>
      </c>
      <c r="I23" s="55">
        <v>2004</v>
      </c>
      <c r="J23" s="49">
        <v>2005</v>
      </c>
      <c r="K23" s="50">
        <f>3000*C23</f>
        <v>3000</v>
      </c>
    </row>
    <row r="24" spans="1:11" x14ac:dyDescent="0.25">
      <c r="A24" s="20"/>
      <c r="B24" s="20"/>
      <c r="C24" s="20"/>
      <c r="D24" s="20"/>
      <c r="E24" s="21"/>
      <c r="F24" s="21"/>
      <c r="G24" s="21"/>
      <c r="H24" s="27"/>
      <c r="I24" s="56"/>
      <c r="J24" s="69"/>
      <c r="K24" s="70"/>
    </row>
    <row r="25" spans="1:11" ht="13.8" thickBot="1" x14ac:dyDescent="0.3">
      <c r="A25" s="29" t="s">
        <v>127</v>
      </c>
      <c r="C25" s="2"/>
      <c r="D25" s="2"/>
      <c r="E25" s="2"/>
      <c r="F25" s="2"/>
      <c r="G25" s="2"/>
      <c r="H25" s="28"/>
      <c r="I25" s="57"/>
      <c r="J25" s="33"/>
      <c r="K25" s="32"/>
    </row>
    <row r="26" spans="1:11" x14ac:dyDescent="0.25">
      <c r="A26" s="71" t="s">
        <v>22</v>
      </c>
      <c r="B26" s="11" t="s">
        <v>26</v>
      </c>
      <c r="C26" s="12">
        <v>4</v>
      </c>
      <c r="D26" s="12" t="s">
        <v>31</v>
      </c>
      <c r="E26" s="12" t="s">
        <v>100</v>
      </c>
      <c r="F26" s="12"/>
      <c r="G26" s="12"/>
      <c r="H26" s="34" t="s">
        <v>101</v>
      </c>
      <c r="I26" s="45" t="s">
        <v>120</v>
      </c>
      <c r="J26" s="45" t="s">
        <v>120</v>
      </c>
      <c r="K26" s="46">
        <f t="shared" si="0"/>
        <v>8400</v>
      </c>
    </row>
    <row r="27" spans="1:11" ht="26.4" x14ac:dyDescent="0.25">
      <c r="A27" s="8"/>
      <c r="B27" s="15" t="s">
        <v>65</v>
      </c>
      <c r="C27" s="14">
        <v>1</v>
      </c>
      <c r="D27" s="14" t="s">
        <v>84</v>
      </c>
      <c r="E27" s="14" t="s">
        <v>83</v>
      </c>
      <c r="F27" s="14"/>
      <c r="G27" s="14"/>
      <c r="H27" s="35" t="s">
        <v>114</v>
      </c>
      <c r="I27" s="47" t="s">
        <v>120</v>
      </c>
      <c r="J27" s="47" t="s">
        <v>120</v>
      </c>
      <c r="K27" s="48">
        <f t="shared" si="0"/>
        <v>2100</v>
      </c>
    </row>
    <row r="28" spans="1:11" ht="26.4" x14ac:dyDescent="0.25">
      <c r="A28" s="8"/>
      <c r="B28" s="15" t="s">
        <v>66</v>
      </c>
      <c r="C28" s="14">
        <v>4</v>
      </c>
      <c r="D28" s="14" t="s">
        <v>74</v>
      </c>
      <c r="E28" s="14" t="s">
        <v>77</v>
      </c>
      <c r="F28" s="14">
        <v>32</v>
      </c>
      <c r="G28" s="14" t="s">
        <v>79</v>
      </c>
      <c r="H28" s="35" t="s">
        <v>112</v>
      </c>
      <c r="I28" s="52">
        <v>2001</v>
      </c>
      <c r="J28" s="47">
        <v>2001</v>
      </c>
      <c r="K28" s="48">
        <f t="shared" si="0"/>
        <v>8400</v>
      </c>
    </row>
    <row r="29" spans="1:11" x14ac:dyDescent="0.25">
      <c r="A29" s="8"/>
      <c r="B29" s="15" t="s">
        <v>73</v>
      </c>
      <c r="C29" s="14">
        <v>1</v>
      </c>
      <c r="D29" s="14" t="s">
        <v>74</v>
      </c>
      <c r="E29" s="14" t="s">
        <v>77</v>
      </c>
      <c r="F29" s="14">
        <v>32</v>
      </c>
      <c r="G29" s="14" t="s">
        <v>79</v>
      </c>
      <c r="H29" s="35" t="s">
        <v>113</v>
      </c>
      <c r="I29" s="52">
        <v>2001</v>
      </c>
      <c r="J29" s="47">
        <v>2001</v>
      </c>
      <c r="K29" s="48">
        <f t="shared" si="0"/>
        <v>2100</v>
      </c>
    </row>
    <row r="30" spans="1:11" ht="27" thickBot="1" x14ac:dyDescent="0.3">
      <c r="A30" s="19"/>
      <c r="B30" s="22" t="s">
        <v>78</v>
      </c>
      <c r="C30" s="17">
        <v>1</v>
      </c>
      <c r="D30" s="17" t="s">
        <v>74</v>
      </c>
      <c r="E30" s="17" t="s">
        <v>80</v>
      </c>
      <c r="F30" s="17">
        <v>24</v>
      </c>
      <c r="G30" s="17" t="s">
        <v>81</v>
      </c>
      <c r="H30" s="36" t="s">
        <v>114</v>
      </c>
      <c r="I30" s="49" t="s">
        <v>120</v>
      </c>
      <c r="J30" s="49" t="s">
        <v>120</v>
      </c>
      <c r="K30" s="50">
        <f t="shared" si="0"/>
        <v>2100</v>
      </c>
    </row>
    <row r="31" spans="1:11" x14ac:dyDescent="0.25">
      <c r="A31" s="6" t="s">
        <v>22</v>
      </c>
      <c r="B31" s="11" t="s">
        <v>76</v>
      </c>
      <c r="C31" s="12">
        <v>1</v>
      </c>
      <c r="D31" s="85" t="s">
        <v>74</v>
      </c>
      <c r="E31" s="12" t="s">
        <v>77</v>
      </c>
      <c r="F31" s="12"/>
      <c r="G31" s="12"/>
      <c r="H31" s="34" t="s">
        <v>113</v>
      </c>
      <c r="I31" s="45" t="s">
        <v>120</v>
      </c>
      <c r="J31" s="45" t="s">
        <v>120</v>
      </c>
      <c r="K31" s="46">
        <f t="shared" si="0"/>
        <v>2100</v>
      </c>
    </row>
    <row r="32" spans="1:11" ht="26.4" x14ac:dyDescent="0.25">
      <c r="A32" s="84" t="s">
        <v>166</v>
      </c>
      <c r="B32" s="15" t="s">
        <v>75</v>
      </c>
      <c r="C32" s="14">
        <v>1</v>
      </c>
      <c r="D32" s="14" t="s">
        <v>74</v>
      </c>
      <c r="E32" s="14" t="s">
        <v>82</v>
      </c>
      <c r="F32" s="14">
        <v>32</v>
      </c>
      <c r="G32" s="14" t="s">
        <v>79</v>
      </c>
      <c r="H32" s="35" t="s">
        <v>115</v>
      </c>
      <c r="I32" s="52">
        <v>2001</v>
      </c>
      <c r="J32" s="47">
        <v>2002</v>
      </c>
      <c r="K32" s="48">
        <f t="shared" si="0"/>
        <v>2100</v>
      </c>
    </row>
    <row r="33" spans="1:250" x14ac:dyDescent="0.25">
      <c r="A33" s="8"/>
      <c r="B33" s="15" t="s">
        <v>72</v>
      </c>
      <c r="C33" s="14">
        <v>1</v>
      </c>
      <c r="D33" s="14" t="s">
        <v>74</v>
      </c>
      <c r="E33" s="14" t="s">
        <v>80</v>
      </c>
      <c r="F33" s="14"/>
      <c r="G33" s="14"/>
      <c r="H33" s="35" t="s">
        <v>117</v>
      </c>
      <c r="I33" s="52">
        <v>2001</v>
      </c>
      <c r="J33" s="47">
        <v>2002</v>
      </c>
      <c r="K33" s="48">
        <f t="shared" si="0"/>
        <v>2100</v>
      </c>
    </row>
    <row r="34" spans="1:250" x14ac:dyDescent="0.25">
      <c r="A34" s="8"/>
      <c r="B34" s="15" t="s">
        <v>86</v>
      </c>
      <c r="C34" s="14">
        <v>1</v>
      </c>
      <c r="D34" s="14" t="s">
        <v>85</v>
      </c>
      <c r="E34" s="14">
        <v>7600</v>
      </c>
      <c r="F34" s="14"/>
      <c r="G34" s="14"/>
      <c r="H34" s="35"/>
      <c r="I34" s="52">
        <v>2001</v>
      </c>
      <c r="J34" s="47">
        <v>2001</v>
      </c>
      <c r="K34" s="48">
        <f>3000*C34</f>
        <v>3000</v>
      </c>
    </row>
    <row r="35" spans="1:250" x14ac:dyDescent="0.25">
      <c r="A35" s="8"/>
      <c r="B35" s="15" t="s">
        <v>87</v>
      </c>
      <c r="C35" s="14">
        <v>1</v>
      </c>
      <c r="D35" s="14" t="s">
        <v>88</v>
      </c>
      <c r="E35" s="14"/>
      <c r="F35" s="14"/>
      <c r="G35" s="14"/>
      <c r="H35" s="35" t="s">
        <v>89</v>
      </c>
      <c r="I35" s="47" t="s">
        <v>120</v>
      </c>
      <c r="J35" s="47" t="s">
        <v>120</v>
      </c>
      <c r="K35" s="48">
        <f t="shared" si="0"/>
        <v>2100</v>
      </c>
    </row>
    <row r="36" spans="1:250" x14ac:dyDescent="0.25">
      <c r="A36" s="8"/>
      <c r="B36" s="15" t="s">
        <v>96</v>
      </c>
      <c r="C36" s="14">
        <v>2</v>
      </c>
      <c r="D36" s="14" t="s">
        <v>97</v>
      </c>
      <c r="E36" s="14" t="s">
        <v>98</v>
      </c>
      <c r="F36" s="14"/>
      <c r="G36" s="14"/>
      <c r="H36" s="35" t="s">
        <v>116</v>
      </c>
      <c r="I36" s="52">
        <v>2001</v>
      </c>
      <c r="J36" s="47">
        <v>2001</v>
      </c>
      <c r="K36" s="48">
        <f t="shared" si="0"/>
        <v>4200</v>
      </c>
    </row>
    <row r="37" spans="1:250" x14ac:dyDescent="0.25">
      <c r="A37" s="8"/>
      <c r="B37" s="15"/>
      <c r="C37" s="14">
        <v>1</v>
      </c>
      <c r="D37" s="14" t="s">
        <v>20</v>
      </c>
      <c r="E37" s="14" t="s">
        <v>99</v>
      </c>
      <c r="F37" s="14"/>
      <c r="G37" s="14"/>
      <c r="H37" s="35" t="s">
        <v>117</v>
      </c>
      <c r="I37" s="52">
        <v>2001</v>
      </c>
      <c r="J37" s="47">
        <v>2001</v>
      </c>
      <c r="K37" s="48">
        <f>3000*C37</f>
        <v>3000</v>
      </c>
    </row>
    <row r="38" spans="1:250" ht="13.8" thickBot="1" x14ac:dyDescent="0.3">
      <c r="A38" s="8"/>
      <c r="B38" s="22" t="s">
        <v>90</v>
      </c>
      <c r="C38" s="17">
        <v>1</v>
      </c>
      <c r="D38" s="17" t="s">
        <v>74</v>
      </c>
      <c r="E38" s="17" t="s">
        <v>91</v>
      </c>
      <c r="F38" s="17"/>
      <c r="G38" s="17"/>
      <c r="H38" s="36"/>
      <c r="I38" s="55">
        <v>2001</v>
      </c>
      <c r="J38" s="49">
        <v>2001</v>
      </c>
      <c r="K38" s="50">
        <f t="shared" si="0"/>
        <v>2100</v>
      </c>
    </row>
    <row r="39" spans="1:250" x14ac:dyDescent="0.25">
      <c r="A39" s="6" t="s">
        <v>21</v>
      </c>
      <c r="B39" s="11" t="s">
        <v>71</v>
      </c>
      <c r="C39" s="12">
        <v>3</v>
      </c>
      <c r="D39" s="12" t="s">
        <v>31</v>
      </c>
      <c r="E39" s="12" t="s">
        <v>77</v>
      </c>
      <c r="F39" s="12">
        <v>32</v>
      </c>
      <c r="G39" s="12"/>
      <c r="H39" s="34"/>
      <c r="I39" s="51">
        <v>2001</v>
      </c>
      <c r="J39" s="45">
        <v>2001</v>
      </c>
      <c r="K39" s="46">
        <f t="shared" si="0"/>
        <v>6300</v>
      </c>
    </row>
    <row r="40" spans="1:250" s="20" customFormat="1" x14ac:dyDescent="0.25">
      <c r="A40" s="8"/>
      <c r="B40" s="15" t="s">
        <v>94</v>
      </c>
      <c r="C40" s="14">
        <v>1</v>
      </c>
      <c r="D40" s="14" t="s">
        <v>31</v>
      </c>
      <c r="E40" s="14" t="s">
        <v>82</v>
      </c>
      <c r="F40" s="14">
        <v>32</v>
      </c>
      <c r="G40" s="14" t="s">
        <v>95</v>
      </c>
      <c r="H40" s="35"/>
      <c r="I40" s="52">
        <v>2001</v>
      </c>
      <c r="J40" s="47">
        <v>2001</v>
      </c>
      <c r="K40" s="48">
        <f t="shared" si="0"/>
        <v>2100</v>
      </c>
      <c r="L40" s="1"/>
    </row>
    <row r="41" spans="1:250" x14ac:dyDescent="0.25">
      <c r="A41" s="7"/>
      <c r="B41" s="13" t="s">
        <v>125</v>
      </c>
      <c r="C41" s="14">
        <v>1</v>
      </c>
      <c r="D41" s="14" t="s">
        <v>50</v>
      </c>
      <c r="E41" s="14" t="s">
        <v>122</v>
      </c>
      <c r="F41" s="14"/>
      <c r="G41" s="14"/>
      <c r="H41" s="38" t="s">
        <v>123</v>
      </c>
      <c r="I41" s="52">
        <v>2001</v>
      </c>
      <c r="J41" s="47">
        <v>2002</v>
      </c>
      <c r="K41" s="48">
        <f>3000*C41</f>
        <v>3000</v>
      </c>
    </row>
    <row r="42" spans="1:250" x14ac:dyDescent="0.25">
      <c r="A42" s="7"/>
      <c r="B42" s="13" t="s">
        <v>125</v>
      </c>
      <c r="C42" s="14">
        <v>1</v>
      </c>
      <c r="D42" s="14" t="s">
        <v>50</v>
      </c>
      <c r="E42" s="14"/>
      <c r="F42" s="14"/>
      <c r="G42" s="14"/>
      <c r="H42" s="38" t="s">
        <v>123</v>
      </c>
      <c r="I42" s="52">
        <v>2001</v>
      </c>
      <c r="J42" s="47">
        <v>2002</v>
      </c>
      <c r="K42" s="48">
        <f>3000*C42</f>
        <v>3000</v>
      </c>
    </row>
    <row r="43" spans="1:250" x14ac:dyDescent="0.25">
      <c r="A43" s="7"/>
      <c r="B43" s="13" t="s">
        <v>125</v>
      </c>
      <c r="C43" s="14">
        <v>1</v>
      </c>
      <c r="D43" s="14" t="s">
        <v>124</v>
      </c>
      <c r="E43" s="14">
        <v>7600</v>
      </c>
      <c r="F43" s="14"/>
      <c r="G43" s="14"/>
      <c r="H43" s="38"/>
      <c r="I43" s="52">
        <v>2001</v>
      </c>
      <c r="J43" s="47">
        <v>2001</v>
      </c>
      <c r="K43" s="48">
        <f>3000*C43</f>
        <v>3000</v>
      </c>
    </row>
    <row r="44" spans="1:250" s="20" customFormat="1" ht="13.8" thickBot="1" x14ac:dyDescent="0.3">
      <c r="A44" s="19"/>
      <c r="B44" s="22" t="s">
        <v>92</v>
      </c>
      <c r="C44" s="17">
        <v>2</v>
      </c>
      <c r="D44" s="17" t="s">
        <v>93</v>
      </c>
      <c r="E44" s="17"/>
      <c r="F44" s="17"/>
      <c r="G44" s="17"/>
      <c r="H44" s="36" t="s">
        <v>121</v>
      </c>
      <c r="I44" s="55">
        <v>2004</v>
      </c>
      <c r="J44" s="49">
        <v>2005</v>
      </c>
      <c r="K44" s="50">
        <f>3000*C44</f>
        <v>6000</v>
      </c>
      <c r="L44" s="1"/>
    </row>
    <row r="45" spans="1:250" s="20" customFormat="1" x14ac:dyDescent="0.25">
      <c r="A45" s="6" t="s">
        <v>25</v>
      </c>
      <c r="B45" s="11" t="s">
        <v>64</v>
      </c>
      <c r="C45" s="12">
        <v>1</v>
      </c>
      <c r="D45" s="12" t="s">
        <v>41</v>
      </c>
      <c r="E45" s="12"/>
      <c r="F45" s="12"/>
      <c r="G45" s="12"/>
      <c r="H45" s="34"/>
      <c r="I45" s="51">
        <v>2001</v>
      </c>
      <c r="J45" s="45">
        <v>2001</v>
      </c>
      <c r="K45" s="46">
        <f t="shared" ref="K45:K63" si="1">3000*C45</f>
        <v>3000</v>
      </c>
      <c r="L45" s="1"/>
      <c r="R45" s="25"/>
      <c r="Z45" s="25"/>
      <c r="AH45" s="25"/>
      <c r="AP45" s="25"/>
      <c r="AX45" s="25"/>
      <c r="BF45" s="25"/>
      <c r="BN45" s="25"/>
      <c r="BV45" s="25"/>
      <c r="CD45" s="25"/>
      <c r="CL45" s="25"/>
      <c r="CT45" s="25"/>
      <c r="DB45" s="25"/>
      <c r="DJ45" s="25"/>
      <c r="DR45" s="25"/>
      <c r="DZ45" s="25"/>
      <c r="EH45" s="25"/>
      <c r="EP45" s="25"/>
      <c r="EX45" s="25"/>
      <c r="FF45" s="25"/>
      <c r="FN45" s="25"/>
      <c r="FV45" s="25"/>
      <c r="GD45" s="25"/>
      <c r="GL45" s="25"/>
      <c r="GT45" s="25"/>
      <c r="HB45" s="25"/>
      <c r="HJ45" s="25"/>
      <c r="HR45" s="25"/>
      <c r="HZ45" s="25"/>
      <c r="IH45" s="25"/>
      <c r="IP45" s="25"/>
    </row>
    <row r="46" spans="1:250" s="20" customFormat="1" x14ac:dyDescent="0.25">
      <c r="A46" s="8"/>
      <c r="B46" s="15"/>
      <c r="C46" s="14">
        <v>1</v>
      </c>
      <c r="D46" s="14" t="s">
        <v>48</v>
      </c>
      <c r="E46" s="14"/>
      <c r="F46" s="14"/>
      <c r="G46" s="14"/>
      <c r="H46" s="35" t="s">
        <v>45</v>
      </c>
      <c r="I46" s="52">
        <v>2001</v>
      </c>
      <c r="J46" s="47">
        <v>2002</v>
      </c>
      <c r="K46" s="48">
        <f t="shared" si="1"/>
        <v>3000</v>
      </c>
      <c r="L46" s="1"/>
      <c r="R46" s="25"/>
      <c r="Z46" s="25"/>
      <c r="AH46" s="25"/>
      <c r="AP46" s="25"/>
      <c r="AX46" s="25"/>
      <c r="BF46" s="25"/>
      <c r="BN46" s="25"/>
      <c r="BV46" s="25"/>
      <c r="CD46" s="25"/>
      <c r="CL46" s="25"/>
      <c r="CT46" s="25"/>
      <c r="DB46" s="25"/>
      <c r="DJ46" s="25"/>
      <c r="DR46" s="25"/>
      <c r="DZ46" s="25"/>
      <c r="EH46" s="25"/>
      <c r="EP46" s="25"/>
      <c r="EX46" s="25"/>
      <c r="FF46" s="25"/>
      <c r="FN46" s="25"/>
      <c r="FV46" s="25"/>
      <c r="GD46" s="25"/>
      <c r="GL46" s="25"/>
      <c r="GT46" s="25"/>
      <c r="HB46" s="25"/>
      <c r="HJ46" s="25"/>
      <c r="HR46" s="25"/>
      <c r="HZ46" s="25"/>
      <c r="IH46" s="25"/>
      <c r="IP46" s="25"/>
    </row>
    <row r="47" spans="1:250" s="20" customFormat="1" x14ac:dyDescent="0.25">
      <c r="A47" s="8"/>
      <c r="B47" s="15"/>
      <c r="C47" s="14">
        <v>1</v>
      </c>
      <c r="D47" s="14" t="s">
        <v>43</v>
      </c>
      <c r="E47" s="14"/>
      <c r="F47" s="14"/>
      <c r="G47" s="14"/>
      <c r="H47" s="35" t="s">
        <v>45</v>
      </c>
      <c r="I47" s="52">
        <v>2001</v>
      </c>
      <c r="J47" s="47">
        <v>2001</v>
      </c>
      <c r="K47" s="48">
        <f t="shared" si="1"/>
        <v>3000</v>
      </c>
      <c r="L47" s="1"/>
      <c r="R47" s="25"/>
      <c r="Z47" s="25"/>
      <c r="AH47" s="25"/>
      <c r="AP47" s="25"/>
      <c r="AX47" s="25"/>
      <c r="BF47" s="25"/>
      <c r="BN47" s="25"/>
      <c r="BV47" s="25"/>
      <c r="CD47" s="25"/>
      <c r="CL47" s="25"/>
      <c r="CT47" s="25"/>
      <c r="DB47" s="25"/>
      <c r="DJ47" s="25"/>
      <c r="DR47" s="25"/>
      <c r="DZ47" s="25"/>
      <c r="EH47" s="25"/>
      <c r="EP47" s="25"/>
      <c r="EX47" s="25"/>
      <c r="FF47" s="25"/>
      <c r="FN47" s="25"/>
      <c r="FV47" s="25"/>
      <c r="GD47" s="25"/>
      <c r="GL47" s="25"/>
      <c r="GT47" s="25"/>
      <c r="HB47" s="25"/>
      <c r="HJ47" s="25"/>
      <c r="HR47" s="25"/>
      <c r="HZ47" s="25"/>
      <c r="IH47" s="25"/>
      <c r="IP47" s="25"/>
    </row>
    <row r="48" spans="1:250" s="20" customFormat="1" x14ac:dyDescent="0.25">
      <c r="A48" s="8"/>
      <c r="B48" s="15"/>
      <c r="C48" s="14">
        <v>1</v>
      </c>
      <c r="D48" s="14" t="s">
        <v>41</v>
      </c>
      <c r="E48" s="14"/>
      <c r="F48" s="14"/>
      <c r="G48" s="14"/>
      <c r="H48" s="35" t="s">
        <v>45</v>
      </c>
      <c r="I48" s="52">
        <v>2001</v>
      </c>
      <c r="J48" s="47">
        <v>2001</v>
      </c>
      <c r="K48" s="48">
        <f t="shared" si="1"/>
        <v>3000</v>
      </c>
      <c r="L48" s="1"/>
      <c r="R48" s="25"/>
      <c r="Z48" s="25"/>
      <c r="AH48" s="25"/>
      <c r="AP48" s="25"/>
      <c r="AX48" s="25"/>
      <c r="BF48" s="25"/>
      <c r="BN48" s="25"/>
      <c r="BV48" s="25"/>
      <c r="CD48" s="25"/>
      <c r="CL48" s="25"/>
      <c r="CT48" s="25"/>
      <c r="DB48" s="25"/>
      <c r="DJ48" s="25"/>
      <c r="DR48" s="25"/>
      <c r="DZ48" s="25"/>
      <c r="EH48" s="25"/>
      <c r="EP48" s="25"/>
      <c r="EX48" s="25"/>
      <c r="FF48" s="25"/>
      <c r="FN48" s="25"/>
      <c r="FV48" s="25"/>
      <c r="GD48" s="25"/>
      <c r="GL48" s="25"/>
      <c r="GT48" s="25"/>
      <c r="HB48" s="25"/>
      <c r="HJ48" s="25"/>
      <c r="HR48" s="25"/>
      <c r="HZ48" s="25"/>
      <c r="IH48" s="25"/>
      <c r="IP48" s="25"/>
    </row>
    <row r="49" spans="1:250" s="20" customFormat="1" ht="26.4" x14ac:dyDescent="0.25">
      <c r="A49" s="8"/>
      <c r="B49" s="15"/>
      <c r="C49" s="14">
        <v>1</v>
      </c>
      <c r="D49" s="14" t="s">
        <v>46</v>
      </c>
      <c r="E49" s="14"/>
      <c r="F49" s="14"/>
      <c r="G49" s="14"/>
      <c r="H49" s="35" t="s">
        <v>47</v>
      </c>
      <c r="I49" s="52">
        <v>2002</v>
      </c>
      <c r="J49" s="47">
        <v>2003</v>
      </c>
      <c r="K49" s="48">
        <f t="shared" si="0"/>
        <v>2100</v>
      </c>
      <c r="L49" s="1"/>
      <c r="R49" s="25"/>
      <c r="Z49" s="25"/>
      <c r="AH49" s="25"/>
      <c r="AP49" s="25"/>
      <c r="AX49" s="25"/>
      <c r="BF49" s="25"/>
      <c r="BN49" s="25"/>
      <c r="BV49" s="25"/>
      <c r="CD49" s="25"/>
      <c r="CL49" s="25"/>
      <c r="CT49" s="25"/>
      <c r="DB49" s="25"/>
      <c r="DJ49" s="25"/>
      <c r="DR49" s="25"/>
      <c r="DZ49" s="25"/>
      <c r="EH49" s="25"/>
      <c r="EP49" s="25"/>
      <c r="EX49" s="25"/>
      <c r="FF49" s="25"/>
      <c r="FN49" s="25"/>
      <c r="FV49" s="25"/>
      <c r="GD49" s="25"/>
      <c r="GL49" s="25"/>
      <c r="GT49" s="25"/>
      <c r="HB49" s="25"/>
      <c r="HJ49" s="25"/>
      <c r="HR49" s="25"/>
      <c r="HZ49" s="25"/>
      <c r="IH49" s="25"/>
      <c r="IP49" s="25"/>
    </row>
    <row r="50" spans="1:250" s="20" customFormat="1" ht="26.4" x14ac:dyDescent="0.25">
      <c r="A50" s="8"/>
      <c r="B50" s="15"/>
      <c r="C50" s="14">
        <v>4</v>
      </c>
      <c r="D50" s="14" t="s">
        <v>37</v>
      </c>
      <c r="E50" s="14" t="s">
        <v>38</v>
      </c>
      <c r="F50" s="14"/>
      <c r="G50" s="14"/>
      <c r="H50" s="35" t="s">
        <v>40</v>
      </c>
      <c r="I50" s="52">
        <v>2001</v>
      </c>
      <c r="J50" s="47">
        <v>2001</v>
      </c>
      <c r="K50" s="48">
        <f t="shared" si="0"/>
        <v>8400</v>
      </c>
      <c r="L50" s="1"/>
      <c r="R50" s="25"/>
      <c r="Z50" s="25"/>
      <c r="AH50" s="25"/>
      <c r="AP50" s="25"/>
      <c r="AX50" s="25"/>
      <c r="BF50" s="25"/>
      <c r="BN50" s="25"/>
      <c r="BV50" s="25"/>
      <c r="CD50" s="25"/>
      <c r="CL50" s="25"/>
      <c r="CT50" s="25"/>
      <c r="DB50" s="25"/>
      <c r="DJ50" s="25"/>
      <c r="DR50" s="25"/>
      <c r="DZ50" s="25"/>
      <c r="EH50" s="25"/>
      <c r="EP50" s="25"/>
      <c r="EX50" s="25"/>
      <c r="FF50" s="25"/>
      <c r="FN50" s="25"/>
      <c r="FV50" s="25"/>
      <c r="GD50" s="25"/>
      <c r="GL50" s="25"/>
      <c r="GT50" s="25"/>
      <c r="HB50" s="25"/>
      <c r="HJ50" s="25"/>
      <c r="HR50" s="25"/>
      <c r="HZ50" s="25"/>
      <c r="IH50" s="25"/>
      <c r="IP50" s="25"/>
    </row>
    <row r="51" spans="1:250" s="20" customFormat="1" x14ac:dyDescent="0.25">
      <c r="A51" s="8"/>
      <c r="B51" s="60"/>
      <c r="C51" s="61"/>
      <c r="D51" s="61"/>
      <c r="E51" s="61"/>
      <c r="F51" s="61"/>
      <c r="G51" s="61"/>
      <c r="H51" s="65"/>
      <c r="I51" s="62"/>
      <c r="J51" s="63"/>
      <c r="K51" s="64"/>
      <c r="L51" s="1"/>
      <c r="R51" s="25"/>
      <c r="Z51" s="25"/>
      <c r="AH51" s="25"/>
      <c r="AP51" s="25"/>
      <c r="AX51" s="25"/>
      <c r="BF51" s="25"/>
      <c r="BN51" s="25"/>
      <c r="BV51" s="25"/>
      <c r="CD51" s="25"/>
      <c r="CL51" s="25"/>
      <c r="CT51" s="25"/>
      <c r="DB51" s="25"/>
      <c r="DJ51" s="25"/>
      <c r="DR51" s="25"/>
      <c r="DZ51" s="25"/>
      <c r="EH51" s="25"/>
      <c r="EP51" s="25"/>
      <c r="EX51" s="25"/>
      <c r="FF51" s="25"/>
      <c r="FN51" s="25"/>
      <c r="FV51" s="25"/>
      <c r="GD51" s="25"/>
      <c r="GL51" s="25"/>
      <c r="GT51" s="25"/>
      <c r="HB51" s="25"/>
      <c r="HJ51" s="25"/>
      <c r="HR51" s="25"/>
      <c r="HZ51" s="25"/>
      <c r="IH51" s="25"/>
      <c r="IP51" s="25"/>
    </row>
    <row r="52" spans="1:250" s="20" customFormat="1" x14ac:dyDescent="0.25">
      <c r="A52" s="8"/>
      <c r="B52" s="60" t="s">
        <v>35</v>
      </c>
      <c r="C52" s="61">
        <v>2</v>
      </c>
      <c r="D52" s="61" t="s">
        <v>37</v>
      </c>
      <c r="E52" s="61" t="s">
        <v>38</v>
      </c>
      <c r="F52" s="61">
        <v>64</v>
      </c>
      <c r="G52" s="61" t="s">
        <v>39</v>
      </c>
      <c r="H52" s="66"/>
      <c r="I52" s="63">
        <v>2002</v>
      </c>
      <c r="J52" s="63">
        <v>2003</v>
      </c>
      <c r="K52" s="64">
        <f t="shared" si="1"/>
        <v>6000</v>
      </c>
      <c r="L52" s="1"/>
      <c r="R52" s="25"/>
      <c r="Z52" s="25"/>
      <c r="AH52" s="25"/>
      <c r="AP52" s="25"/>
      <c r="AX52" s="25"/>
      <c r="BF52" s="25"/>
      <c r="BN52" s="25"/>
      <c r="BV52" s="25"/>
      <c r="CD52" s="25"/>
      <c r="CL52" s="25"/>
      <c r="CT52" s="25"/>
      <c r="DB52" s="25"/>
      <c r="DJ52" s="25"/>
      <c r="DR52" s="25"/>
      <c r="DZ52" s="25"/>
      <c r="EH52" s="25"/>
      <c r="EP52" s="25"/>
      <c r="EX52" s="25"/>
      <c r="FF52" s="25"/>
      <c r="FN52" s="25"/>
      <c r="FV52" s="25"/>
      <c r="GD52" s="25"/>
      <c r="GL52" s="25"/>
      <c r="GT52" s="25"/>
      <c r="HB52" s="25"/>
      <c r="HJ52" s="25"/>
      <c r="HR52" s="25"/>
      <c r="HZ52" s="25"/>
      <c r="IH52" s="25"/>
      <c r="IP52" s="25"/>
    </row>
    <row r="53" spans="1:250" s="20" customFormat="1" x14ac:dyDescent="0.25">
      <c r="A53" s="8"/>
      <c r="B53" s="60" t="s">
        <v>138</v>
      </c>
      <c r="C53" s="61">
        <v>1</v>
      </c>
      <c r="D53" s="61" t="s">
        <v>37</v>
      </c>
      <c r="E53" s="61" t="s">
        <v>30</v>
      </c>
      <c r="F53" s="61"/>
      <c r="G53" s="61"/>
      <c r="H53" s="67">
        <v>36831</v>
      </c>
      <c r="I53" s="63">
        <v>2003</v>
      </c>
      <c r="J53" s="63">
        <v>2004</v>
      </c>
      <c r="K53" s="64">
        <f t="shared" si="1"/>
        <v>3000</v>
      </c>
      <c r="L53" s="1"/>
      <c r="R53" s="25"/>
      <c r="Z53" s="25"/>
      <c r="AH53" s="25"/>
      <c r="AP53" s="25"/>
      <c r="AX53" s="25"/>
      <c r="BF53" s="25"/>
      <c r="BN53" s="25"/>
      <c r="BV53" s="25"/>
      <c r="CD53" s="25"/>
      <c r="CL53" s="25"/>
      <c r="CT53" s="25"/>
      <c r="DB53" s="25"/>
      <c r="DJ53" s="25"/>
      <c r="DR53" s="25"/>
      <c r="DZ53" s="25"/>
      <c r="EH53" s="25"/>
      <c r="EP53" s="25"/>
      <c r="EX53" s="25"/>
      <c r="FF53" s="25"/>
      <c r="FN53" s="25"/>
      <c r="FV53" s="25"/>
      <c r="GD53" s="25"/>
      <c r="GL53" s="25"/>
      <c r="GT53" s="25"/>
      <c r="HB53" s="25"/>
      <c r="HJ53" s="25"/>
      <c r="HR53" s="25"/>
      <c r="HZ53" s="25"/>
      <c r="IH53" s="25"/>
      <c r="IP53" s="25"/>
    </row>
    <row r="54" spans="1:250" s="20" customFormat="1" x14ac:dyDescent="0.25">
      <c r="A54" s="8"/>
      <c r="B54" s="60" t="s">
        <v>138</v>
      </c>
      <c r="C54" s="61">
        <v>1</v>
      </c>
      <c r="D54" s="61" t="s">
        <v>31</v>
      </c>
      <c r="E54" s="61" t="s">
        <v>139</v>
      </c>
      <c r="F54" s="61"/>
      <c r="G54" s="61"/>
      <c r="H54" s="67">
        <v>36831</v>
      </c>
      <c r="I54" s="63">
        <v>2003</v>
      </c>
      <c r="J54" s="63">
        <v>2004</v>
      </c>
      <c r="K54" s="48">
        <f t="shared" si="0"/>
        <v>2100</v>
      </c>
      <c r="L54" s="1"/>
      <c r="R54" s="25"/>
      <c r="Z54" s="25"/>
      <c r="AH54" s="25"/>
      <c r="AP54" s="25"/>
      <c r="AX54" s="25"/>
      <c r="BF54" s="25"/>
      <c r="BN54" s="25"/>
      <c r="BV54" s="25"/>
      <c r="CD54" s="25"/>
      <c r="CL54" s="25"/>
      <c r="CT54" s="25"/>
      <c r="DB54" s="25"/>
      <c r="DJ54" s="25"/>
      <c r="DR54" s="25"/>
      <c r="DZ54" s="25"/>
      <c r="EH54" s="25"/>
      <c r="EP54" s="25"/>
      <c r="EX54" s="25"/>
      <c r="FF54" s="25"/>
      <c r="FN54" s="25"/>
      <c r="FV54" s="25"/>
      <c r="GD54" s="25"/>
      <c r="GL54" s="25"/>
      <c r="GT54" s="25"/>
      <c r="HB54" s="25"/>
      <c r="HJ54" s="25"/>
      <c r="HR54" s="25"/>
      <c r="HZ54" s="25"/>
      <c r="IH54" s="25"/>
      <c r="IP54" s="25"/>
    </row>
    <row r="55" spans="1:250" s="20" customFormat="1" x14ac:dyDescent="0.25">
      <c r="A55" s="8"/>
      <c r="B55" s="60" t="s">
        <v>140</v>
      </c>
      <c r="C55" s="61">
        <v>1</v>
      </c>
      <c r="D55" s="61" t="s">
        <v>31</v>
      </c>
      <c r="E55" s="61" t="s">
        <v>139</v>
      </c>
      <c r="F55" s="61"/>
      <c r="G55" s="61"/>
      <c r="H55" s="67">
        <v>36678</v>
      </c>
      <c r="I55" s="63">
        <v>2003</v>
      </c>
      <c r="J55" s="63">
        <v>2004</v>
      </c>
      <c r="K55" s="48">
        <f t="shared" si="0"/>
        <v>2100</v>
      </c>
      <c r="L55" s="1"/>
      <c r="R55" s="25"/>
      <c r="Z55" s="25"/>
      <c r="AH55" s="25"/>
      <c r="AP55" s="25"/>
      <c r="AX55" s="25"/>
      <c r="BF55" s="25"/>
      <c r="BN55" s="25"/>
      <c r="BV55" s="25"/>
      <c r="CD55" s="25"/>
      <c r="CL55" s="25"/>
      <c r="CT55" s="25"/>
      <c r="DB55" s="25"/>
      <c r="DJ55" s="25"/>
      <c r="DR55" s="25"/>
      <c r="DZ55" s="25"/>
      <c r="EH55" s="25"/>
      <c r="EP55" s="25"/>
      <c r="EX55" s="25"/>
      <c r="FF55" s="25"/>
      <c r="FN55" s="25"/>
      <c r="FV55" s="25"/>
      <c r="GD55" s="25"/>
      <c r="GL55" s="25"/>
      <c r="GT55" s="25"/>
      <c r="HB55" s="25"/>
      <c r="HJ55" s="25"/>
      <c r="HR55" s="25"/>
      <c r="HZ55" s="25"/>
      <c r="IH55" s="25"/>
      <c r="IP55" s="25"/>
    </row>
    <row r="56" spans="1:250" s="20" customFormat="1" x14ac:dyDescent="0.25">
      <c r="A56" s="8"/>
      <c r="B56" s="60" t="s">
        <v>140</v>
      </c>
      <c r="C56" s="61">
        <v>1</v>
      </c>
      <c r="D56" s="61" t="s">
        <v>31</v>
      </c>
      <c r="E56" s="61" t="s">
        <v>77</v>
      </c>
      <c r="F56" s="61"/>
      <c r="G56" s="61"/>
      <c r="H56" s="67">
        <v>35612</v>
      </c>
      <c r="I56" s="63">
        <v>2000</v>
      </c>
      <c r="J56" s="63">
        <v>2001</v>
      </c>
      <c r="K56" s="48">
        <f t="shared" si="0"/>
        <v>2100</v>
      </c>
      <c r="L56" s="1"/>
      <c r="R56" s="25"/>
      <c r="Z56" s="25"/>
      <c r="AH56" s="25"/>
      <c r="AP56" s="25"/>
      <c r="AX56" s="25"/>
      <c r="BF56" s="25"/>
      <c r="BN56" s="25"/>
      <c r="BV56" s="25"/>
      <c r="CD56" s="25"/>
      <c r="CL56" s="25"/>
      <c r="CT56" s="25"/>
      <c r="DB56" s="25"/>
      <c r="DJ56" s="25"/>
      <c r="DR56" s="25"/>
      <c r="DZ56" s="25"/>
      <c r="EH56" s="25"/>
      <c r="EP56" s="25"/>
      <c r="EX56" s="25"/>
      <c r="FF56" s="25"/>
      <c r="FN56" s="25"/>
      <c r="FV56" s="25"/>
      <c r="GD56" s="25"/>
      <c r="GL56" s="25"/>
      <c r="GT56" s="25"/>
      <c r="HB56" s="25"/>
      <c r="HJ56" s="25"/>
      <c r="HR56" s="25"/>
      <c r="HZ56" s="25"/>
      <c r="IH56" s="25"/>
      <c r="IP56" s="25"/>
    </row>
    <row r="57" spans="1:250" s="20" customFormat="1" ht="13.8" thickBot="1" x14ac:dyDescent="0.3">
      <c r="A57" s="19"/>
      <c r="B57" s="22" t="s">
        <v>140</v>
      </c>
      <c r="C57" s="17">
        <v>1</v>
      </c>
      <c r="D57" s="17" t="s">
        <v>31</v>
      </c>
      <c r="E57" s="17" t="s">
        <v>141</v>
      </c>
      <c r="F57" s="17"/>
      <c r="G57" s="17"/>
      <c r="H57" s="68">
        <v>35612</v>
      </c>
      <c r="I57" s="49">
        <v>2000</v>
      </c>
      <c r="J57" s="49">
        <v>2001</v>
      </c>
      <c r="K57" s="50">
        <f t="shared" si="0"/>
        <v>2100</v>
      </c>
      <c r="L57" s="1"/>
      <c r="R57" s="25"/>
      <c r="Z57" s="25"/>
      <c r="AH57" s="25"/>
      <c r="AP57" s="25"/>
      <c r="AX57" s="25"/>
      <c r="BF57" s="25"/>
      <c r="BN57" s="25"/>
      <c r="BV57" s="25"/>
      <c r="CD57" s="25"/>
      <c r="CL57" s="25"/>
      <c r="CT57" s="25"/>
      <c r="DB57" s="25"/>
      <c r="DJ57" s="25"/>
      <c r="DR57" s="25"/>
      <c r="DZ57" s="25"/>
      <c r="EH57" s="25"/>
      <c r="EP57" s="25"/>
      <c r="EX57" s="25"/>
      <c r="FF57" s="25"/>
      <c r="FN57" s="25"/>
      <c r="FV57" s="25"/>
      <c r="GD57" s="25"/>
      <c r="GL57" s="25"/>
      <c r="GT57" s="25"/>
      <c r="HB57" s="25"/>
      <c r="HJ57" s="25"/>
      <c r="HR57" s="25"/>
      <c r="HZ57" s="25"/>
      <c r="IH57" s="25"/>
      <c r="IP57" s="25"/>
    </row>
    <row r="58" spans="1:250" s="20" customFormat="1" x14ac:dyDescent="0.25">
      <c r="A58" s="6" t="s">
        <v>19</v>
      </c>
      <c r="B58" s="18" t="s">
        <v>49</v>
      </c>
      <c r="C58" s="12">
        <v>1</v>
      </c>
      <c r="D58" s="12" t="s">
        <v>50</v>
      </c>
      <c r="E58" s="12"/>
      <c r="F58" s="12"/>
      <c r="G58" s="12"/>
      <c r="H58" s="34"/>
      <c r="I58" s="51">
        <v>2002</v>
      </c>
      <c r="J58" s="45">
        <v>2003</v>
      </c>
      <c r="K58" s="46">
        <f t="shared" si="1"/>
        <v>3000</v>
      </c>
      <c r="L58" s="1"/>
    </row>
    <row r="59" spans="1:250" s="20" customFormat="1" x14ac:dyDescent="0.25">
      <c r="A59" s="10"/>
      <c r="B59" s="13" t="s">
        <v>51</v>
      </c>
      <c r="C59" s="14">
        <v>1</v>
      </c>
      <c r="D59" s="14" t="s">
        <v>50</v>
      </c>
      <c r="E59" s="14"/>
      <c r="F59" s="14"/>
      <c r="G59" s="14"/>
      <c r="H59" s="35"/>
      <c r="I59" s="52">
        <v>2002</v>
      </c>
      <c r="J59" s="47">
        <v>2003</v>
      </c>
      <c r="K59" s="48">
        <f t="shared" si="1"/>
        <v>3000</v>
      </c>
      <c r="L59" s="1"/>
    </row>
    <row r="60" spans="1:250" x14ac:dyDescent="0.25">
      <c r="A60" s="10"/>
      <c r="B60" s="13" t="s">
        <v>52</v>
      </c>
      <c r="C60" s="14">
        <v>2</v>
      </c>
      <c r="D60" s="14" t="s">
        <v>53</v>
      </c>
      <c r="E60" s="14"/>
      <c r="F60" s="14"/>
      <c r="G60" s="14"/>
      <c r="H60" s="35"/>
      <c r="I60" s="52">
        <v>2004</v>
      </c>
      <c r="J60" s="47">
        <v>2005</v>
      </c>
      <c r="K60" s="48">
        <f t="shared" si="1"/>
        <v>6000</v>
      </c>
    </row>
    <row r="61" spans="1:250" x14ac:dyDescent="0.25">
      <c r="A61" s="10"/>
      <c r="B61" s="13" t="s">
        <v>59</v>
      </c>
      <c r="C61" s="14">
        <v>3</v>
      </c>
      <c r="D61" s="14" t="s">
        <v>42</v>
      </c>
      <c r="E61" s="14"/>
      <c r="F61" s="14"/>
      <c r="G61" s="14"/>
      <c r="H61" s="35"/>
      <c r="I61" s="52">
        <v>2001</v>
      </c>
      <c r="J61" s="47">
        <v>2002</v>
      </c>
      <c r="K61" s="48">
        <f t="shared" si="1"/>
        <v>9000</v>
      </c>
    </row>
    <row r="62" spans="1:250" x14ac:dyDescent="0.25">
      <c r="A62" s="10"/>
      <c r="B62" s="13" t="s">
        <v>60</v>
      </c>
      <c r="C62" s="14">
        <v>2</v>
      </c>
      <c r="D62" s="14" t="s">
        <v>46</v>
      </c>
      <c r="E62" s="14" t="s">
        <v>61</v>
      </c>
      <c r="F62" s="14">
        <v>256</v>
      </c>
      <c r="G62" s="14" t="s">
        <v>62</v>
      </c>
      <c r="H62" s="35"/>
      <c r="I62" s="52">
        <v>2003</v>
      </c>
      <c r="J62" s="47">
        <v>2004</v>
      </c>
      <c r="K62" s="48">
        <f t="shared" si="0"/>
        <v>4200</v>
      </c>
    </row>
    <row r="63" spans="1:250" ht="13.8" thickBot="1" x14ac:dyDescent="0.3">
      <c r="A63" s="9"/>
      <c r="B63" s="16" t="s">
        <v>63</v>
      </c>
      <c r="C63" s="17">
        <v>1</v>
      </c>
      <c r="D63" s="17" t="s">
        <v>42</v>
      </c>
      <c r="E63" s="17"/>
      <c r="F63" s="17"/>
      <c r="G63" s="17"/>
      <c r="H63" s="36"/>
      <c r="I63" s="55">
        <v>2001</v>
      </c>
      <c r="J63" s="49">
        <v>2002</v>
      </c>
      <c r="K63" s="50">
        <f t="shared" si="1"/>
        <v>3000</v>
      </c>
    </row>
    <row r="64" spans="1:250" ht="26.4" x14ac:dyDescent="0.25">
      <c r="A64" s="71" t="s">
        <v>142</v>
      </c>
      <c r="B64" s="18" t="s">
        <v>149</v>
      </c>
      <c r="C64" s="12">
        <v>1</v>
      </c>
      <c r="D64" s="12" t="s">
        <v>150</v>
      </c>
      <c r="E64" s="12" t="s">
        <v>151</v>
      </c>
      <c r="F64" s="12"/>
      <c r="G64" s="12"/>
      <c r="H64" s="34" t="s">
        <v>152</v>
      </c>
      <c r="I64" s="51">
        <v>2002</v>
      </c>
      <c r="J64" s="45">
        <v>2003</v>
      </c>
      <c r="K64" s="46">
        <f t="shared" ref="K64:K72" si="2">2100*C64</f>
        <v>2100</v>
      </c>
    </row>
    <row r="65" spans="1:13" x14ac:dyDescent="0.25">
      <c r="A65" s="10"/>
      <c r="B65" s="13" t="s">
        <v>153</v>
      </c>
      <c r="C65" s="14">
        <v>1</v>
      </c>
      <c r="D65" s="14" t="s">
        <v>31</v>
      </c>
      <c r="E65" s="14" t="s">
        <v>154</v>
      </c>
      <c r="F65" s="14"/>
      <c r="G65" s="14"/>
      <c r="H65" s="35">
        <v>2002</v>
      </c>
      <c r="I65" s="52">
        <v>2005</v>
      </c>
      <c r="J65" s="47">
        <v>2006</v>
      </c>
      <c r="K65" s="48">
        <f t="shared" si="2"/>
        <v>2100</v>
      </c>
    </row>
    <row r="66" spans="1:13" ht="26.4" x14ac:dyDescent="0.25">
      <c r="A66" s="10"/>
      <c r="B66" s="13" t="s">
        <v>155</v>
      </c>
      <c r="C66" s="14">
        <v>1</v>
      </c>
      <c r="D66" s="14" t="s">
        <v>156</v>
      </c>
      <c r="E66" s="14" t="s">
        <v>158</v>
      </c>
      <c r="F66" s="14"/>
      <c r="G66" s="14"/>
      <c r="H66" s="35" t="s">
        <v>152</v>
      </c>
      <c r="I66" s="52">
        <v>2002</v>
      </c>
      <c r="J66" s="47">
        <v>2003</v>
      </c>
      <c r="K66" s="48">
        <f t="shared" si="2"/>
        <v>2100</v>
      </c>
    </row>
    <row r="67" spans="1:13" ht="26.4" x14ac:dyDescent="0.25">
      <c r="A67" s="10"/>
      <c r="B67" s="13" t="s">
        <v>157</v>
      </c>
      <c r="C67" s="14">
        <v>5</v>
      </c>
      <c r="D67" s="14" t="s">
        <v>156</v>
      </c>
      <c r="E67" s="14" t="s">
        <v>158</v>
      </c>
      <c r="F67" s="14"/>
      <c r="G67" s="14"/>
      <c r="H67" s="35" t="s">
        <v>152</v>
      </c>
      <c r="I67" s="52">
        <v>2002</v>
      </c>
      <c r="J67" s="47">
        <v>2003</v>
      </c>
      <c r="K67" s="48">
        <f t="shared" si="2"/>
        <v>10500</v>
      </c>
    </row>
    <row r="68" spans="1:13" ht="26.4" x14ac:dyDescent="0.25">
      <c r="A68" s="10"/>
      <c r="B68" s="13" t="s">
        <v>159</v>
      </c>
      <c r="C68" s="14">
        <v>4</v>
      </c>
      <c r="D68" s="14" t="s">
        <v>156</v>
      </c>
      <c r="E68" s="14" t="s">
        <v>158</v>
      </c>
      <c r="F68" s="14"/>
      <c r="G68" s="14"/>
      <c r="H68" s="35" t="s">
        <v>152</v>
      </c>
      <c r="I68" s="52">
        <v>2002</v>
      </c>
      <c r="J68" s="47">
        <v>2003</v>
      </c>
      <c r="K68" s="48">
        <f t="shared" si="2"/>
        <v>8400</v>
      </c>
    </row>
    <row r="69" spans="1:13" ht="26.4" x14ac:dyDescent="0.25">
      <c r="A69" s="10"/>
      <c r="B69" s="13" t="s">
        <v>160</v>
      </c>
      <c r="C69" s="14">
        <v>2</v>
      </c>
      <c r="D69" s="14" t="s">
        <v>156</v>
      </c>
      <c r="E69" s="14" t="s">
        <v>161</v>
      </c>
      <c r="F69" s="14"/>
      <c r="G69" s="14"/>
      <c r="H69" s="35" t="s">
        <v>152</v>
      </c>
      <c r="I69" s="52">
        <v>2002</v>
      </c>
      <c r="J69" s="47">
        <v>2003</v>
      </c>
      <c r="K69" s="48">
        <f t="shared" si="2"/>
        <v>4200</v>
      </c>
    </row>
    <row r="70" spans="1:13" x14ac:dyDescent="0.25">
      <c r="A70" s="10"/>
      <c r="B70" s="13" t="s">
        <v>162</v>
      </c>
      <c r="C70" s="14">
        <v>1</v>
      </c>
      <c r="D70" s="14" t="s">
        <v>31</v>
      </c>
      <c r="E70" s="14" t="s">
        <v>163</v>
      </c>
      <c r="F70" s="14"/>
      <c r="G70" s="14"/>
      <c r="H70" s="35" t="s">
        <v>117</v>
      </c>
      <c r="I70" s="52">
        <v>2001</v>
      </c>
      <c r="J70" s="47">
        <v>2002</v>
      </c>
      <c r="K70" s="48">
        <f t="shared" si="2"/>
        <v>2100</v>
      </c>
    </row>
    <row r="71" spans="1:13" ht="26.4" x14ac:dyDescent="0.25">
      <c r="A71" s="10"/>
      <c r="B71" s="13"/>
      <c r="C71" s="14">
        <v>6</v>
      </c>
      <c r="D71" s="14" t="s">
        <v>156</v>
      </c>
      <c r="E71" s="14" t="s">
        <v>158</v>
      </c>
      <c r="F71" s="14"/>
      <c r="G71" s="14"/>
      <c r="H71" s="35" t="s">
        <v>152</v>
      </c>
      <c r="I71" s="52">
        <v>2002</v>
      </c>
      <c r="J71" s="47">
        <v>2003</v>
      </c>
      <c r="K71" s="48">
        <f t="shared" si="2"/>
        <v>12600</v>
      </c>
    </row>
    <row r="72" spans="1:13" ht="27" thickBot="1" x14ac:dyDescent="0.3">
      <c r="A72" s="9"/>
      <c r="B72" s="16" t="s">
        <v>164</v>
      </c>
      <c r="C72" s="17">
        <v>4</v>
      </c>
      <c r="D72" s="17" t="s">
        <v>156</v>
      </c>
      <c r="E72" s="17" t="s">
        <v>158</v>
      </c>
      <c r="F72" s="17"/>
      <c r="G72" s="17"/>
      <c r="H72" s="36" t="s">
        <v>152</v>
      </c>
      <c r="I72" s="55">
        <v>2002</v>
      </c>
      <c r="J72" s="49">
        <v>2003</v>
      </c>
      <c r="K72" s="50">
        <f t="shared" si="2"/>
        <v>8400</v>
      </c>
    </row>
    <row r="73" spans="1:13" x14ac:dyDescent="0.25">
      <c r="B73" s="2"/>
      <c r="C73" s="2"/>
      <c r="D73" s="2"/>
      <c r="E73" s="2"/>
      <c r="F73" s="2"/>
      <c r="G73" s="2"/>
      <c r="H73" s="28"/>
      <c r="I73" s="28"/>
      <c r="J73" s="3"/>
    </row>
    <row r="74" spans="1:13" x14ac:dyDescent="0.25">
      <c r="B74" s="2"/>
      <c r="C74" s="2"/>
      <c r="D74" s="2"/>
      <c r="E74" s="2"/>
      <c r="F74" s="2"/>
      <c r="G74" s="2"/>
      <c r="H74" s="28"/>
      <c r="I74" s="28"/>
    </row>
    <row r="75" spans="1:13" x14ac:dyDescent="0.25">
      <c r="B75" s="2"/>
      <c r="C75" s="2"/>
      <c r="D75" s="2"/>
      <c r="E75" s="2"/>
      <c r="F75" s="2"/>
      <c r="G75" s="2"/>
      <c r="H75" s="28"/>
      <c r="I75" s="28"/>
    </row>
    <row r="76" spans="1:13" ht="13.8" thickBot="1" x14ac:dyDescent="0.3">
      <c r="B76" s="2"/>
      <c r="C76" s="2"/>
      <c r="D76" s="2"/>
      <c r="E76" s="2"/>
      <c r="F76" s="2"/>
      <c r="G76" s="2"/>
      <c r="H76" s="28"/>
      <c r="I76" s="28"/>
    </row>
    <row r="77" spans="1:13" ht="38.25" customHeight="1" x14ac:dyDescent="0.25">
      <c r="A77" s="93" t="s">
        <v>128</v>
      </c>
      <c r="B77" s="104" t="s">
        <v>129</v>
      </c>
      <c r="C77" s="105"/>
      <c r="D77" s="106"/>
      <c r="E77" s="2"/>
      <c r="F77" s="2"/>
      <c r="G77" s="2"/>
      <c r="H77" s="96" t="s">
        <v>119</v>
      </c>
      <c r="I77" s="96"/>
      <c r="J77" s="96"/>
    </row>
    <row r="78" spans="1:13" ht="13.8" thickBot="1" x14ac:dyDescent="0.3">
      <c r="A78" s="94"/>
      <c r="B78" s="81" t="s">
        <v>133</v>
      </c>
      <c r="C78" s="88" t="s">
        <v>134</v>
      </c>
      <c r="D78" s="89"/>
      <c r="F78" s="2"/>
      <c r="H78" s="95" t="s">
        <v>169</v>
      </c>
      <c r="I78" s="95"/>
      <c r="J78" s="95"/>
      <c r="L78" s="4"/>
      <c r="M78" s="4"/>
    </row>
    <row r="79" spans="1:13" ht="15.6" x14ac:dyDescent="0.3">
      <c r="A79" s="72">
        <v>2001</v>
      </c>
      <c r="B79" s="75">
        <f>SUMIF('Overall Inventory'!$I$4:$I$72,"=2001",'Overall Inventory'!$K$4:$K$72)</f>
        <v>233100</v>
      </c>
      <c r="C79" s="98">
        <f>SUMIF('Overall Inventory'!$J$4:$J$72,"=2001",'Overall Inventory'!$K$4:$K$72)</f>
        <v>191100</v>
      </c>
      <c r="D79" s="99"/>
      <c r="F79" s="2"/>
      <c r="H79" s="96"/>
      <c r="I79" s="96"/>
      <c r="J79" s="96"/>
      <c r="L79" s="4"/>
      <c r="M79" s="4"/>
    </row>
    <row r="80" spans="1:13" ht="15.6" x14ac:dyDescent="0.3">
      <c r="A80" s="73">
        <v>2002</v>
      </c>
      <c r="B80" s="76">
        <f>SUMIF('Overall Inventory'!$I$4:$I$72,"=2002",'Overall Inventory'!$K$4:$K$72)</f>
        <v>64500</v>
      </c>
      <c r="C80" s="100">
        <f>SUMIF('Overall Inventory'!$J$4:$J$72,"=2002",'Overall Inventory'!$K$4:$K$72)</f>
        <v>77700</v>
      </c>
      <c r="D80" s="101"/>
      <c r="F80" s="2"/>
      <c r="H80" s="97"/>
      <c r="I80" s="97"/>
      <c r="J80" s="97"/>
      <c r="L80" s="4"/>
      <c r="M80" s="4"/>
    </row>
    <row r="81" spans="1:13" ht="15.6" x14ac:dyDescent="0.3">
      <c r="A81" s="73">
        <v>2003</v>
      </c>
      <c r="B81" s="76">
        <f>SUMIF('Overall Inventory'!$I$4:$I$72,"=2003",'Overall Inventory'!$K$4:$K$72)</f>
        <v>215100</v>
      </c>
      <c r="C81" s="100">
        <f>SUMIF('Overall Inventory'!$J$4:$J$72,"=2003",'Overall Inventory'!$K$4:$K$72)</f>
        <v>64500</v>
      </c>
      <c r="D81" s="101"/>
      <c r="F81" s="2"/>
      <c r="L81" s="4"/>
      <c r="M81" s="4"/>
    </row>
    <row r="82" spans="1:13" ht="15.6" x14ac:dyDescent="0.3">
      <c r="A82" s="73">
        <v>2004</v>
      </c>
      <c r="B82" s="76">
        <f>SUMIF('Overall Inventory'!$I$4:$I$72,"=2004",'Overall Inventory'!$K$4:$K$72)</f>
        <v>209400</v>
      </c>
      <c r="C82" s="100">
        <f>SUMIF('Overall Inventory'!$J$4:$J$72,"=2004",'Overall Inventory'!$K$4:$K$72)</f>
        <v>215100</v>
      </c>
      <c r="D82" s="101"/>
      <c r="F82" s="2"/>
      <c r="L82" s="4"/>
      <c r="M82" s="4"/>
    </row>
    <row r="83" spans="1:13" ht="16.2" thickBot="1" x14ac:dyDescent="0.35">
      <c r="A83" s="90" t="s">
        <v>168</v>
      </c>
      <c r="B83" s="77">
        <f>SUMIF('Overall Inventory'!$I$4:$I$72,"=2001",'Overall Inventory'!$K$4:$K$72)</f>
        <v>233100</v>
      </c>
      <c r="C83" s="102">
        <f>SUMIF('Overall Inventory'!$J$4:$J$72,"=2005",'Overall Inventory'!$K$4:$K$72)</f>
        <v>209400</v>
      </c>
      <c r="D83" s="103"/>
      <c r="F83" s="2"/>
      <c r="L83" s="4"/>
      <c r="M83" s="4"/>
    </row>
    <row r="84" spans="1:13" x14ac:dyDescent="0.25">
      <c r="A84"/>
      <c r="B84"/>
      <c r="C84"/>
      <c r="F84" s="2"/>
      <c r="L84" s="4"/>
      <c r="M84" s="4"/>
    </row>
    <row r="85" spans="1:13" x14ac:dyDescent="0.25">
      <c r="A85"/>
      <c r="B85"/>
      <c r="C85"/>
      <c r="F85" s="2"/>
      <c r="L85" s="4"/>
      <c r="M85" s="4"/>
    </row>
    <row r="86" spans="1:13" x14ac:dyDescent="0.25">
      <c r="F86" s="2"/>
      <c r="L86" s="4"/>
      <c r="M86" s="4"/>
    </row>
    <row r="87" spans="1:13" x14ac:dyDescent="0.25">
      <c r="B87" s="2"/>
      <c r="C87" s="2"/>
      <c r="F87" s="2"/>
      <c r="L87" s="4"/>
      <c r="M87" s="4"/>
    </row>
    <row r="88" spans="1:13" x14ac:dyDescent="0.25">
      <c r="B88" s="2"/>
      <c r="C88" s="2"/>
      <c r="F88" s="2"/>
      <c r="L88" s="4"/>
      <c r="M88" s="4"/>
    </row>
    <row r="89" spans="1:13" x14ac:dyDescent="0.25">
      <c r="B89" s="2"/>
      <c r="C89" s="2"/>
      <c r="F89" s="2"/>
      <c r="L89" s="4"/>
      <c r="M89" s="4"/>
    </row>
    <row r="90" spans="1:13" x14ac:dyDescent="0.25">
      <c r="B90" s="2"/>
      <c r="C90" s="2"/>
      <c r="F90" s="2"/>
      <c r="L90" s="4"/>
      <c r="M90" s="4"/>
    </row>
    <row r="91" spans="1:13" x14ac:dyDescent="0.25">
      <c r="B91" s="2"/>
      <c r="C91" s="2"/>
      <c r="F91" s="2"/>
      <c r="L91" s="4"/>
      <c r="M91" s="4"/>
    </row>
    <row r="92" spans="1:13" x14ac:dyDescent="0.25">
      <c r="B92" s="2"/>
      <c r="C92" s="2"/>
      <c r="F92" s="2"/>
      <c r="L92" s="4"/>
      <c r="M92" s="4"/>
    </row>
    <row r="93" spans="1:13" x14ac:dyDescent="0.25">
      <c r="B93" s="2"/>
      <c r="C93" s="2"/>
      <c r="F93" s="2"/>
      <c r="L93" s="4"/>
      <c r="M93" s="4"/>
    </row>
    <row r="94" spans="1:13" x14ac:dyDescent="0.25">
      <c r="B94" s="2"/>
      <c r="C94" s="2"/>
      <c r="F94" s="2"/>
      <c r="L94" s="4"/>
      <c r="M94" s="4"/>
    </row>
    <row r="95" spans="1:13" x14ac:dyDescent="0.25">
      <c r="B95" s="2"/>
      <c r="C95" s="2"/>
      <c r="F95" s="2"/>
      <c r="L95" s="4"/>
      <c r="M95" s="4"/>
    </row>
    <row r="96" spans="1:13" x14ac:dyDescent="0.25">
      <c r="B96" s="2"/>
      <c r="C96" s="2"/>
      <c r="F96" s="2"/>
      <c r="L96" s="4"/>
      <c r="M96" s="4"/>
    </row>
    <row r="97" spans="2:13" x14ac:dyDescent="0.25">
      <c r="B97" s="2"/>
      <c r="C97" s="2"/>
      <c r="F97" s="2"/>
      <c r="L97" s="4"/>
      <c r="M97" s="4"/>
    </row>
    <row r="98" spans="2:13" x14ac:dyDescent="0.25">
      <c r="B98" s="2"/>
      <c r="C98" s="2"/>
      <c r="F98" s="2"/>
      <c r="L98" s="4"/>
      <c r="M98" s="4"/>
    </row>
    <row r="99" spans="2:13" x14ac:dyDescent="0.25">
      <c r="B99" s="2"/>
      <c r="C99" s="2"/>
      <c r="F99" s="2"/>
      <c r="L99" s="4"/>
      <c r="M99" s="4"/>
    </row>
    <row r="100" spans="2:13" x14ac:dyDescent="0.25">
      <c r="B100" s="2"/>
      <c r="C100" s="2"/>
      <c r="F100" s="2"/>
      <c r="L100" s="4"/>
      <c r="M100" s="4"/>
    </row>
    <row r="101" spans="2:13" x14ac:dyDescent="0.25">
      <c r="B101" s="2"/>
      <c r="C101" s="2"/>
      <c r="F101" s="2"/>
      <c r="L101" s="4"/>
      <c r="M101" s="4"/>
    </row>
    <row r="102" spans="2:13" x14ac:dyDescent="0.25">
      <c r="B102" s="2"/>
      <c r="C102" s="2"/>
      <c r="F102" s="2"/>
      <c r="L102" s="4"/>
      <c r="M102" s="4"/>
    </row>
    <row r="103" spans="2:13" x14ac:dyDescent="0.25">
      <c r="B103" s="2"/>
      <c r="C103" s="2"/>
      <c r="F103" s="2"/>
      <c r="L103" s="4"/>
      <c r="M103" s="4"/>
    </row>
    <row r="104" spans="2:13" x14ac:dyDescent="0.25">
      <c r="B104" s="2"/>
      <c r="C104" s="2"/>
      <c r="F104" s="2"/>
      <c r="L104" s="4"/>
      <c r="M104" s="4"/>
    </row>
    <row r="105" spans="2:13" x14ac:dyDescent="0.25">
      <c r="B105" s="2"/>
      <c r="C105" s="2"/>
      <c r="F105" s="2"/>
      <c r="L105" s="4"/>
      <c r="M105" s="4"/>
    </row>
    <row r="106" spans="2:13" x14ac:dyDescent="0.25">
      <c r="B106" s="2"/>
      <c r="C106" s="2"/>
      <c r="F106" s="2"/>
      <c r="L106" s="4"/>
      <c r="M106" s="4"/>
    </row>
    <row r="107" spans="2:13" x14ac:dyDescent="0.25">
      <c r="B107" s="2"/>
      <c r="C107" s="2"/>
      <c r="F107" s="2"/>
      <c r="L107" s="4"/>
      <c r="M107" s="4"/>
    </row>
    <row r="108" spans="2:13" x14ac:dyDescent="0.25">
      <c r="B108" s="2"/>
      <c r="C108" s="2"/>
      <c r="F108" s="2"/>
      <c r="L108" s="4"/>
      <c r="M108" s="4"/>
    </row>
    <row r="109" spans="2:13" x14ac:dyDescent="0.25">
      <c r="B109" s="2"/>
      <c r="C109" s="2"/>
      <c r="F109" s="2"/>
      <c r="L109" s="4"/>
      <c r="M109" s="4"/>
    </row>
    <row r="110" spans="2:13" x14ac:dyDescent="0.25">
      <c r="B110" s="2"/>
      <c r="C110" s="2"/>
      <c r="F110" s="2"/>
      <c r="L110" s="4"/>
      <c r="M110" s="4"/>
    </row>
    <row r="111" spans="2:13" x14ac:dyDescent="0.25">
      <c r="B111" s="2"/>
      <c r="C111" s="2"/>
      <c r="F111" s="2"/>
      <c r="L111" s="4"/>
      <c r="M111" s="4"/>
    </row>
    <row r="112" spans="2:13" x14ac:dyDescent="0.25">
      <c r="B112" s="2"/>
      <c r="C112" s="2"/>
      <c r="F112" s="2"/>
      <c r="L112" s="4"/>
      <c r="M112" s="4"/>
    </row>
    <row r="113" spans="2:13" x14ac:dyDescent="0.25">
      <c r="B113" s="2"/>
      <c r="C113" s="2"/>
      <c r="F113" s="2"/>
      <c r="L113" s="4"/>
      <c r="M113" s="4"/>
    </row>
    <row r="114" spans="2:13" x14ac:dyDescent="0.25">
      <c r="B114" s="2"/>
      <c r="C114" s="2"/>
      <c r="F114" s="2"/>
      <c r="L114" s="4"/>
      <c r="M114" s="4"/>
    </row>
    <row r="115" spans="2:13" x14ac:dyDescent="0.25">
      <c r="B115" s="2"/>
      <c r="C115" s="2"/>
      <c r="F115" s="2"/>
      <c r="L115" s="4"/>
      <c r="M115" s="4"/>
    </row>
    <row r="116" spans="2:13" x14ac:dyDescent="0.25">
      <c r="B116" s="2"/>
      <c r="C116" s="2"/>
      <c r="F116" s="2"/>
      <c r="L116" s="4"/>
      <c r="M116" s="4"/>
    </row>
    <row r="117" spans="2:13" x14ac:dyDescent="0.25">
      <c r="B117" s="2"/>
      <c r="C117" s="2"/>
      <c r="F117" s="2"/>
      <c r="L117" s="4"/>
      <c r="M117" s="4"/>
    </row>
    <row r="118" spans="2:13" x14ac:dyDescent="0.25">
      <c r="B118" s="2"/>
      <c r="C118" s="2"/>
      <c r="F118" s="2"/>
      <c r="L118" s="4"/>
      <c r="M118" s="4"/>
    </row>
    <row r="119" spans="2:13" x14ac:dyDescent="0.25">
      <c r="B119" s="2"/>
      <c r="C119" s="2"/>
      <c r="F119" s="2"/>
      <c r="L119" s="4"/>
      <c r="M119" s="4"/>
    </row>
    <row r="120" spans="2:13" x14ac:dyDescent="0.25">
      <c r="B120" s="2"/>
      <c r="C120" s="2"/>
      <c r="F120" s="2"/>
      <c r="L120" s="4"/>
      <c r="M120" s="4"/>
    </row>
    <row r="121" spans="2:13" x14ac:dyDescent="0.25">
      <c r="B121" s="2"/>
      <c r="C121" s="2"/>
      <c r="F121" s="2"/>
      <c r="L121" s="4"/>
      <c r="M121" s="4"/>
    </row>
    <row r="122" spans="2:13" x14ac:dyDescent="0.25">
      <c r="B122" s="2"/>
      <c r="C122" s="2"/>
      <c r="F122" s="2"/>
      <c r="L122" s="4"/>
      <c r="M122" s="4"/>
    </row>
    <row r="123" spans="2:13" x14ac:dyDescent="0.25">
      <c r="B123" s="2"/>
      <c r="C123" s="2"/>
      <c r="F123" s="2"/>
      <c r="L123" s="4"/>
      <c r="M123" s="4"/>
    </row>
    <row r="124" spans="2:13" x14ac:dyDescent="0.25">
      <c r="B124" s="2"/>
      <c r="C124" s="2"/>
      <c r="F124" s="2"/>
      <c r="L124" s="4"/>
      <c r="M124" s="4"/>
    </row>
    <row r="125" spans="2:13" x14ac:dyDescent="0.25">
      <c r="B125" s="2"/>
      <c r="C125" s="2"/>
      <c r="F125" s="2"/>
      <c r="L125" s="4"/>
      <c r="M125" s="4"/>
    </row>
    <row r="126" spans="2:13" x14ac:dyDescent="0.25">
      <c r="B126" s="2"/>
      <c r="C126" s="2"/>
      <c r="F126" s="2"/>
      <c r="L126" s="4"/>
      <c r="M126" s="4"/>
    </row>
    <row r="127" spans="2:13" x14ac:dyDescent="0.25">
      <c r="B127" s="2"/>
      <c r="C127" s="2"/>
      <c r="F127" s="2"/>
      <c r="L127" s="4"/>
      <c r="M127" s="4"/>
    </row>
    <row r="128" spans="2:13" x14ac:dyDescent="0.25">
      <c r="B128" s="2"/>
      <c r="C128" s="2"/>
      <c r="F128" s="2"/>
      <c r="L128" s="4"/>
      <c r="M128" s="4"/>
    </row>
    <row r="129" spans="2:13" x14ac:dyDescent="0.25">
      <c r="B129" s="2"/>
      <c r="C129" s="2"/>
      <c r="F129" s="2"/>
      <c r="L129" s="4"/>
      <c r="M129" s="4"/>
    </row>
    <row r="130" spans="2:13" x14ac:dyDescent="0.25">
      <c r="B130" s="2"/>
      <c r="C130" s="2"/>
      <c r="F130" s="2"/>
      <c r="L130" s="4"/>
      <c r="M130" s="4"/>
    </row>
    <row r="131" spans="2:13" x14ac:dyDescent="0.25">
      <c r="B131" s="2"/>
      <c r="C131" s="2"/>
      <c r="F131" s="2"/>
      <c r="L131" s="4"/>
      <c r="M131" s="4"/>
    </row>
    <row r="132" spans="2:13" x14ac:dyDescent="0.25">
      <c r="B132" s="2"/>
      <c r="C132" s="2"/>
      <c r="F132" s="2"/>
      <c r="L132" s="4"/>
      <c r="M132" s="4"/>
    </row>
    <row r="133" spans="2:13" x14ac:dyDescent="0.25">
      <c r="B133" s="2"/>
      <c r="C133" s="2"/>
      <c r="F133" s="2"/>
      <c r="L133" s="4"/>
      <c r="M133" s="4"/>
    </row>
    <row r="134" spans="2:13" x14ac:dyDescent="0.25">
      <c r="B134" s="2"/>
      <c r="C134" s="2"/>
      <c r="F134" s="2"/>
      <c r="L134" s="4"/>
      <c r="M134" s="4"/>
    </row>
    <row r="135" spans="2:13" x14ac:dyDescent="0.25">
      <c r="B135" s="2"/>
      <c r="C135" s="2"/>
      <c r="F135" s="2"/>
      <c r="L135" s="4"/>
      <c r="M135" s="4"/>
    </row>
    <row r="136" spans="2:13" x14ac:dyDescent="0.25">
      <c r="B136" s="2"/>
      <c r="C136" s="2"/>
      <c r="F136" s="2"/>
      <c r="L136" s="4"/>
      <c r="M136" s="4"/>
    </row>
    <row r="137" spans="2:13" x14ac:dyDescent="0.25">
      <c r="B137" s="2"/>
      <c r="C137" s="2"/>
      <c r="F137" s="2"/>
      <c r="L137" s="4"/>
      <c r="M137" s="4"/>
    </row>
    <row r="138" spans="2:13" x14ac:dyDescent="0.25">
      <c r="B138" s="2"/>
      <c r="C138" s="2"/>
      <c r="F138" s="2"/>
      <c r="L138" s="4"/>
      <c r="M138" s="4"/>
    </row>
    <row r="139" spans="2:13" x14ac:dyDescent="0.25">
      <c r="B139" s="2"/>
      <c r="C139" s="2"/>
      <c r="F139" s="2"/>
      <c r="L139" s="4"/>
      <c r="M139" s="4"/>
    </row>
    <row r="140" spans="2:13" x14ac:dyDescent="0.25">
      <c r="B140" s="2"/>
      <c r="C140" s="2"/>
      <c r="F140" s="2"/>
      <c r="L140" s="4"/>
      <c r="M140" s="4"/>
    </row>
    <row r="141" spans="2:13" x14ac:dyDescent="0.25">
      <c r="B141" s="2"/>
      <c r="C141" s="2"/>
      <c r="F141" s="2"/>
      <c r="L141" s="4"/>
      <c r="M141" s="4"/>
    </row>
    <row r="142" spans="2:13" x14ac:dyDescent="0.25">
      <c r="B142" s="2"/>
      <c r="C142" s="2"/>
      <c r="F142" s="2"/>
      <c r="L142" s="4"/>
      <c r="M142" s="4"/>
    </row>
    <row r="143" spans="2:13" x14ac:dyDescent="0.25">
      <c r="B143" s="2"/>
      <c r="C143" s="2"/>
      <c r="F143" s="2"/>
      <c r="L143" s="4"/>
      <c r="M143" s="4"/>
    </row>
    <row r="144" spans="2:13" x14ac:dyDescent="0.25">
      <c r="B144" s="2"/>
      <c r="C144" s="2"/>
      <c r="F144" s="2"/>
      <c r="L144" s="4"/>
      <c r="M144" s="4"/>
    </row>
    <row r="145" spans="2:13" x14ac:dyDescent="0.25">
      <c r="B145" s="2"/>
      <c r="C145" s="2"/>
      <c r="F145" s="2"/>
      <c r="L145" s="4"/>
      <c r="M145" s="4"/>
    </row>
    <row r="146" spans="2:13" x14ac:dyDescent="0.25">
      <c r="B146" s="2"/>
      <c r="C146" s="2"/>
      <c r="F146" s="2"/>
      <c r="L146" s="4"/>
      <c r="M146" s="4"/>
    </row>
    <row r="147" spans="2:13" x14ac:dyDescent="0.25">
      <c r="B147" s="2"/>
      <c r="C147" s="2"/>
      <c r="F147" s="2"/>
      <c r="L147" s="4"/>
      <c r="M147" s="4"/>
    </row>
    <row r="148" spans="2:13" x14ac:dyDescent="0.25">
      <c r="B148" s="2"/>
      <c r="C148" s="2"/>
      <c r="F148" s="2"/>
      <c r="L148" s="4"/>
      <c r="M148" s="4"/>
    </row>
    <row r="149" spans="2:13" x14ac:dyDescent="0.25">
      <c r="B149" s="2"/>
      <c r="C149" s="2"/>
      <c r="F149" s="2"/>
      <c r="L149" s="4"/>
      <c r="M149" s="4"/>
    </row>
    <row r="150" spans="2:13" x14ac:dyDescent="0.25">
      <c r="B150" s="2"/>
      <c r="C150" s="2"/>
      <c r="F150" s="2"/>
      <c r="L150" s="4"/>
      <c r="M150" s="4"/>
    </row>
    <row r="151" spans="2:13" x14ac:dyDescent="0.25">
      <c r="B151" s="2"/>
      <c r="C151" s="2"/>
      <c r="F151" s="2"/>
      <c r="L151" s="4"/>
      <c r="M151" s="4"/>
    </row>
    <row r="152" spans="2:13" x14ac:dyDescent="0.25">
      <c r="B152" s="2"/>
      <c r="C152" s="2"/>
      <c r="F152" s="2"/>
      <c r="L152" s="4"/>
      <c r="M152" s="4"/>
    </row>
    <row r="153" spans="2:13" x14ac:dyDescent="0.25">
      <c r="B153" s="2"/>
      <c r="C153" s="2"/>
      <c r="F153" s="2"/>
      <c r="L153" s="4"/>
      <c r="M153" s="4"/>
    </row>
    <row r="154" spans="2:13" x14ac:dyDescent="0.25">
      <c r="B154" s="2"/>
      <c r="C154" s="2"/>
      <c r="F154" s="2"/>
      <c r="L154" s="4"/>
      <c r="M154" s="4"/>
    </row>
    <row r="155" spans="2:13" x14ac:dyDescent="0.25">
      <c r="B155" s="2"/>
      <c r="C155" s="2"/>
      <c r="F155" s="2"/>
      <c r="L155" s="4"/>
      <c r="M155" s="4"/>
    </row>
    <row r="156" spans="2:13" x14ac:dyDescent="0.25">
      <c r="B156" s="2"/>
      <c r="C156" s="2"/>
      <c r="F156" s="2"/>
      <c r="L156" s="4"/>
      <c r="M156" s="4"/>
    </row>
    <row r="157" spans="2:13" x14ac:dyDescent="0.25">
      <c r="B157" s="2"/>
      <c r="C157" s="2"/>
      <c r="F157" s="2"/>
      <c r="L157" s="4"/>
      <c r="M157" s="4"/>
    </row>
    <row r="158" spans="2:13" x14ac:dyDescent="0.25">
      <c r="B158" s="2"/>
      <c r="C158" s="2"/>
      <c r="F158" s="2"/>
      <c r="L158" s="4"/>
      <c r="M158" s="4"/>
    </row>
    <row r="159" spans="2:13" x14ac:dyDescent="0.25">
      <c r="B159" s="2"/>
      <c r="C159" s="2"/>
      <c r="F159" s="2"/>
      <c r="L159" s="4"/>
      <c r="M159" s="4"/>
    </row>
    <row r="160" spans="2:13" x14ac:dyDescent="0.25">
      <c r="B160" s="2"/>
      <c r="C160" s="2"/>
      <c r="F160" s="2"/>
      <c r="L160" s="4"/>
      <c r="M160" s="4"/>
    </row>
    <row r="161" spans="2:13" x14ac:dyDescent="0.25">
      <c r="B161" s="2"/>
      <c r="C161" s="2"/>
      <c r="F161" s="2"/>
      <c r="L161" s="4"/>
      <c r="M161" s="4"/>
    </row>
    <row r="162" spans="2:13" x14ac:dyDescent="0.25">
      <c r="B162" s="2"/>
      <c r="C162" s="2"/>
      <c r="F162" s="2"/>
      <c r="L162" s="4"/>
      <c r="M162" s="4"/>
    </row>
    <row r="163" spans="2:13" x14ac:dyDescent="0.25">
      <c r="B163" s="2"/>
      <c r="C163" s="2"/>
      <c r="F163" s="2"/>
      <c r="L163" s="4"/>
      <c r="M163" s="4"/>
    </row>
    <row r="164" spans="2:13" x14ac:dyDescent="0.25">
      <c r="B164" s="2"/>
      <c r="C164" s="2"/>
      <c r="F164" s="2"/>
      <c r="L164" s="4"/>
      <c r="M164" s="4"/>
    </row>
    <row r="165" spans="2:13" x14ac:dyDescent="0.25">
      <c r="B165" s="2"/>
      <c r="C165" s="2"/>
      <c r="F165" s="2"/>
      <c r="L165" s="4"/>
      <c r="M165" s="4"/>
    </row>
    <row r="166" spans="2:13" x14ac:dyDescent="0.25">
      <c r="B166" s="2"/>
      <c r="C166" s="2"/>
      <c r="F166" s="2"/>
      <c r="L166" s="4"/>
      <c r="M166" s="4"/>
    </row>
    <row r="167" spans="2:13" x14ac:dyDescent="0.25">
      <c r="B167" s="2"/>
      <c r="C167" s="2"/>
      <c r="F167" s="2"/>
      <c r="L167" s="4"/>
      <c r="M167" s="4"/>
    </row>
    <row r="168" spans="2:13" x14ac:dyDescent="0.25">
      <c r="B168" s="2"/>
      <c r="C168" s="2"/>
      <c r="F168" s="2"/>
      <c r="L168" s="4"/>
      <c r="M168" s="4"/>
    </row>
    <row r="169" spans="2:13" x14ac:dyDescent="0.25">
      <c r="B169" s="2"/>
      <c r="C169" s="2"/>
      <c r="F169" s="2"/>
      <c r="L169" s="4"/>
      <c r="M169" s="4"/>
    </row>
    <row r="170" spans="2:13" x14ac:dyDescent="0.25">
      <c r="B170" s="2"/>
      <c r="C170" s="2"/>
      <c r="F170" s="2"/>
      <c r="L170" s="4"/>
      <c r="M170" s="4"/>
    </row>
    <row r="171" spans="2:13" x14ac:dyDescent="0.25">
      <c r="B171" s="2"/>
      <c r="C171" s="2"/>
      <c r="F171" s="2"/>
      <c r="L171" s="4"/>
      <c r="M171" s="4"/>
    </row>
    <row r="172" spans="2:13" x14ac:dyDescent="0.25">
      <c r="B172" s="2"/>
      <c r="C172" s="2"/>
      <c r="F172" s="2"/>
      <c r="L172" s="4"/>
      <c r="M172" s="4"/>
    </row>
    <row r="173" spans="2:13" x14ac:dyDescent="0.25">
      <c r="B173" s="2"/>
      <c r="C173" s="2"/>
      <c r="F173" s="2"/>
      <c r="L173" s="4"/>
      <c r="M173" s="4"/>
    </row>
    <row r="174" spans="2:13" x14ac:dyDescent="0.25">
      <c r="B174" s="2"/>
      <c r="C174" s="2"/>
      <c r="F174" s="2"/>
      <c r="L174" s="4"/>
      <c r="M174" s="4"/>
    </row>
    <row r="175" spans="2:13" x14ac:dyDescent="0.25">
      <c r="B175" s="2"/>
      <c r="C175" s="2"/>
      <c r="F175" s="2"/>
      <c r="L175" s="4"/>
      <c r="M175" s="4"/>
    </row>
  </sheetData>
  <mergeCells count="10">
    <mergeCell ref="C81:D81"/>
    <mergeCell ref="C82:D82"/>
    <mergeCell ref="C83:D83"/>
    <mergeCell ref="B77:D77"/>
    <mergeCell ref="I2:J2"/>
    <mergeCell ref="A77:A78"/>
    <mergeCell ref="H78:J80"/>
    <mergeCell ref="C79:D79"/>
    <mergeCell ref="C80:D80"/>
    <mergeCell ref="H77:J77"/>
  </mergeCells>
  <phoneticPr fontId="0" type="noConversion"/>
  <pageMargins left="0.75" right="0.75" top="1" bottom="1" header="0.5" footer="0.5"/>
  <pageSetup scale="89" fitToHeight="0" orientation="landscape" r:id="rId1"/>
  <headerFooter alignWithMargins="0">
    <oddHeader>&amp;CStudent Accessable Computers at Evergreen</oddHeader>
    <oddFooter xml:space="preserve">&amp;C&amp;8Page &amp;P of &amp;N&amp;R&amp;8Information compiled &amp;D  </oddFooter>
  </headerFooter>
  <rowBreaks count="2" manualBreakCount="2">
    <brk id="30" max="10" man="1"/>
    <brk id="57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4" sqref="B4"/>
    </sheetView>
  </sheetViews>
  <sheetFormatPr defaultRowHeight="13.2" x14ac:dyDescent="0.25"/>
  <cols>
    <col min="1" max="1" width="12.6640625" customWidth="1"/>
    <col min="2" max="2" width="24.6640625" customWidth="1"/>
    <col min="3" max="3" width="20.6640625" customWidth="1"/>
    <col min="4" max="4" width="13.44140625" customWidth="1"/>
    <col min="5" max="5" width="12" customWidth="1"/>
  </cols>
  <sheetData>
    <row r="1" spans="1:3" ht="13.8" thickBot="1" x14ac:dyDescent="0.3"/>
    <row r="2" spans="1:3" ht="31.95" customHeight="1" x14ac:dyDescent="0.25">
      <c r="A2" s="93" t="s">
        <v>128</v>
      </c>
      <c r="B2" s="107" t="s">
        <v>129</v>
      </c>
      <c r="C2" s="108"/>
    </row>
    <row r="3" spans="1:3" ht="13.8" thickBot="1" x14ac:dyDescent="0.3">
      <c r="A3" s="94"/>
      <c r="B3" s="81" t="s">
        <v>133</v>
      </c>
      <c r="C3" s="82" t="s">
        <v>134</v>
      </c>
    </row>
    <row r="4" spans="1:3" ht="15.6" x14ac:dyDescent="0.3">
      <c r="A4" s="72">
        <v>2001</v>
      </c>
      <c r="B4" s="75">
        <f>SUMIF('Overall Inventory'!$I$4:$I$72,"=2001",'Overall Inventory'!$K$4:$K$72)</f>
        <v>233100</v>
      </c>
      <c r="C4" s="78">
        <f>SUMIF('Overall Inventory'!$J$4:$J$72,"=2001",'Overall Inventory'!$K$4:$K$72)</f>
        <v>191100</v>
      </c>
    </row>
    <row r="5" spans="1:3" ht="15.6" x14ac:dyDescent="0.3">
      <c r="A5" s="73">
        <v>2002</v>
      </c>
      <c r="B5" s="76">
        <f>SUMIF('Overall Inventory'!$I$4:$I$72,"=2002",'Overall Inventory'!$K$4:$K$72)</f>
        <v>64500</v>
      </c>
      <c r="C5" s="79">
        <f>SUMIF('Overall Inventory'!$J$4:$J$72,"=2002",'Overall Inventory'!$K$4:$K$72)</f>
        <v>77700</v>
      </c>
    </row>
    <row r="6" spans="1:3" ht="15.6" x14ac:dyDescent="0.3">
      <c r="A6" s="73">
        <v>2003</v>
      </c>
      <c r="B6" s="76">
        <f>SUMIF('Overall Inventory'!$I$4:$I$72,"=2003",'Overall Inventory'!$K$4:$K$72)</f>
        <v>215100</v>
      </c>
      <c r="C6" s="79">
        <f>SUMIF('Overall Inventory'!$J$4:$J$72,"=2003",'Overall Inventory'!$K$4:$K$72)</f>
        <v>64500</v>
      </c>
    </row>
    <row r="7" spans="1:3" ht="15.6" x14ac:dyDescent="0.3">
      <c r="A7" s="73">
        <v>2004</v>
      </c>
      <c r="B7" s="76">
        <f>SUMIF('Overall Inventory'!$I$4:$I$72,"=2004",'Overall Inventory'!$K$4:$K$72)</f>
        <v>209400</v>
      </c>
      <c r="C7" s="79">
        <f>SUMIF('Overall Inventory'!$J$4:$J$72,"=2004",'Overall Inventory'!$K$4:$K$72)</f>
        <v>215100</v>
      </c>
    </row>
    <row r="8" spans="1:3" ht="16.2" thickBot="1" x14ac:dyDescent="0.35">
      <c r="A8" s="74">
        <v>2005</v>
      </c>
      <c r="B8" s="77">
        <f>SUMIF('Overall Inventory'!$I$4:$I$72,"=2001",'Overall Inventory'!$K$4:$K$72)</f>
        <v>233100</v>
      </c>
      <c r="C8" s="80">
        <f>SUMIF('Overall Inventory'!$J$4:$J$72,"=2005",'Overall Inventory'!$K$4:$K$72)</f>
        <v>209400</v>
      </c>
    </row>
    <row r="11" spans="1:3" ht="39.75" customHeight="1" x14ac:dyDescent="0.25">
      <c r="A11" s="109" t="s">
        <v>165</v>
      </c>
      <c r="B11" s="109"/>
      <c r="C11" s="109"/>
    </row>
  </sheetData>
  <mergeCells count="3">
    <mergeCell ref="B2:C2"/>
    <mergeCell ref="A2:A3"/>
    <mergeCell ref="A11:C1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Overall Inventory</vt:lpstr>
      <vt:lpstr>Totals</vt:lpstr>
      <vt:lpstr>'Overall Inventory'!Print_Area</vt:lpstr>
      <vt:lpstr>'Overall Inventory'!Print_Titles</vt:lpstr>
    </vt:vector>
  </TitlesOfParts>
  <Company>The Evergreen State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Rip Heminway</dc:creator>
  <cp:lastModifiedBy>Aniket Gupta</cp:lastModifiedBy>
  <cp:lastPrinted>2002-04-29T23:04:06Z</cp:lastPrinted>
  <dcterms:created xsi:type="dcterms:W3CDTF">2001-10-23T16:43:31Z</dcterms:created>
  <dcterms:modified xsi:type="dcterms:W3CDTF">2024-02-03T22:29:05Z</dcterms:modified>
</cp:coreProperties>
</file>