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E291EE35-F2FE-4FF6-A3F6-5376B303ACEF}" xr6:coauthVersionLast="47" xr6:coauthVersionMax="47" xr10:uidLastSave="{00000000-0000-0000-0000-000000000000}"/>
  <bookViews>
    <workbookView xWindow="3348" yWindow="3348" windowWidth="17280" windowHeight="8880" tabRatio="608" activeTab="1"/>
  </bookViews>
  <sheets>
    <sheet name="Cover" sheetId="2042" r:id="rId1"/>
    <sheet name="A. Introduction" sheetId="32" r:id="rId2"/>
    <sheet name="B. Instructions" sheetId="2041" r:id="rId3"/>
    <sheet name="C. Collection&amp;Calculation" sheetId="18" r:id="rId4"/>
    <sheet name="D. Results" sheetId="15" r:id="rId5"/>
    <sheet name="E. Graphs" sheetId="36" r:id="rId6"/>
    <sheet name="F. Analysis" sheetId="34" r:id="rId7"/>
    <sheet name="Annex I" sheetId="21" r:id="rId8"/>
    <sheet name="Annex II" sheetId="2038" r:id="rId9"/>
  </sheets>
  <definedNames>
    <definedName name="plusminus">'C. Collection&amp;Calculation'!$G$6:$G$30</definedName>
    <definedName name="_xlnm.Print_Area" localSheetId="1">'A. Introduction'!$A$1:$F$53</definedName>
    <definedName name="_xlnm.Print_Area" localSheetId="7">'Annex I'!$A$1:$E$41</definedName>
    <definedName name="_xlnm.Print_Area" localSheetId="8">'Annex II'!$A$1:$J$48</definedName>
    <definedName name="_xlnm.Print_Area" localSheetId="2">'B. Instructions'!$A$1:$F$106</definedName>
    <definedName name="_xlnm.Print_Area" localSheetId="3">'C. Collection&amp;Calculation'!$A$1:$H$36</definedName>
    <definedName name="_xlnm.Print_Area" localSheetId="0">Cover!$A$1:$J$51</definedName>
    <definedName name="_xlnm.Print_Area" localSheetId="4">'D. Results'!$A$1:$M$36</definedName>
    <definedName name="_xlnm.Print_Area" localSheetId="5">'E. Graphs'!$A$1:$K$54</definedName>
    <definedName name="_xlnm.Print_Area" localSheetId="6">'F. Analysis'!$A$1:$J$84</definedName>
    <definedName name="prod_name">'C. Collection&amp;Calculation'!$B$6:$B$30</definedName>
    <definedName name="Z_04F5EE60_DA9A_11D1_AAC7_444553540000_.wvu.PrintArea" localSheetId="7" hidden="1">'Annex I'!$A$1:$E$43</definedName>
    <definedName name="Z_04F5EE60_DA9A_11D1_AAC7_444553540000_.wvu.PrintArea" localSheetId="3" hidden="1">'C. Collection&amp;Calculation'!$A$1:$H$30</definedName>
    <definedName name="Z_78F823A0_621C_11D2_883E_3C8B00C10000_.wvu.Cols" localSheetId="4" hidden="1">'D. Results'!$G:$G</definedName>
    <definedName name="Z_78F823A0_621C_11D2_883E_3C8B00C10000_.wvu.PrintArea" localSheetId="1" hidden="1">'A. Introduction'!$A$1:$I$35</definedName>
    <definedName name="Z_78F823A0_621C_11D2_883E_3C8B00C10000_.wvu.PrintArea" localSheetId="7" hidden="1">'Annex I'!$A$1:$D$38</definedName>
    <definedName name="Z_78F823A0_621C_11D2_883E_3C8B00C10000_.wvu.PrintArea" localSheetId="8" hidden="1">'Annex II'!$C$1:$K$49</definedName>
    <definedName name="Z_78F823A0_621C_11D2_883E_3C8B00C10000_.wvu.PrintArea" localSheetId="2" hidden="1">'B. Instructions'!$A$1:$F$100</definedName>
    <definedName name="Z_78F823A0_621C_11D2_883E_3C8B00C10000_.wvu.PrintArea" localSheetId="3" hidden="1">'C. Collection&amp;Calculation'!$A$1:$H$36</definedName>
    <definedName name="Z_78F823A0_621C_11D2_883E_3C8B00C10000_.wvu.PrintArea" localSheetId="4" hidden="1">'D. Results'!$A$1:$M$35</definedName>
    <definedName name="Z_78F823A0_621C_11D2_883E_3C8B00C10000_.wvu.PrintArea" localSheetId="6" hidden="1">'F. Analysis'!$D$1:$F$77</definedName>
  </definedNames>
  <calcPr calcId="191029" fullCalcOnLoad="1" iterateCount="1"/>
  <customWorkbookViews>
    <customWorkbookView name="ANNE  - Personal View" guid="{04F5EE60-DA9A-11D1-AAC7-444553540000}" mergeInterval="0" personalView="1" maximized="1" windowWidth="785" windowHeight="448" tabRatio="500" activeSheetId="8" showStatusbar="0"/>
    <customWorkbookView name="Toshiba Preferred User - Personal View" guid="{78F823A0-621C-11D2-883E-3C8B00C10000}" mergeInterval="0" personalView="1" maximized="1" windowWidth="1020" windowHeight="579" tabRatio="608" activeSheetId="32"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038" l="1"/>
  <c r="F15" i="2038"/>
  <c r="G19" i="2038"/>
  <c r="G20" i="2038" s="1"/>
  <c r="G21" i="2038" s="1"/>
  <c r="G22" i="2038" s="1"/>
  <c r="G23" i="2038" s="1"/>
  <c r="G24" i="2038" s="1"/>
  <c r="G25" i="2038" s="1"/>
  <c r="G26" i="2038" s="1"/>
  <c r="G27" i="2038" s="1"/>
  <c r="G28" i="2038" s="1"/>
  <c r="G29" i="2038" s="1"/>
  <c r="G30" i="2038" s="1"/>
  <c r="G31" i="2038" s="1"/>
  <c r="G32" i="2038" s="1"/>
  <c r="G33" i="2038" s="1"/>
  <c r="G34" i="2038" s="1"/>
  <c r="G35" i="2038" s="1"/>
  <c r="G36" i="2038" s="1"/>
  <c r="G37" i="2038" s="1"/>
  <c r="G38" i="2038" s="1"/>
  <c r="G39" i="2038" s="1"/>
  <c r="G40" i="2038" s="1"/>
  <c r="G41" i="2038" s="1"/>
  <c r="G42" i="2038" s="1"/>
  <c r="G43" i="2038" s="1"/>
  <c r="G45" i="2038" s="1"/>
  <c r="G46" i="2038" s="1"/>
  <c r="G47" i="2038" s="1"/>
  <c r="I22" i="2038"/>
  <c r="F13" i="2038" s="1"/>
  <c r="I14" i="2038" s="1"/>
  <c r="I27" i="2038"/>
  <c r="I31" i="2038"/>
  <c r="I35" i="2038"/>
  <c r="I41" i="2038"/>
  <c r="I47" i="2038"/>
  <c r="G6" i="18"/>
  <c r="H6" i="18"/>
  <c r="H32" i="18" s="1"/>
  <c r="H24" i="15" s="1"/>
  <c r="G7" i="18"/>
  <c r="H7" i="18"/>
  <c r="G8" i="18"/>
  <c r="E35" i="18" s="1"/>
  <c r="H15" i="15" s="1"/>
  <c r="H8" i="18"/>
  <c r="G9" i="18"/>
  <c r="H9" i="18"/>
  <c r="G10" i="18"/>
  <c r="H10" i="18"/>
  <c r="G11" i="18"/>
  <c r="H11" i="18"/>
  <c r="G12" i="18"/>
  <c r="H12" i="18"/>
  <c r="G13" i="18"/>
  <c r="H13" i="18"/>
  <c r="G14" i="18"/>
  <c r="H14" i="18"/>
  <c r="G15" i="18"/>
  <c r="H15" i="18"/>
  <c r="G16" i="18"/>
  <c r="H16" i="18"/>
  <c r="G17" i="18"/>
  <c r="H17" i="18"/>
  <c r="G18" i="18"/>
  <c r="H18" i="18"/>
  <c r="G19" i="18"/>
  <c r="H19" i="18"/>
  <c r="G20" i="18"/>
  <c r="H20" i="18"/>
  <c r="G21" i="18"/>
  <c r="H21" i="18"/>
  <c r="G22" i="18"/>
  <c r="H22" i="18"/>
  <c r="G23" i="18"/>
  <c r="H23" i="18"/>
  <c r="G24" i="18"/>
  <c r="H24" i="18"/>
  <c r="G25" i="18"/>
  <c r="H25" i="18"/>
  <c r="G26" i="18"/>
  <c r="H26" i="18"/>
  <c r="G27" i="18"/>
  <c r="H27" i="18"/>
  <c r="G28" i="18"/>
  <c r="G32" i="18" s="1"/>
  <c r="H28" i="18"/>
  <c r="G29" i="18"/>
  <c r="H29" i="18"/>
  <c r="G30" i="18"/>
  <c r="H30" i="18"/>
  <c r="B32" i="18"/>
  <c r="D32" i="18"/>
  <c r="H34" i="15" s="1"/>
  <c r="E32" i="18"/>
  <c r="F32" i="18"/>
  <c r="H35" i="18"/>
  <c r="H30" i="15" s="1"/>
  <c r="E36" i="18"/>
  <c r="H20" i="15" s="1"/>
  <c r="X10" i="15" l="1"/>
  <c r="B74" i="34"/>
  <c r="X9" i="15"/>
  <c r="B60" i="34"/>
  <c r="X19" i="15"/>
  <c r="B47" i="34"/>
  <c r="I15" i="2038"/>
  <c r="B31" i="34"/>
  <c r="X15" i="15"/>
  <c r="W15" i="15" s="1"/>
  <c r="X16" i="15"/>
  <c r="W16" i="15" s="1"/>
  <c r="B39" i="34"/>
  <c r="E34" i="18"/>
  <c r="H11" i="15" s="1"/>
  <c r="B17" i="34" l="1"/>
  <c r="X14" i="15"/>
  <c r="W14" i="15" s="1"/>
</calcChain>
</file>

<file path=xl/sharedStrings.xml><?xml version="1.0" encoding="utf-8"?>
<sst xmlns="http://schemas.openxmlformats.org/spreadsheetml/2006/main" count="428" uniqueCount="338">
  <si>
    <r>
      <t xml:space="preserve">Indicator 1b: </t>
    </r>
    <r>
      <rPr>
        <sz val="10"/>
        <rFont val="Arial"/>
        <family val="2"/>
      </rPr>
      <t>Percentage of recorded balances that is greater than physical counts</t>
    </r>
  </si>
  <si>
    <r>
      <t>If you are using the Excel version of the IMAT:</t>
    </r>
    <r>
      <rPr>
        <sz val="10"/>
        <rFont val="Arial"/>
        <family val="2"/>
      </rPr>
      <t xml:space="preserve"> This page will automatically display your indicator results. Simply print it out and use it as above. </t>
    </r>
    <r>
      <rPr>
        <i/>
        <sz val="10"/>
        <rFont val="Arial"/>
        <family val="2"/>
      </rPr>
      <t xml:space="preserve">If you are using the paper version of the IMAT: </t>
    </r>
    <r>
      <rPr>
        <sz val="10"/>
        <rFont val="Arial"/>
        <family val="2"/>
      </rPr>
      <t>Copy your indicator results from the "Results" page into the "Indicator" column and then use this sheet as described above.</t>
    </r>
  </si>
  <si>
    <t>Stock issues are recorded correctly.</t>
  </si>
  <si>
    <t xml:space="preserve">It is possible that there are either many products with insignificant errors or a few products with large errors. </t>
  </si>
  <si>
    <t>Record-keeping indicators, cont.</t>
  </si>
  <si>
    <t xml:space="preserve">c) Multiply b x 2. </t>
  </si>
  <si>
    <t>e) Multiply c x AMC.</t>
  </si>
  <si>
    <r>
      <t xml:space="preserve">f) Multiply d x AMC. </t>
    </r>
    <r>
      <rPr>
        <b/>
        <sz val="10"/>
        <rFont val="Arial"/>
        <family val="2"/>
      </rPr>
      <t/>
    </r>
  </si>
  <si>
    <r>
      <t>Binzen, Suzanna.</t>
    </r>
    <r>
      <rPr>
        <i/>
        <sz val="9"/>
        <rFont val="Arial"/>
        <family val="2"/>
      </rPr>
      <t xml:space="preserve"> "</t>
    </r>
    <r>
      <rPr>
        <sz val="9"/>
        <rFont val="Arial"/>
        <family val="2"/>
      </rPr>
      <t>Pocket Guide to Managing Contraceptive Supplies," Centers for Disease Control and Prevention,</t>
    </r>
    <r>
      <rPr>
        <i/>
        <sz val="9"/>
        <rFont val="Arial"/>
        <family val="2"/>
      </rPr>
      <t xml:space="preserve"> </t>
    </r>
    <r>
      <rPr>
        <sz val="9"/>
        <rFont val="Arial"/>
        <family val="2"/>
      </rPr>
      <t>Atlanta</t>
    </r>
    <r>
      <rPr>
        <i/>
        <sz val="9"/>
        <rFont val="Arial"/>
        <family val="2"/>
      </rPr>
      <t xml:space="preserve">, </t>
    </r>
    <r>
      <rPr>
        <sz val="9"/>
        <rFont val="Arial"/>
        <family val="2"/>
      </rPr>
      <t>1998.</t>
    </r>
  </si>
  <si>
    <t xml:space="preserve"> representative sample of 25 products</t>
  </si>
  <si>
    <t>Step 1: Getting started</t>
  </si>
  <si>
    <t>Determine if stock records are up-to-date. If unrecorded receipts and distributions can be adjusted easily, before beginning the assessment, this should be done, and the recorded totals should reflect the adjustment. If the records are badly behind (e.g., several weeks or months of receipts or distributions have not been entered), use the actual recorded totals on the day of the assessment, and make a note that records are not current.</t>
  </si>
  <si>
    <t>Step 2: Collect the data</t>
  </si>
  <si>
    <t xml:space="preserve">The assessment period should cover the previous 100 calendar days. To identify the beginning of the assessment period, use a calendar to count backward 14 weeks and 2 days (this equals 100 calendar days). Do not estimate the start date by counting back 3 months and 10 days as this may result in over- or under-counting. </t>
  </si>
  <si>
    <t>Make a list of the most frequently distributed products (up to 25) that you normally stock in your warehouse (source: reports or warehouse staff). Write these products in column B. Ideally, your list should include products from different categories (see box below).  As you write the list of products, record the corresponding issue unit (i.e.: vial, liter, tab, condom, packet, etc.) in column C.</t>
  </si>
  <si>
    <t>Example: Suggestions of the types of products to include:</t>
  </si>
  <si>
    <t>For each product, refer to the transactions on the stock card during the past 100 days. For each stockout during the 100 day period, add up the number of DAYS the product had a 0 balance.  Write the total number of DAYS out of stock in column D.</t>
  </si>
  <si>
    <t xml:space="preserve">Example: Determining the number of days out of stock </t>
  </si>
  <si>
    <t>• Count the number of days between the day when the 0 balance began and the next receipt of stock. In this example the stockout began on May 4 and continued until a shipment arrived on May 11, it was out of stock for 7 days (11 - 4 = 7).</t>
  </si>
  <si>
    <t>• Total the number of days the product was out of stock. (7 days + 9 days = 16 days). In this example, you would write 16 in column D.</t>
  </si>
  <si>
    <t>Record the most recent balance indicated on the stock card in column E. Do not correct any mathematical errors.</t>
  </si>
  <si>
    <t>For each product on your list, count the physical quantities in the warehouse. Do not include expired products in the count. Record the findings in column F.</t>
  </si>
  <si>
    <t>Step 3: Calculate the indicators</t>
  </si>
  <si>
    <t>Proceed to the "Results" sheet to calculate the indicators using the formulas provided. Then continue to step 4.</t>
  </si>
  <si>
    <t>Step 4: Analyze the findings</t>
  </si>
  <si>
    <t xml:space="preserve">There are three sections included in the analysis: "Results," "Graphs," and "Analysis." Print out these sheets (the spreadsheet is formatted to display the indicator results on each sheet) and use them together to understand your results and identify appropriate solutions.  If you do not have Excel, record your results in the appropriate space on each page. </t>
  </si>
  <si>
    <t xml:space="preserve">The spreadsheet will display the indicators graphically on the "Graphs" sheet.  Although it is not necessary, those who do not have Excel may find it helpful to plot their own graphs for a visual representation of the indicator results. </t>
  </si>
  <si>
    <t>Consult the analysis and interpretation guidelines provided on the "Analysis" sheet for an explanation of the possible causes of your results. Space is provided on this sheet for you to write the actions you will take to improve record-keeping and stock management practices at your warehouse.</t>
  </si>
  <si>
    <t xml:space="preserve">Totals:  </t>
  </si>
  <si>
    <t>Physical quantity (based on actual count)</t>
  </si>
  <si>
    <t xml:space="preserve">Good. If your result is close to the ideal, your record-keeping appears accurate. </t>
  </si>
  <si>
    <t xml:space="preserve">Problems seem to occur when recording receipts of supplies. </t>
  </si>
  <si>
    <t>If indicator 1 identified recording discrepancies, your problems probably occur during distribution. Continue to indicator 1B.</t>
  </si>
  <si>
    <t>In many cases physical stock is less than your records indicate. Problems seem to occur when recording issues of supplies.</t>
  </si>
  <si>
    <t xml:space="preserve">If indicator 1 identified recording discrepancies, your problems probably occur during receipt. </t>
  </si>
  <si>
    <t>Ratio of inventory variation to total stock</t>
  </si>
  <si>
    <t>Good. Your record-keeping system appears to be up to date.</t>
  </si>
  <si>
    <t>Good. If your result is close to the ideal, your stock level monitoring system appears to work well.</t>
  </si>
  <si>
    <t xml:space="preserve">*Note: Math errors on stock cards and/or stock records that are not kept up-to-date might explain some of your results, but do not excuse poor performance. Implement procedures to rectify these errors (as suggested above) and then conduct the IMAT again to identify other sources of problems that might exist in your warehouse. </t>
  </si>
  <si>
    <t xml:space="preserve">Use this page in conjunction with the "Results" and "Graphs" sheets to analyze your performance and identify some of the possible explanations for your results and next steps. Then identify actions to improve your performance and write them in the last column. (Note that the possible causes and next steps that are suggested are not exhaustive. Brainstorm with your staff and refer to annex I for additional suggestions). </t>
  </si>
  <si>
    <t xml:space="preserve">1 For quantifying drug requirements for long-term procurement purposes, it is recommended that program managers and procurement officers calculate and compare both consumption-based and morbidity-based estimations. Refer to chapter 14 of Managing Drug Supply (see below) for more information. </t>
  </si>
  <si>
    <t>2 Consider the variation in lead time to estimate the amount of stock you will need to avoid stock out. If lead times vary greatly, it is recommended that you use the maximum lead time. See chapter 15 of Managing Drug Supply.</t>
  </si>
  <si>
    <t>For more information on conducting a complete indicator-based assessment, refer to the "Rapid Pharmaceutical Management Assessment: An Indicator-Based Approach." Boston: Management Sciences for Health, 1995.</t>
  </si>
  <si>
    <t xml:space="preserve">Warehouse staff should record each transaction (stock in and out) as it occurs and should record and double-check the new balance. The supervisor should regularly review stock cards to verify that transactions are entered immediately, that calculations are accurate, and that balances reported on the stock card reflect the physical stock levels. </t>
  </si>
  <si>
    <t xml:space="preserve">Determine "x," the number of months to be averaged (usually 3 or 6). Then, for each product, add the monthly consumption over the past x months, then divide by x. To ensure that AMC is always up-to-date, recalculate the AMC at the end of each month. </t>
  </si>
  <si>
    <t>SIGNATURE (initials)</t>
  </si>
  <si>
    <t>GENERIC NAME: Chloroquine</t>
  </si>
  <si>
    <t>Complete the table below in pencil. Update the AMC, MAX/MIN stock levels at the end of each month.</t>
  </si>
  <si>
    <t xml:space="preserve">The IMAT uses four indicators to evaluate stock management practices. Used together, they provide a measurement of the effectiveness of record-keeping and stock level monitoring systems. These indicators are based on the pharmaceutical logistics indicators detailed in the MSH guide "Rapid Pharmaceutical Management Assessment: An Indicator-Based Approach." </t>
  </si>
  <si>
    <r>
      <t xml:space="preserve">Percentage of stock records that is accurate: </t>
    </r>
    <r>
      <rPr>
        <sz val="10"/>
        <rFont val="Arial"/>
        <family val="2"/>
      </rPr>
      <t>Indicates the quality of the record-keeping system by identifying the proportion of records that is accurate. Two supplementary indicators are provided to analyze the proportion of records that is inaccurate: the first examines the proportion of recorded balances that is less than physical counts; the second examines the proportion of recorded balances that is greater than physical counts.</t>
    </r>
  </si>
  <si>
    <t xml:space="preserve">The IMAT is intended as a team exercise for identifying record-keeping and stock management problems and identifying solutions to improve them. The assessment should be led by managers who are responsible for the warehouse's overall performance, in collaboration with other warehouse staff. The IMAT can also be conducted by a Technical Assistant as part of a consultancy. </t>
  </si>
  <si>
    <t xml:space="preserve">Set aside a half-day to implement the IMAT. It is recommended that you conduct the assessment at the beginning of the day, before any new transactions have taken place. You will need basic writing implements and a calculator. </t>
  </si>
  <si>
    <t>If you have received an electronic copy of this form, save this file so that you will have a blank copy to conduct this assessment again at a later time. Likewise, if you are conducting the study at several warehouses or facilities, create a separate copy for each site.</t>
  </si>
  <si>
    <t xml:space="preserve">If you are conducting the IMAT at several institutions (for example, at the national, regional, district, and health center levels), try to use the same products at each level. It is recommended that at least 80% of the products on the list be used at all levels. </t>
  </si>
  <si>
    <t>• Starting with the beginning of the assessment period (in our example the assessment period begins on April 26), identify the first time there was a 0 balance. (According to the sample stock card, the first stockout for chloroquine was on May 4.)</t>
  </si>
  <si>
    <t xml:space="preserve">Enter the data in columns B-F into the table on the "Data Collection and Calculation" sheet. (Note that you must enter 0 for all zero values.) The data in the shaded areas (columns G and H, the total number of products (N), the totals row (of columns D-H), and the counts at the bottom of the page (I-L)) will be calculated automatically. The indicators will be calculated and displayed on the "Results" sheet. Continue to Step 4 to analyze the findings. </t>
  </si>
  <si>
    <t xml:space="preserve">Using your recorded numbers, fill in the spaces at the bottom of the sheet by counting: the number of products in the assessment (N), the number of zeros in column G (I), the number of negative numbers in column G (J), the number of positive numbers in column G (K), and the total number of products present (not zero) from column F (L). </t>
  </si>
  <si>
    <t xml:space="preserve">Great! If the result is close to the ideal, the full range of products is in stock. </t>
  </si>
  <si>
    <t>Look down column G ("Collection&amp;Calculation" sheet) to identify products that have discrepancies. If they are processed differently or received from different sources, standardize procedures for all products.</t>
  </si>
  <si>
    <t>Increase the minimum stock levels to account for delays in deliveries. (It may be necessary to increase your lead time estimates.)</t>
  </si>
  <si>
    <r>
      <t xml:space="preserve">Management Sciences for Health and the World Health Organization. </t>
    </r>
    <r>
      <rPr>
        <i/>
        <sz val="9"/>
        <rFont val="Arial"/>
        <family val="2"/>
      </rPr>
      <t>Managing Drug Supply: The Selection, Procurement, Distribution, and Use of Pharmaceuticals</t>
    </r>
    <r>
      <rPr>
        <sz val="9"/>
        <rFont val="Arial"/>
        <family val="2"/>
      </rPr>
      <t>. 2d.ed. W. Hartford, CT: Kumarian Press, 1997.</t>
    </r>
  </si>
  <si>
    <r>
      <t>Use Average Monthly Consumption (AMC) as a basis for estimating reorder quantities.</t>
    </r>
    <r>
      <rPr>
        <vertAlign val="superscript"/>
        <sz val="10"/>
        <rFont val="Arial"/>
        <family val="2"/>
      </rPr>
      <t>1</t>
    </r>
  </si>
  <si>
    <r>
      <t>Lead Time:</t>
    </r>
    <r>
      <rPr>
        <b/>
        <vertAlign val="superscript"/>
        <sz val="10"/>
        <rFont val="Arial"/>
        <family val="2"/>
      </rPr>
      <t>2</t>
    </r>
  </si>
  <si>
    <t>IF SO...*</t>
  </si>
  <si>
    <t xml:space="preserve">Make sure you have a hard copy of the "Data Collection and Calculation" Sheet before you start collecting your data. (Click on the "Collection&amp;Calculation" tab to print it out). </t>
  </si>
  <si>
    <t>Tabulate and fill in columns G and H on the "Data Collection and Calculation" sheet.</t>
  </si>
  <si>
    <t xml:space="preserve">Your system is not responsive to stockouts. </t>
  </si>
  <si>
    <t xml:space="preserve">a) Write down the ideal number of months between each order. </t>
  </si>
  <si>
    <t>• Calculation sheets to produce indicators and graphs</t>
  </si>
  <si>
    <t>Conduct periodic inventories and reconcile records.</t>
  </si>
  <si>
    <t>Are physical inventories infrequent?</t>
  </si>
  <si>
    <t>Source data for graphs:</t>
  </si>
  <si>
    <t xml:space="preserve"> </t>
  </si>
  <si>
    <t>Consider the following suggestions for improving stock availability:</t>
  </si>
  <si>
    <t>0 to total of column Fx100</t>
  </si>
  <si>
    <t>Range</t>
  </si>
  <si>
    <t xml:space="preserve">Ideal </t>
  </si>
  <si>
    <t>Convert current stock balances into months of stock.</t>
  </si>
  <si>
    <t>RATIONALE</t>
  </si>
  <si>
    <r>
      <t xml:space="preserve">Use the max-min system to determine how much to order: </t>
    </r>
    <r>
      <rPr>
        <sz val="10"/>
        <rFont val="Arial"/>
        <family val="2"/>
      </rPr>
      <t>At each ordering period, subtract the quantity on hand + the quantity on order from the maximum stock level.</t>
    </r>
  </si>
  <si>
    <r>
      <t xml:space="preserve">Use the max-min system to monitor stock levels: </t>
    </r>
    <r>
      <rPr>
        <sz val="10"/>
        <rFont val="Arial"/>
        <family val="2"/>
      </rPr>
      <t>If the quantity on hand is at or below the minimum stock level, place an order.</t>
    </r>
  </si>
  <si>
    <t>ANNEX I: RECOMMENDED MANAGEMENT PROCEDURES</t>
  </si>
  <si>
    <r>
      <t>Percentage of products in stock:</t>
    </r>
    <r>
      <rPr>
        <b/>
        <i/>
        <sz val="10"/>
        <rFont val="Arial"/>
        <family val="2"/>
      </rPr>
      <t xml:space="preserve"> </t>
    </r>
    <r>
      <rPr>
        <sz val="10"/>
        <rFont val="Arial"/>
        <family val="2"/>
      </rPr>
      <t>Measures the system's effectiveness in maintaining a range of products in stock (at the time of the assessment).</t>
    </r>
  </si>
  <si>
    <r>
      <t xml:space="preserve">L </t>
    </r>
    <r>
      <rPr>
        <sz val="10"/>
        <rFont val="Arial"/>
        <family val="2"/>
      </rPr>
      <t>Total products in stock (total number of products present (not zero) in column F)</t>
    </r>
  </si>
  <si>
    <t>Indicates the system's capacity to maintain a constant supply of products over time by minimizing the duration of stockouts.</t>
  </si>
  <si>
    <t>Indicates the severity of record-keeping errors.</t>
  </si>
  <si>
    <t>Adjustments (for expired or damaged items removed from your stock) are recorded correctly.</t>
  </si>
  <si>
    <t>Is your supplier able to provide you with the quantities you request?</t>
  </si>
  <si>
    <t>Is there enough space in the warehouse to handle receiving and distribution in separate areas?</t>
  </si>
  <si>
    <t xml:space="preserve">Have there been unanticipated changes in the demand for products because of new activities? If so, consider making a special order to take such changes into account. </t>
  </si>
  <si>
    <r>
      <t xml:space="preserve">J </t>
    </r>
    <r>
      <rPr>
        <sz val="10"/>
        <rFont val="Arial"/>
        <family val="2"/>
      </rPr>
      <t>Count of records less than physical counts (numb. of negative results in column G)</t>
    </r>
  </si>
  <si>
    <r>
      <t>K</t>
    </r>
    <r>
      <rPr>
        <sz val="10"/>
        <rFont val="Arial"/>
        <family val="2"/>
      </rPr>
      <t xml:space="preserve"> Count of records greater than physical counts (numb. positive results in column G)</t>
    </r>
  </si>
  <si>
    <t>The maximum for L is N, the number of products in the study.</t>
  </si>
  <si>
    <t>Measures the system's effectiveness in maintaining a full range of products in stock (at the time of the assessment).</t>
  </si>
  <si>
    <r>
      <t xml:space="preserve">Indicator 3: </t>
    </r>
    <r>
      <rPr>
        <sz val="10"/>
        <rFont val="Arial"/>
        <family val="2"/>
      </rPr>
      <t>Percentage of products available</t>
    </r>
  </si>
  <si>
    <t>Indicator 1:</t>
  </si>
  <si>
    <t>Indicator 2:</t>
  </si>
  <si>
    <t>Indicator 3:</t>
  </si>
  <si>
    <t>Indicator 4:</t>
  </si>
  <si>
    <t xml:space="preserve">Maintain stock cards accurate and up-to-date. </t>
  </si>
  <si>
    <t>Consult the following references:</t>
  </si>
  <si>
    <t>CMS</t>
  </si>
  <si>
    <t>• Identify the next stockout (June 8).</t>
  </si>
  <si>
    <t>• Count the number of days until the next receipt (9 days).</t>
  </si>
  <si>
    <t>• Continue until you have counted the number of days per stockout for each time the product had a 0 balance during the 100 day assessment period.</t>
  </si>
  <si>
    <t>2d. Record the current stock card balance for each product</t>
  </si>
  <si>
    <t>Total columns D through H in the "Totals" row provided at the bottom of the table.</t>
  </si>
  <si>
    <t>K</t>
  </si>
  <si>
    <t>L</t>
  </si>
  <si>
    <t>% Stock records less than physical counts</t>
  </si>
  <si>
    <t>% Stock records greater than physical counts</t>
  </si>
  <si>
    <t>INDICATOR 1A</t>
  </si>
  <si>
    <t>INDICATOR 1</t>
  </si>
  <si>
    <t>INDICATOR 1B</t>
  </si>
  <si>
    <r>
      <t>Indicator 2</t>
    </r>
    <r>
      <rPr>
        <sz val="10"/>
        <rFont val="Arial"/>
        <family val="2"/>
      </rPr>
      <t>: Ratio of inventory variation to physical stock (expressed as a percentage)</t>
    </r>
  </si>
  <si>
    <t>x100</t>
  </si>
  <si>
    <t>0 to total of column F x100</t>
  </si>
  <si>
    <t>Indicator 1a</t>
  </si>
  <si>
    <t>Indicator 1b</t>
  </si>
  <si>
    <t xml:space="preserve">INVENTORY MANAGEMENT ASSESSMENT TOOL (IMAT) </t>
  </si>
  <si>
    <t>QTY DIST.</t>
  </si>
  <si>
    <r>
      <t xml:space="preserve">ISSUE UNIT: </t>
    </r>
    <r>
      <rPr>
        <u/>
        <sz val="9"/>
        <rFont val="Arial"/>
        <family val="2"/>
      </rPr>
      <t>1Tab</t>
    </r>
  </si>
  <si>
    <t>Total number of products in the study</t>
  </si>
  <si>
    <t xml:space="preserve"> A</t>
  </si>
  <si>
    <t xml:space="preserve"> B</t>
  </si>
  <si>
    <t xml:space="preserve"> C</t>
  </si>
  <si>
    <t xml:space="preserve"> D</t>
  </si>
  <si>
    <t xml:space="preserve"> E</t>
  </si>
  <si>
    <t xml:space="preserve"> F</t>
  </si>
  <si>
    <t>Name of product</t>
  </si>
  <si>
    <t>Unit</t>
  </si>
  <si>
    <t>#</t>
  </si>
  <si>
    <t>INDICATOR</t>
  </si>
  <si>
    <t>OVERVIEW</t>
  </si>
  <si>
    <t>PURPOSE/</t>
  </si>
  <si>
    <t>FORMULA</t>
  </si>
  <si>
    <t>INDICATOR 2</t>
  </si>
  <si>
    <t>H</t>
  </si>
  <si>
    <t>INDICATORS</t>
  </si>
  <si>
    <t>N=</t>
  </si>
  <si>
    <t>RESULTS</t>
  </si>
  <si>
    <t>Average Monthly Consumption helps adjust for seasonal variation and minimizes the effect of stockouts.</t>
  </si>
  <si>
    <t>Knowing how long the stock on hand will last helps determine if supplies need to be ordered urgently.</t>
  </si>
  <si>
    <t>For each product, divide the balance on hand by its AMC.</t>
  </si>
  <si>
    <t>Set maximum and minimum stock levels (max-min system).</t>
  </si>
  <si>
    <t xml:space="preserve">Procurement </t>
  </si>
  <si>
    <t>Period:</t>
  </si>
  <si>
    <t>b) Write down the number of months between placing an order and receiving the supplies.</t>
  </si>
  <si>
    <t>Minimum number</t>
  </si>
  <si>
    <t>of months of stock:</t>
  </si>
  <si>
    <t>d) Add a + c.</t>
  </si>
  <si>
    <t xml:space="preserve">Maximum number </t>
  </si>
  <si>
    <t>Minimum stock</t>
  </si>
  <si>
    <t>level:</t>
  </si>
  <si>
    <t xml:space="preserve">Maximum stock </t>
  </si>
  <si>
    <t>PURPOSE</t>
  </si>
  <si>
    <r>
      <t xml:space="preserve">To determine the </t>
    </r>
    <r>
      <rPr>
        <i/>
        <u/>
        <sz val="10"/>
        <rFont val="Arial"/>
        <family val="2"/>
      </rPr>
      <t>number of months</t>
    </r>
    <r>
      <rPr>
        <i/>
        <sz val="10"/>
        <rFont val="Arial"/>
        <family val="2"/>
      </rPr>
      <t xml:space="preserve"> of stock to set as minimum &amp; maximum (to assist in monitoring &amp; ordering), follow steps a-d. To calculate minimum &amp; maximum </t>
    </r>
    <r>
      <rPr>
        <i/>
        <u/>
        <sz val="10"/>
        <rFont val="Arial"/>
        <family val="2"/>
      </rPr>
      <t>stock levels per product,</t>
    </r>
    <r>
      <rPr>
        <i/>
        <sz val="10"/>
        <rFont val="Arial"/>
        <family val="2"/>
      </rPr>
      <t xml:space="preserve"> follow steps e-f.</t>
    </r>
  </si>
  <si>
    <t>By allowing the warehouse to monitor stock levels rationally, the max-min system can prevent stockouts and frequent orders of small quantities.</t>
  </si>
  <si>
    <t>RECOMMENDED PROCEDURE</t>
  </si>
  <si>
    <t>INVENTORY MANAGEMENT ASSESSMENT TOOL (IMAT)</t>
  </si>
  <si>
    <t>Ideal</t>
  </si>
  <si>
    <t>Actual</t>
  </si>
  <si>
    <t>ORGANIZATION OF THE TOOL</t>
  </si>
  <si>
    <t>INTENDED USERS</t>
  </si>
  <si>
    <t>FREQUENCY OF ASSESSMENT</t>
  </si>
  <si>
    <t>Option A</t>
  </si>
  <si>
    <t>Option B</t>
  </si>
  <si>
    <t>To calculate the indicators manually:</t>
  </si>
  <si>
    <t>Indicator 1</t>
  </si>
  <si>
    <t>Average percentage of time out of stock</t>
  </si>
  <si>
    <t>G</t>
  </si>
  <si>
    <t>I</t>
  </si>
  <si>
    <t>Total Column F</t>
  </si>
  <si>
    <t>N</t>
  </si>
  <si>
    <t>J</t>
  </si>
  <si>
    <t>Total Column D</t>
  </si>
  <si>
    <t>N x 100 days</t>
  </si>
  <si>
    <t>IDEAL</t>
  </si>
  <si>
    <t>RANGE</t>
  </si>
  <si>
    <t>0 to 100%</t>
  </si>
  <si>
    <t>Total Column H</t>
  </si>
  <si>
    <t>Try to monitor stock levels more frequently.</t>
  </si>
  <si>
    <t>Update and write minimum stock levels on stock cards and check against them with each distribution.</t>
  </si>
  <si>
    <t>ORGANIZATION ______________________________</t>
  </si>
  <si>
    <t>INDICATOR 3</t>
  </si>
  <si>
    <t xml:space="preserve">INDICATOR 4 </t>
  </si>
  <si>
    <r>
      <t xml:space="preserve">Binzen, Suzanna C., Suttenfield, Linda J., Wolff, James A. "Getting Contraceptives to the Client," </t>
    </r>
    <r>
      <rPr>
        <i/>
        <sz val="9"/>
        <rFont val="Arial"/>
        <family val="2"/>
      </rPr>
      <t>The Family Planning Manager's Handbook: Basic Skills and Tools for Managing Family Planning Programs</t>
    </r>
    <r>
      <rPr>
        <sz val="9"/>
        <rFont val="Arial"/>
        <family val="2"/>
      </rPr>
      <t>, W. Hartford, CT: Kumarian Press, 1991.</t>
    </r>
  </si>
  <si>
    <t xml:space="preserve">The IMAT can be used to calculate a baseline of inventory management at a warehouse and to conduct regular follow-up evaluations, perhaps once a year. It does not replace the need for routine monitoring of the warehouse's management practices. </t>
  </si>
  <si>
    <t>2a. Determine the beginning of the assessment period</t>
  </si>
  <si>
    <t>2b. Select the products to include in your study</t>
  </si>
  <si>
    <t>2c. Count the number of DAYS each product was out of stock within the assessment period</t>
  </si>
  <si>
    <t>3a.</t>
  </si>
  <si>
    <t>3b.</t>
  </si>
  <si>
    <t>3c.</t>
  </si>
  <si>
    <t>3d.</t>
  </si>
  <si>
    <t>1a. Save a blank copy of the IMAT spreadsheet for future use</t>
  </si>
  <si>
    <t>1b. Update stock records if recent transactions have not been recorded</t>
  </si>
  <si>
    <t>Requirements</t>
  </si>
  <si>
    <t>DATE OF LAST UPDATE:</t>
  </si>
  <si>
    <t>LOCATION IN WAREHOUSE</t>
  </si>
  <si>
    <t>B1-1</t>
  </si>
  <si>
    <t>PROCUREMENT PERIOD (IN MONTHS)</t>
  </si>
  <si>
    <t>LEAD TIME (IN MONTHS)</t>
  </si>
  <si>
    <t>AVERAGE MONTHLY CONSUMPTION (AMC)</t>
  </si>
  <si>
    <t xml:space="preserve">MINIMUM NUMBER OF MONTHS OF STOCK </t>
  </si>
  <si>
    <t>MIN STOCK</t>
  </si>
  <si>
    <t xml:space="preserve">MAXIMUM NUMBER OF MONTHS OF STOCK </t>
  </si>
  <si>
    <t>MAX STOCK</t>
  </si>
  <si>
    <t>*Calculate the monthly consumption at the end of each month</t>
  </si>
  <si>
    <t>DATE</t>
  </si>
  <si>
    <t xml:space="preserve"> RECEIVED FROM / DISTRIBUTED TO</t>
  </si>
  <si>
    <t>QTY RECEIVED</t>
  </si>
  <si>
    <t>BALANCE</t>
  </si>
  <si>
    <t>MONTHLY CONS.*</t>
  </si>
  <si>
    <t>INVENTORY</t>
  </si>
  <si>
    <t>PHC II</t>
  </si>
  <si>
    <t>PHC I</t>
  </si>
  <si>
    <t>HOSP I</t>
  </si>
  <si>
    <t>HOSP II</t>
  </si>
  <si>
    <t>HOSP III</t>
  </si>
  <si>
    <t>PHC IV</t>
  </si>
  <si>
    <t>PCH III</t>
  </si>
  <si>
    <t>PCH 1</t>
  </si>
  <si>
    <t>NOVAPHARM</t>
  </si>
  <si>
    <t>PHC III</t>
  </si>
  <si>
    <t>PHC 1</t>
  </si>
  <si>
    <t>HOSP 1</t>
  </si>
  <si>
    <t>1c. Print out the "Collection&amp;Calculation" sheet</t>
  </si>
  <si>
    <t>To calculate the indicators using the spreadsheet:</t>
  </si>
  <si>
    <t>Refer to the sample stock card provided in Annex C as you read the following instructions.</t>
  </si>
  <si>
    <t>ASK:</t>
  </si>
  <si>
    <t>Develop procedures to ensure that:</t>
  </si>
  <si>
    <t>Stock cards are updated regularly.</t>
  </si>
  <si>
    <t>Indicator</t>
  </si>
  <si>
    <t>Recommendations for improving record-keeping practices</t>
  </si>
  <si>
    <t>Recommendations for improving stock level monitoring practices</t>
  </si>
  <si>
    <t>Percentage of products in stock</t>
  </si>
  <si>
    <t>Verify that all receipts are recorded.</t>
  </si>
  <si>
    <t xml:space="preserve">Verify that: </t>
  </si>
  <si>
    <t>INDICATOR 4</t>
  </si>
  <si>
    <t>Two indicators measure the accuracy of record-keeping:</t>
  </si>
  <si>
    <r>
      <t xml:space="preserve">Ratio of inventory variation to total stock: </t>
    </r>
    <r>
      <rPr>
        <sz val="10"/>
        <rFont val="Arial"/>
        <family val="2"/>
      </rPr>
      <t xml:space="preserve">Indicates the severity of record-keeping errors. </t>
    </r>
  </si>
  <si>
    <t>• An IBM-compatible computer powerful enough to run Microsoft Excel Version 5.0 or higher</t>
  </si>
  <si>
    <t>• Moderate spreadsheet skills</t>
  </si>
  <si>
    <t>4a.</t>
  </si>
  <si>
    <t>4b.</t>
  </si>
  <si>
    <t>ANNEX II: SAMPLE STOCK CARD</t>
  </si>
  <si>
    <t>A. INTRODUCTION</t>
  </si>
  <si>
    <t>Spreadsheet users will require:</t>
  </si>
  <si>
    <t>2e. Conduct an inventory to record the current physical balance for each product</t>
  </si>
  <si>
    <t>B. INSTRUCTIONS</t>
  </si>
  <si>
    <t>Indicator 3. % Products available</t>
  </si>
  <si>
    <t>Indicator 2: Overall stock variation</t>
  </si>
  <si>
    <t>Record-keeping indicators</t>
  </si>
  <si>
    <t>Stock level indicators</t>
  </si>
  <si>
    <t>OUR ACTION PLAN</t>
  </si>
  <si>
    <t>Is the result at the low end of the range?</t>
  </si>
  <si>
    <t>Is the result at the high end of the range?</t>
  </si>
  <si>
    <t>If there is still room for improvement, it is likely that there are problems with only a few products.</t>
  </si>
  <si>
    <t>Congratulate your staff.</t>
  </si>
  <si>
    <t>SUGGESTED NEXT STEPS:</t>
  </si>
  <si>
    <t>Your system for recording receipts seems to be working.</t>
  </si>
  <si>
    <t xml:space="preserve">Establish measures to improve security. </t>
  </si>
  <si>
    <t>There appears to be a general problem with the record-keeping system.</t>
  </si>
  <si>
    <t>If there is still room for improvement, consider the suggested next steps.</t>
  </si>
  <si>
    <r>
      <t>Indicator 1:</t>
    </r>
    <r>
      <rPr>
        <sz val="10"/>
        <rFont val="Arial"/>
        <family val="2"/>
      </rPr>
      <t xml:space="preserve"> Percentage of stock records that is accurate </t>
    </r>
  </si>
  <si>
    <t>% Stock records that is accurate</t>
  </si>
  <si>
    <t>Percentage of stock records that is accurate</t>
  </si>
  <si>
    <t>C. DATA COLLECTION AND CALCULATION SHEET</t>
  </si>
  <si>
    <t>D. RESULTS</t>
  </si>
  <si>
    <t>E. GRAPHS OF INDICATOR RESULTS</t>
  </si>
  <si>
    <t>F. ANALYSIS GUIDELINES</t>
  </si>
  <si>
    <t>You have problems maintaining appropriate stock levels.</t>
  </si>
  <si>
    <t>Your system for recording issues seems to be working.</t>
  </si>
  <si>
    <t xml:space="preserve">Ask the following questions and then identify appropriate strategies based on your response. </t>
  </si>
  <si>
    <t>Percentage of recorded balances that is less than physical counts</t>
  </si>
  <si>
    <t>Percentage of recorded balances that is greater than physical counts</t>
  </si>
  <si>
    <t xml:space="preserve">Do you maintain an adequate minimum stock which takes into account variation in lead time? </t>
  </si>
  <si>
    <t xml:space="preserve">Indicates the quality of the record-keeping system by identifying the proportion of records that is accurate. </t>
  </si>
  <si>
    <t>Stock cards are verified in order to reduce math and counting errors.</t>
  </si>
  <si>
    <t>IF SO ...*</t>
  </si>
  <si>
    <t>• A compatible printer that can print landscape orientation</t>
  </si>
  <si>
    <t>• Microsoft Excel spreadsheet software program, Version 5.0 or higher</t>
  </si>
  <si>
    <t xml:space="preserve">Is the same unit size used for procuring, receiving, and shipping? </t>
  </si>
  <si>
    <t>Is the same product stored in more than one location?</t>
  </si>
  <si>
    <t xml:space="preserve">There may be several other reasons why many of your records are inaccurate. </t>
  </si>
  <si>
    <t>Refer to indicators 1a and 1b to determine if problems occur when receiving or distributing products.</t>
  </si>
  <si>
    <t>Use the same unit size (the smallest unit in which a product is dispensed) at all levels.</t>
  </si>
  <si>
    <t>Consolidate products in one location.</t>
  </si>
  <si>
    <t>Record store location on stock cards.</t>
  </si>
  <si>
    <t>Is it possible that products have been stolen?</t>
  </si>
  <si>
    <t xml:space="preserve">This 10-page tool is available in hard copy or on an Excel </t>
  </si>
  <si>
    <t>spreadsheet and includes:</t>
  </si>
  <si>
    <t xml:space="preserve">• Instructions and forms for collecting basic data on a </t>
  </si>
  <si>
    <t>• Guidelines for analysis and recommendations for improvement</t>
  </si>
  <si>
    <t>Our result</t>
  </si>
  <si>
    <t xml:space="preserve">Two indicators measure the effectiveness of monitoring stock levels: </t>
  </si>
  <si>
    <t>Indicates the proportion of records that under-count physical counts.</t>
  </si>
  <si>
    <t>Indicates the proportion of records that over-count physical counts.</t>
  </si>
  <si>
    <r>
      <t xml:space="preserve">Indicator 4: </t>
    </r>
    <r>
      <rPr>
        <sz val="10"/>
        <rFont val="Arial"/>
        <family val="2"/>
      </rPr>
      <t>Average percentage of time that products are out of stock</t>
    </r>
  </si>
  <si>
    <t>version 1</t>
  </si>
  <si>
    <r>
      <t xml:space="preserve">If you are using the Excel version of the IMAT:  </t>
    </r>
    <r>
      <rPr>
        <sz val="10"/>
        <rFont val="Arial"/>
        <family val="2"/>
      </rPr>
      <t xml:space="preserve">These charts are formatted to automatically display your indicator results.  Print this page out and look at it in conjunction with the "Results" and "Analysis" pages.  </t>
    </r>
    <r>
      <rPr>
        <i/>
        <sz val="10"/>
        <rFont val="Arial"/>
        <family val="2"/>
      </rPr>
      <t xml:space="preserve">If you are using the paper version of the IMAT: </t>
    </r>
    <r>
      <rPr>
        <sz val="10"/>
        <rFont val="Arial"/>
        <family val="2"/>
      </rPr>
      <t>Simply plot your indicators based on your calculations on the "Results" sheet. For indicator 1, make a pie chart to show: the proportion of stock records that is accurate, the proportion that is less than physical counts, and the proportion that is greater than physical counts.  For indicators 2 and 3, draw bars to show your results.  Use this page in conjunction with the "Results" and "Analysis" pages.</t>
    </r>
  </si>
  <si>
    <t>The Inventory Management Assessment Tool (IMAT) produces indicators to assess the effectiveness of record-keeping and stock management practices in a warehouse and provides suggestions for improvement. The tool guides users through the process of collecting data (based on the stock levels of a group of representative products over a 100 day period), calculating indicators, analyzing and interpreting the results, and identifying appropriate strategies for improvement. The IMAT can be conducted at a single warehouse, health facility, or other institution that manages stock. It can also be used at different levels of the health system to examine record-keeping and stock management practices throughout the country. Evaluators should plan for a half-day to implement the IMAT at each site.</t>
  </si>
  <si>
    <r>
      <t xml:space="preserve">• For a </t>
    </r>
    <r>
      <rPr>
        <b/>
        <sz val="10"/>
        <color indexed="17"/>
        <rFont val="Arial"/>
        <family val="2"/>
      </rPr>
      <t>Family Planning NGO</t>
    </r>
    <r>
      <rPr>
        <sz val="10"/>
        <color indexed="50"/>
        <rFont val="Arial"/>
        <family val="2"/>
      </rPr>
      <t xml:space="preserve">, </t>
    </r>
    <r>
      <rPr>
        <sz val="10"/>
        <color indexed="8"/>
        <rFont val="Arial"/>
        <family val="2"/>
      </rPr>
      <t>the</t>
    </r>
    <r>
      <rPr>
        <sz val="10"/>
        <color indexed="50"/>
        <rFont val="Arial"/>
        <family val="2"/>
      </rPr>
      <t xml:space="preserve"> </t>
    </r>
    <r>
      <rPr>
        <sz val="10"/>
        <rFont val="Arial"/>
        <family val="2"/>
      </rPr>
      <t>list should include contraceptives, consumables (such as needles, syringes, and gloves), and IEC materials.</t>
    </r>
  </si>
  <si>
    <r>
      <t xml:space="preserve">• For an </t>
    </r>
    <r>
      <rPr>
        <b/>
        <sz val="10"/>
        <color indexed="17"/>
        <rFont val="Arial"/>
        <family val="2"/>
      </rPr>
      <t>Immunization Program</t>
    </r>
    <r>
      <rPr>
        <b/>
        <sz val="10"/>
        <color indexed="50"/>
        <rFont val="Arial"/>
        <family val="2"/>
      </rPr>
      <t xml:space="preserve">, </t>
    </r>
    <r>
      <rPr>
        <sz val="10"/>
        <rFont val="Arial"/>
        <family val="2"/>
      </rPr>
      <t xml:space="preserve">the list should include vaccines and consumables (such as needles, syringes, cotton, alcohol, and kerosene). </t>
    </r>
  </si>
  <si>
    <t># DAYS out of stock within the last 100 days. Starting date    /  /</t>
  </si>
  <si>
    <t>TODAY'S DATE  ______________________________</t>
  </si>
  <si>
    <t>This tool for improving warehouse performance was developed by the INFORM Program at Management Sciences for Health (MSH) and tested with the help of the Hôpital Universitaire d'Etat d'Haïti (Port-au-Prince), the Family Planning Association of Nepal (Kathmandu), and the Nepal Fertility Care Center (Kathmandu). MSH is a nonprofit organization dedicated to strengthening health programs worldwide. For information on MSH's tools, training, and technical assistance, contact:</t>
  </si>
  <si>
    <r>
      <t>Average percentage of time that products are out of stock:</t>
    </r>
    <r>
      <rPr>
        <sz val="10"/>
        <rFont val="Arial"/>
        <family val="2"/>
      </rPr>
      <t xml:space="preserve"> Indicates the system's capacity to maintain a constant supply of products over time by minimizing the duration of stockouts.</t>
    </r>
  </si>
  <si>
    <t xml:space="preserve">This tool can be used electronically or manually. In either case, the user starts by recording the data in the "Data Collection and Calculation" sheet. The user may either follow the instructions to calculate the indicators manually, or if the user has Excel, the tool can be loaded as a spreadsheet in order to facilitate calculations. The tool contains the following 9 sections: </t>
  </si>
  <si>
    <r>
      <t xml:space="preserve">Cover sheet: </t>
    </r>
    <r>
      <rPr>
        <sz val="10"/>
        <rFont val="Arial"/>
        <family val="2"/>
      </rPr>
      <t>Basic information about the tool, including MSH contact information.</t>
    </r>
  </si>
  <si>
    <r>
      <t xml:space="preserve">A. Introduction: </t>
    </r>
    <r>
      <rPr>
        <sz val="10"/>
        <rFont val="Arial"/>
        <family val="2"/>
      </rPr>
      <t>An overview of the purpose and use of the IMAT.</t>
    </r>
  </si>
  <si>
    <r>
      <t xml:space="preserve">B. Instructions: </t>
    </r>
    <r>
      <rPr>
        <sz val="10"/>
        <rFont val="Arial"/>
        <family val="2"/>
      </rPr>
      <t>An explanation of how to use the tool to conduct the assessment.</t>
    </r>
  </si>
  <si>
    <r>
      <t xml:space="preserve">C. Collection&amp;Calculation: </t>
    </r>
    <r>
      <rPr>
        <sz val="10"/>
        <rFont val="Arial"/>
        <family val="2"/>
      </rPr>
      <t xml:space="preserve">A data collection form. Those who receive this tool in electronic format can enter their data directly into this sheet to facilitate tabulation. </t>
    </r>
  </si>
  <si>
    <r>
      <t xml:space="preserve">D. Results: </t>
    </r>
    <r>
      <rPr>
        <sz val="10"/>
        <rFont val="Arial"/>
        <family val="2"/>
      </rPr>
      <t>The indicator results are displayed on this page. The page also includes a description of the indicators, their ideal values, and possible ranges.</t>
    </r>
  </si>
  <si>
    <r>
      <t>E. Graphs:</t>
    </r>
    <r>
      <rPr>
        <sz val="10"/>
        <rFont val="Arial"/>
        <family val="2"/>
      </rPr>
      <t xml:space="preserve"> A graphical representation of the results.</t>
    </r>
    <r>
      <rPr>
        <b/>
        <sz val="10"/>
        <color indexed="17"/>
        <rFont val="Arial"/>
        <family val="2"/>
      </rPr>
      <t xml:space="preserve"> </t>
    </r>
  </si>
  <si>
    <r>
      <t>F. Analysis:</t>
    </r>
    <r>
      <rPr>
        <sz val="10"/>
        <rFont val="Arial"/>
        <family val="2"/>
      </rPr>
      <t xml:space="preserve"> Analysis and interpretation guidelines to help understand indicator results and consider suggestions for improvement. Space is provided to write actions for improvement.</t>
    </r>
  </si>
  <si>
    <r>
      <t>Annex I:</t>
    </r>
    <r>
      <rPr>
        <sz val="10"/>
        <rFont val="Arial"/>
        <family val="2"/>
      </rPr>
      <t xml:space="preserve"> Recommendations and suggestions for improving stock management and record-keeping procedures.</t>
    </r>
  </si>
  <si>
    <r>
      <t xml:space="preserve">Annex II: </t>
    </r>
    <r>
      <rPr>
        <sz val="10"/>
        <rFont val="Arial"/>
        <family val="2"/>
      </rPr>
      <t>Sample stock card referred to in the Instructions and Recommendations sheets.</t>
    </r>
  </si>
  <si>
    <r>
      <t xml:space="preserve">• For a </t>
    </r>
    <r>
      <rPr>
        <b/>
        <sz val="10"/>
        <color indexed="17"/>
        <rFont val="Arial"/>
        <family val="2"/>
      </rPr>
      <t>Central Medical Store</t>
    </r>
    <r>
      <rPr>
        <sz val="10"/>
        <rFont val="Arial"/>
        <family val="2"/>
      </rPr>
      <t xml:space="preserve">, the list should probably include antibiotics, cardiovascular drugs, analgesics, parenteral solutions, and representatives of therapeutic categories used to treat diseases important in the health care system. </t>
    </r>
  </si>
  <si>
    <r>
      <t xml:space="preserve">I </t>
    </r>
    <r>
      <rPr>
        <sz val="10"/>
        <rFont val="Arial"/>
        <family val="2"/>
      </rPr>
      <t xml:space="preserve">Count of records that are accurate (number of zeros in column G)  </t>
    </r>
  </si>
  <si>
    <r>
      <t xml:space="preserve">If you are using the Excel version of the IMAT: </t>
    </r>
    <r>
      <rPr>
        <sz val="10"/>
        <rFont val="Arial"/>
        <family val="2"/>
      </rPr>
      <t xml:space="preserve">The spreadsheet will automatically display your results based on the data you entered on the "Data Collection and Calculation" sheet. Print this page out and look at it in conjunction with the "Graphs" and "Analysis" pages. </t>
    </r>
    <r>
      <rPr>
        <i/>
        <sz val="10"/>
        <rFont val="Arial"/>
        <family val="2"/>
      </rPr>
      <t xml:space="preserve">If you are using the paper version of the IMAT: </t>
    </r>
    <r>
      <rPr>
        <sz val="10"/>
        <rFont val="Arial"/>
        <family val="2"/>
      </rPr>
      <t xml:space="preserve">Use the formulas provided below to calculate your indicator results and then study this page in conjunction with the "Graphs" and "Analysis" sheets. </t>
    </r>
  </si>
  <si>
    <r>
      <t xml:space="preserve">Record-keeping indicators: </t>
    </r>
    <r>
      <rPr>
        <b/>
        <sz val="10"/>
        <rFont val="Arial"/>
        <family val="2"/>
      </rPr>
      <t>Use indicators 1 (including 1a and 1b) and 2 together to determine the accuracy of your record-keeping system.</t>
    </r>
  </si>
  <si>
    <r>
      <t>Stock level monitoring indicators:</t>
    </r>
    <r>
      <rPr>
        <b/>
        <sz val="10"/>
        <rFont val="Arial"/>
        <family val="2"/>
      </rPr>
      <t xml:space="preserve"> Use indicators 3 and 4 to determine your system's capacity to maintain a range of products in stock.</t>
    </r>
  </si>
  <si>
    <r>
      <t xml:space="preserve">Indicator 1a: </t>
    </r>
    <r>
      <rPr>
        <sz val="10"/>
        <rFont val="Arial"/>
        <family val="2"/>
      </rPr>
      <t xml:space="preserve"> Percentage of recorded balances that is less than physical counts</t>
    </r>
  </si>
  <si>
    <t>E-mail: mis@msh.org</t>
  </si>
  <si>
    <t>http://www.msh.org</t>
  </si>
  <si>
    <t>The Information for Management Program (INFORM)</t>
  </si>
  <si>
    <t>Management Sciences for Health</t>
  </si>
  <si>
    <t>891 Centre Street</t>
  </si>
  <si>
    <t>Boston, MA  02130</t>
  </si>
  <si>
    <t>Tel:  (617) 524-7766.  Fax:  (617) 524-1363</t>
  </si>
  <si>
    <r>
      <t xml:space="preserve">Last stock balance recorded on stock cards. </t>
    </r>
    <r>
      <rPr>
        <i/>
        <sz val="10"/>
        <color indexed="17"/>
        <rFont val="Arial"/>
        <family val="2"/>
      </rPr>
      <t>Do not correct errors!</t>
    </r>
  </si>
  <si>
    <r>
      <t xml:space="preserve">Difference between recorded and physical values </t>
    </r>
    <r>
      <rPr>
        <i/>
        <sz val="10"/>
        <color indexed="17"/>
        <rFont val="Arial"/>
        <family val="2"/>
      </rPr>
      <t>(E-F)</t>
    </r>
  </si>
  <si>
    <r>
      <t>Absolute value of G</t>
    </r>
    <r>
      <rPr>
        <i/>
        <sz val="10"/>
        <color indexed="17"/>
        <rFont val="Arial"/>
        <family val="2"/>
      </rPr>
      <t xml:space="preserve"> |G| (remove minus signs from results in column G)</t>
    </r>
  </si>
  <si>
    <r>
      <t>INSTRUCTIONS (</t>
    </r>
    <r>
      <rPr>
        <b/>
        <i/>
        <sz val="10"/>
        <color indexed="17"/>
        <rFont val="Arial"/>
        <family val="2"/>
      </rPr>
      <t>Refer to the sample stock card in Annex II for an example.)</t>
    </r>
  </si>
  <si>
    <t>Updating stock cards after each transaction and verifying calculations regularly will ensure accuracy, thus helping in ordering and distributing.</t>
  </si>
  <si>
    <t>Indicator 4. % Avg. % time out of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</si>
</sst>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7" formatCode="&quot;$&quot;#,##0.00_);\(&quot;$&quot;#,##0.00\)"/>
    <numFmt numFmtId="44" formatCode="_(&quot;$&quot;* #,##0.00_);_(&quot;$&quot;* \(#,##0.00\);_(&quot;$&quot;* &quot;-&quot;??_);_(@_)"/>
    <numFmt numFmtId="43" formatCode="_(* #,##0.00_);_(* \(#,##0.00\);_(* &quot;-&quot;??_);_(@_)"/>
    <numFmt numFmtId="164" formatCode="&quot;$&quot;#,##0\ ;\(&quot;$&quot;#,##0\)"/>
    <numFmt numFmtId="168" formatCode="m/d"/>
  </numFmts>
  <fonts count="46" x14ac:knownFonts="1">
    <font>
      <sz val="10"/>
      <name val="Arial"/>
    </font>
    <font>
      <sz val="10"/>
      <name val="Arial"/>
    </font>
    <font>
      <i/>
      <sz val="10"/>
      <name val="Arial"/>
      <family val="2"/>
    </font>
    <font>
      <b/>
      <sz val="18"/>
      <name val="Arial"/>
    </font>
    <font>
      <b/>
      <sz val="12"/>
      <name val="Arial"/>
    </font>
    <font>
      <b/>
      <sz val="10"/>
      <name val="Arial"/>
      <family val="2"/>
    </font>
    <font>
      <sz val="10"/>
      <name val="Arial"/>
      <family val="2"/>
    </font>
    <font>
      <b/>
      <sz val="12"/>
      <name val="Arial"/>
      <family val="2"/>
    </font>
    <font>
      <b/>
      <i/>
      <sz val="10"/>
      <name val="Arial"/>
      <family val="2"/>
    </font>
    <font>
      <b/>
      <sz val="14"/>
      <color indexed="50"/>
      <name val="Arial"/>
      <family val="2"/>
    </font>
    <font>
      <b/>
      <sz val="10"/>
      <color indexed="50"/>
      <name val="Arial"/>
      <family val="2"/>
    </font>
    <font>
      <b/>
      <sz val="12"/>
      <color indexed="50"/>
      <name val="Arial"/>
      <family val="2"/>
    </font>
    <font>
      <sz val="9"/>
      <name val="Arial"/>
      <family val="2"/>
    </font>
    <font>
      <b/>
      <sz val="9"/>
      <name val="Arial"/>
      <family val="2"/>
    </font>
    <font>
      <sz val="10"/>
      <color indexed="50"/>
      <name val="Arial"/>
      <family val="2"/>
    </font>
    <font>
      <i/>
      <u/>
      <sz val="10"/>
      <name val="Arial"/>
      <family val="2"/>
    </font>
    <font>
      <sz val="12"/>
      <name val="Arial"/>
      <family val="2"/>
    </font>
    <font>
      <sz val="10"/>
      <color indexed="8"/>
      <name val="Arial"/>
      <family val="2"/>
    </font>
    <font>
      <b/>
      <sz val="10"/>
      <color indexed="17"/>
      <name val="Arial"/>
      <family val="2"/>
    </font>
    <font>
      <i/>
      <sz val="9"/>
      <name val="Arial"/>
      <family val="2"/>
    </font>
    <font>
      <b/>
      <i/>
      <sz val="9"/>
      <name val="Arial"/>
      <family val="2"/>
    </font>
    <font>
      <b/>
      <sz val="16"/>
      <color indexed="50"/>
      <name val="Arial"/>
      <family val="2"/>
    </font>
    <font>
      <sz val="16"/>
      <name val="Arial"/>
      <family val="2"/>
    </font>
    <font>
      <u/>
      <sz val="9"/>
      <name val="Arial"/>
      <family val="2"/>
    </font>
    <font>
      <i/>
      <sz val="8"/>
      <name val="Arial"/>
      <family val="2"/>
    </font>
    <font>
      <sz val="8"/>
      <name val="Arial"/>
      <family val="2"/>
    </font>
    <font>
      <b/>
      <u/>
      <sz val="12"/>
      <name val="Arial"/>
      <family val="2"/>
    </font>
    <font>
      <b/>
      <sz val="11"/>
      <color indexed="17"/>
      <name val="Arial"/>
      <family val="2"/>
    </font>
    <font>
      <sz val="11"/>
      <color indexed="17"/>
      <name val="Arial"/>
      <family val="2"/>
    </font>
    <font>
      <b/>
      <vertAlign val="superscript"/>
      <sz val="10"/>
      <name val="Arial"/>
      <family val="2"/>
    </font>
    <font>
      <vertAlign val="superscript"/>
      <sz val="10"/>
      <name val="Arial"/>
      <family val="2"/>
    </font>
    <font>
      <b/>
      <sz val="16"/>
      <name val="Arial"/>
      <family val="2"/>
    </font>
    <font>
      <b/>
      <i/>
      <sz val="16"/>
      <name val="Arial"/>
      <family val="2"/>
    </font>
    <font>
      <b/>
      <sz val="12"/>
      <color indexed="17"/>
      <name val="Arial"/>
      <family val="2"/>
    </font>
    <font>
      <sz val="10"/>
      <color indexed="17"/>
      <name val="Arial"/>
      <family val="2"/>
    </font>
    <font>
      <b/>
      <sz val="16"/>
      <color indexed="17"/>
      <name val="Arial"/>
      <family val="2"/>
    </font>
    <font>
      <sz val="16"/>
      <color indexed="17"/>
      <name val="Arial"/>
      <family val="2"/>
    </font>
    <font>
      <b/>
      <sz val="28"/>
      <color indexed="17"/>
      <name val="Arial"/>
      <family val="2"/>
    </font>
    <font>
      <sz val="8"/>
      <color indexed="17"/>
      <name val="Arial"/>
      <family val="2"/>
    </font>
    <font>
      <b/>
      <sz val="14"/>
      <color indexed="17"/>
      <name val="Arial"/>
      <family val="2"/>
    </font>
    <font>
      <sz val="14"/>
      <color indexed="17"/>
      <name val="Arial"/>
      <family val="2"/>
    </font>
    <font>
      <b/>
      <sz val="9"/>
      <color indexed="17"/>
      <name val="Arial"/>
      <family val="2"/>
    </font>
    <font>
      <sz val="9"/>
      <color indexed="17"/>
      <name val="Arial"/>
      <family val="2"/>
    </font>
    <font>
      <vertAlign val="superscript"/>
      <sz val="11"/>
      <name val="Arial"/>
      <family val="2"/>
    </font>
    <font>
      <b/>
      <i/>
      <sz val="10"/>
      <color indexed="17"/>
      <name val="Arial"/>
      <family val="2"/>
    </font>
    <font>
      <i/>
      <sz val="10"/>
      <color indexed="17"/>
      <name val="Arial"/>
      <family val="2"/>
    </font>
  </fonts>
  <fills count="6">
    <fill>
      <patternFill patternType="none"/>
    </fill>
    <fill>
      <patternFill patternType="gray125"/>
    </fill>
    <fill>
      <patternFill patternType="solid">
        <fgColor indexed="9"/>
        <bgColor indexed="9"/>
      </patternFill>
    </fill>
    <fill>
      <patternFill patternType="solid">
        <fgColor indexed="47"/>
        <bgColor indexed="32"/>
      </patternFill>
    </fill>
    <fill>
      <patternFill patternType="solid">
        <fgColor indexed="47"/>
        <bgColor indexed="9"/>
      </patternFill>
    </fill>
    <fill>
      <patternFill patternType="solid">
        <fgColor indexed="47"/>
        <bgColor indexed="64"/>
      </patternFill>
    </fill>
  </fills>
  <borders count="49">
    <border>
      <left/>
      <right/>
      <top/>
      <bottom/>
      <diagonal/>
    </border>
    <border>
      <left/>
      <right/>
      <top style="double">
        <color indexed="64"/>
      </top>
      <bottom/>
      <diagonal/>
    </border>
    <border>
      <left/>
      <right/>
      <top style="double">
        <color indexed="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double">
        <color indexed="64"/>
      </left>
      <right style="double">
        <color indexed="64"/>
      </right>
      <top style="double">
        <color indexed="64"/>
      </top>
      <bottom style="double">
        <color indexed="64"/>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double">
        <color indexed="64"/>
      </left>
      <right/>
      <top/>
      <bottom/>
      <diagonal/>
    </border>
  </borders>
  <cellStyleXfs count="16">
    <xf numFmtId="0" fontId="0" fillId="0" borderId="0"/>
    <xf numFmtId="4" fontId="1" fillId="0" borderId="0" applyFont="0" applyFill="0" applyBorder="0" applyAlignment="0" applyProtection="0"/>
    <xf numFmtId="3"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2"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2" borderId="0" applyNumberFormat="0" applyBorder="0" applyAlignment="0" applyProtection="0"/>
    <xf numFmtId="0" fontId="1" fillId="0" borderId="0"/>
    <xf numFmtId="10" fontId="1" fillId="0" borderId="0" applyFont="0" applyFill="0" applyBorder="0" applyAlignment="0" applyProtection="0"/>
    <xf numFmtId="0" fontId="1" fillId="0" borderId="1" applyNumberFormat="0" applyFont="0" applyFill="0" applyAlignment="0" applyProtection="0"/>
  </cellStyleXfs>
  <cellXfs count="565">
    <xf numFmtId="0" fontId="0" fillId="0" borderId="0" xfId="0"/>
    <xf numFmtId="0" fontId="44" fillId="0" borderId="0" xfId="0" applyFont="1" applyAlignment="1">
      <alignment horizontal="center" vertical="top" wrapText="1"/>
    </xf>
    <xf numFmtId="0" fontId="0" fillId="0" borderId="0" xfId="0" applyAlignment="1">
      <alignment wrapText="1"/>
    </xf>
    <xf numFmtId="0" fontId="0" fillId="0" borderId="0" xfId="0" applyAlignment="1">
      <alignment vertical="top" wrapText="1"/>
    </xf>
    <xf numFmtId="0" fontId="5" fillId="0" borderId="0" xfId="0" applyFont="1"/>
    <xf numFmtId="0" fontId="2" fillId="0" borderId="0" xfId="0" applyFont="1" applyAlignment="1">
      <alignment vertical="top"/>
    </xf>
    <xf numFmtId="0" fontId="0" fillId="0" borderId="0" xfId="0" applyAlignment="1"/>
    <xf numFmtId="0" fontId="0" fillId="0" borderId="0" xfId="0" applyAlignment="1">
      <alignment vertical="top"/>
    </xf>
    <xf numFmtId="0" fontId="5" fillId="0" borderId="0" xfId="11" applyFont="1"/>
    <xf numFmtId="0" fontId="10" fillId="0" borderId="0" xfId="0" applyFont="1"/>
    <xf numFmtId="0" fontId="12" fillId="0" borderId="0" xfId="8" applyFont="1" applyAlignment="1">
      <alignment vertical="top"/>
    </xf>
    <xf numFmtId="0" fontId="12" fillId="0" borderId="0" xfId="0" applyFont="1" applyAlignment="1">
      <alignment vertical="top"/>
    </xf>
    <xf numFmtId="0" fontId="13" fillId="0" borderId="0" xfId="0" applyFont="1" applyBorder="1" applyAlignment="1">
      <alignment vertical="top" wrapText="1"/>
    </xf>
    <xf numFmtId="0" fontId="12" fillId="0" borderId="0" xfId="0" applyFont="1" applyBorder="1" applyAlignment="1">
      <alignment vertical="top" wrapText="1"/>
    </xf>
    <xf numFmtId="0" fontId="12" fillId="0" borderId="0" xfId="0" applyFont="1" applyBorder="1" applyAlignment="1">
      <alignment horizontal="center" vertical="top" wrapText="1"/>
    </xf>
    <xf numFmtId="0" fontId="12" fillId="0" borderId="0" xfId="0" applyFont="1" applyAlignment="1">
      <alignment horizontal="center" vertical="top"/>
    </xf>
    <xf numFmtId="0" fontId="6" fillId="0" borderId="0" xfId="8" applyFont="1" applyBorder="1" applyAlignment="1">
      <alignment vertical="top" wrapText="1"/>
    </xf>
    <xf numFmtId="0" fontId="12" fillId="0" borderId="3" xfId="0" applyFont="1" applyBorder="1" applyAlignment="1">
      <alignment vertical="top"/>
    </xf>
    <xf numFmtId="0" fontId="6" fillId="0" borderId="0" xfId="8" applyFont="1"/>
    <xf numFmtId="0" fontId="10" fillId="2" borderId="0" xfId="0" applyFont="1" applyFill="1"/>
    <xf numFmtId="0" fontId="14" fillId="0" borderId="0" xfId="11" applyFont="1" applyProtection="1"/>
    <xf numFmtId="0" fontId="6" fillId="0" borderId="0" xfId="11" applyFont="1"/>
    <xf numFmtId="0" fontId="5" fillId="2" borderId="0" xfId="0" applyFont="1" applyFill="1"/>
    <xf numFmtId="0" fontId="5" fillId="2" borderId="4" xfId="0" applyFont="1" applyFill="1" applyBorder="1" applyAlignment="1">
      <alignment horizontal="center"/>
    </xf>
    <xf numFmtId="0" fontId="6" fillId="2" borderId="5" xfId="0" quotePrefix="1" applyFont="1" applyFill="1" applyBorder="1"/>
    <xf numFmtId="0" fontId="6" fillId="2" borderId="6" xfId="0" applyFont="1" applyFill="1" applyBorder="1"/>
    <xf numFmtId="0" fontId="6" fillId="2" borderId="4" xfId="0" applyFont="1" applyFill="1" applyBorder="1"/>
    <xf numFmtId="0" fontId="6" fillId="0" borderId="0" xfId="11" applyFont="1" applyProtection="1"/>
    <xf numFmtId="0" fontId="6" fillId="0" borderId="0" xfId="11" applyFont="1" applyBorder="1"/>
    <xf numFmtId="0" fontId="0" fillId="0" borderId="0" xfId="0" applyBorder="1" applyAlignment="1">
      <alignment horizontal="right" vertical="center" wrapText="1"/>
    </xf>
    <xf numFmtId="0" fontId="0" fillId="0" borderId="0" xfId="0" applyAlignment="1">
      <alignment horizontal="right" wrapText="1"/>
    </xf>
    <xf numFmtId="0" fontId="5" fillId="0" borderId="0" xfId="11" applyFont="1" applyBorder="1" applyAlignment="1">
      <alignment wrapText="1"/>
    </xf>
    <xf numFmtId="0" fontId="0" fillId="0" borderId="0" xfId="0" applyBorder="1" applyAlignment="1">
      <alignment wrapText="1"/>
    </xf>
    <xf numFmtId="0" fontId="12" fillId="0" borderId="0" xfId="0" applyFont="1" applyBorder="1" applyAlignment="1">
      <alignment horizontal="center" vertical="top"/>
    </xf>
    <xf numFmtId="0" fontId="5" fillId="0" borderId="7" xfId="0" applyFont="1" applyBorder="1" applyAlignment="1">
      <alignment vertical="top"/>
    </xf>
    <xf numFmtId="0" fontId="5" fillId="0" borderId="8" xfId="0" applyFont="1" applyBorder="1" applyAlignment="1"/>
    <xf numFmtId="0" fontId="5" fillId="0" borderId="0" xfId="8" applyFont="1" applyBorder="1"/>
    <xf numFmtId="0" fontId="6" fillId="0" borderId="0" xfId="8" applyFont="1" applyBorder="1" applyAlignment="1">
      <alignment wrapText="1"/>
    </xf>
    <xf numFmtId="0" fontId="6" fillId="0" borderId="0" xfId="8" applyFont="1" applyBorder="1"/>
    <xf numFmtId="0" fontId="6" fillId="0" borderId="0" xfId="8" applyFont="1" applyBorder="1" applyAlignment="1">
      <alignment vertical="top" wrapText="1" shrinkToFit="1"/>
    </xf>
    <xf numFmtId="0" fontId="12" fillId="0" borderId="0" xfId="0" applyFont="1" applyBorder="1" applyAlignment="1">
      <alignment vertical="top"/>
    </xf>
    <xf numFmtId="0" fontId="12" fillId="0" borderId="0" xfId="8" applyFont="1" applyBorder="1" applyAlignment="1">
      <alignment vertical="top"/>
    </xf>
    <xf numFmtId="0" fontId="2" fillId="0" borderId="0" xfId="13" applyFont="1" applyAlignment="1" applyProtection="1">
      <alignment wrapText="1"/>
    </xf>
    <xf numFmtId="0" fontId="6" fillId="0" borderId="0" xfId="13" applyFont="1" applyAlignment="1" applyProtection="1">
      <alignment wrapText="1"/>
    </xf>
    <xf numFmtId="0" fontId="6" fillId="0" borderId="0" xfId="0" applyFont="1" applyAlignment="1">
      <alignment wrapText="1"/>
    </xf>
    <xf numFmtId="0" fontId="0" fillId="0" borderId="9" xfId="0" applyBorder="1" applyAlignment="1">
      <alignment wrapText="1"/>
    </xf>
    <xf numFmtId="0" fontId="0" fillId="0" borderId="0" xfId="0" applyBorder="1" applyAlignment="1">
      <alignment vertical="top" wrapText="1"/>
    </xf>
    <xf numFmtId="0" fontId="6" fillId="2" borderId="0" xfId="0" applyFont="1" applyFill="1"/>
    <xf numFmtId="0" fontId="6" fillId="2" borderId="0" xfId="12" applyFont="1" applyFill="1" applyBorder="1" applyAlignment="1" applyProtection="1">
      <alignment horizontal="right"/>
    </xf>
    <xf numFmtId="0" fontId="13" fillId="0" borderId="0" xfId="0" applyFont="1" applyBorder="1" applyAlignment="1">
      <alignment vertical="top"/>
    </xf>
    <xf numFmtId="0" fontId="13" fillId="0" borderId="0" xfId="0" applyFont="1" applyBorder="1" applyAlignment="1"/>
    <xf numFmtId="0" fontId="12" fillId="0" borderId="0" xfId="0" applyFont="1" applyBorder="1" applyAlignment="1"/>
    <xf numFmtId="0" fontId="12" fillId="0" borderId="0" xfId="8" applyFont="1" applyBorder="1" applyAlignment="1">
      <alignment horizontal="center" vertical="top"/>
    </xf>
    <xf numFmtId="0" fontId="13" fillId="0" borderId="9" xfId="0" applyFont="1" applyBorder="1" applyAlignment="1">
      <alignment vertical="top"/>
    </xf>
    <xf numFmtId="0" fontId="12" fillId="0" borderId="9" xfId="0" applyFont="1" applyBorder="1" applyAlignment="1"/>
    <xf numFmtId="0" fontId="0" fillId="0" borderId="0" xfId="0" applyBorder="1" applyAlignment="1">
      <alignment vertical="top"/>
    </xf>
    <xf numFmtId="0" fontId="12" fillId="0" borderId="10" xfId="0" applyFont="1" applyBorder="1" applyAlignment="1"/>
    <xf numFmtId="0" fontId="12" fillId="0" borderId="3" xfId="0" applyFont="1" applyBorder="1" applyAlignment="1"/>
    <xf numFmtId="0" fontId="12" fillId="0" borderId="3" xfId="0" applyFont="1" applyBorder="1" applyAlignment="1">
      <alignment vertical="top" wrapText="1"/>
    </xf>
    <xf numFmtId="0" fontId="0" fillId="0" borderId="3" xfId="0" applyBorder="1" applyAlignment="1"/>
    <xf numFmtId="0" fontId="5" fillId="2" borderId="11" xfId="0" applyFont="1" applyFill="1" applyBorder="1" applyAlignment="1">
      <alignment horizontal="center"/>
    </xf>
    <xf numFmtId="0" fontId="6" fillId="0" borderId="5" xfId="8" applyFont="1" applyBorder="1" applyAlignment="1">
      <alignment vertical="top"/>
    </xf>
    <xf numFmtId="0" fontId="6" fillId="0" borderId="7" xfId="0" applyFont="1" applyBorder="1" applyAlignment="1">
      <alignment vertical="top"/>
    </xf>
    <xf numFmtId="0" fontId="6" fillId="0" borderId="9" xfId="0" applyFont="1" applyBorder="1" applyAlignment="1">
      <alignment vertical="top"/>
    </xf>
    <xf numFmtId="0" fontId="6" fillId="0" borderId="12" xfId="0" applyFont="1" applyBorder="1" applyAlignment="1">
      <alignment vertical="top"/>
    </xf>
    <xf numFmtId="0" fontId="6" fillId="0" borderId="10" xfId="0" applyFont="1" applyBorder="1" applyAlignment="1">
      <alignment vertical="top"/>
    </xf>
    <xf numFmtId="0" fontId="6" fillId="0" borderId="8" xfId="0" applyFont="1" applyBorder="1" applyAlignment="1">
      <alignment vertical="top"/>
    </xf>
    <xf numFmtId="0" fontId="6" fillId="0" borderId="9" xfId="0" applyFont="1" applyBorder="1" applyAlignment="1"/>
    <xf numFmtId="0" fontId="0" fillId="0" borderId="9" xfId="0" applyBorder="1" applyAlignment="1"/>
    <xf numFmtId="0" fontId="0" fillId="0" borderId="10" xfId="0" applyBorder="1" applyAlignment="1"/>
    <xf numFmtId="0" fontId="12" fillId="0" borderId="12" xfId="8" applyFont="1" applyBorder="1" applyAlignment="1">
      <alignment vertical="top"/>
    </xf>
    <xf numFmtId="0" fontId="12" fillId="0" borderId="12" xfId="8" applyFont="1" applyBorder="1" applyAlignment="1">
      <alignment vertical="top" wrapText="1"/>
    </xf>
    <xf numFmtId="0" fontId="13" fillId="0" borderId="12" xfId="8" applyFont="1" applyBorder="1" applyAlignment="1">
      <alignment horizontal="right" vertical="top"/>
    </xf>
    <xf numFmtId="0" fontId="12" fillId="0" borderId="8" xfId="8" applyFont="1" applyBorder="1" applyAlignment="1">
      <alignment vertical="top"/>
    </xf>
    <xf numFmtId="0" fontId="0" fillId="0" borderId="9" xfId="0" applyBorder="1" applyAlignment="1">
      <alignment vertical="top"/>
    </xf>
    <xf numFmtId="0" fontId="6" fillId="0" borderId="5" xfId="0" applyFont="1" applyBorder="1" applyAlignment="1">
      <alignment vertical="top"/>
    </xf>
    <xf numFmtId="0" fontId="5" fillId="0" borderId="8" xfId="0" applyFont="1" applyBorder="1" applyAlignment="1">
      <alignment vertical="top"/>
    </xf>
    <xf numFmtId="0" fontId="5" fillId="0" borderId="12" xfId="0" applyFont="1" applyBorder="1" applyAlignment="1"/>
    <xf numFmtId="0" fontId="5" fillId="0" borderId="7" xfId="0" applyFont="1" applyBorder="1" applyAlignment="1"/>
    <xf numFmtId="0" fontId="6" fillId="2" borderId="4" xfId="0" applyFont="1" applyFill="1" applyBorder="1" applyProtection="1">
      <protection locked="0"/>
    </xf>
    <xf numFmtId="0" fontId="6" fillId="2" borderId="4" xfId="0" applyFont="1" applyFill="1" applyBorder="1" applyAlignment="1" applyProtection="1">
      <alignment horizontal="right"/>
      <protection locked="0"/>
    </xf>
    <xf numFmtId="0" fontId="6" fillId="2" borderId="11" xfId="0" applyFont="1" applyFill="1" applyBorder="1" applyAlignment="1" applyProtection="1">
      <alignment horizontal="right"/>
      <protection locked="0"/>
    </xf>
    <xf numFmtId="0" fontId="6" fillId="0" borderId="13" xfId="8" applyFont="1" applyBorder="1"/>
    <xf numFmtId="0" fontId="6" fillId="3" borderId="14" xfId="11" applyFont="1" applyFill="1" applyBorder="1" applyAlignment="1">
      <alignment horizontal="right"/>
    </xf>
    <xf numFmtId="0" fontId="0" fillId="3" borderId="14" xfId="0" applyFill="1" applyBorder="1" applyAlignment="1">
      <alignment horizontal="right" vertical="center" wrapText="1"/>
    </xf>
    <xf numFmtId="0" fontId="1" fillId="0" borderId="0" xfId="10"/>
    <xf numFmtId="0" fontId="1" fillId="0" borderId="0" xfId="10" applyAlignment="1">
      <alignment horizontal="left" vertical="top" wrapText="1"/>
    </xf>
    <xf numFmtId="0" fontId="1" fillId="0" borderId="0" xfId="10" applyAlignment="1">
      <alignment vertical="top" wrapText="1"/>
    </xf>
    <xf numFmtId="0" fontId="1" fillId="0" borderId="0" xfId="10" applyAlignment="1"/>
    <xf numFmtId="0" fontId="10" fillId="0" borderId="0" xfId="10" applyFont="1" applyAlignment="1">
      <alignment wrapText="1"/>
    </xf>
    <xf numFmtId="0" fontId="1" fillId="0" borderId="0" xfId="10" applyAlignment="1">
      <alignment wrapText="1"/>
    </xf>
    <xf numFmtId="0" fontId="10" fillId="0" borderId="0" xfId="10" applyFont="1" applyAlignment="1">
      <alignment vertical="top"/>
    </xf>
    <xf numFmtId="0" fontId="1" fillId="0" borderId="0" xfId="10" applyAlignment="1">
      <alignment vertical="top"/>
    </xf>
    <xf numFmtId="0" fontId="10" fillId="0" borderId="0" xfId="10" applyFont="1" applyAlignment="1">
      <alignment vertical="top" wrapText="1"/>
    </xf>
    <xf numFmtId="0" fontId="11" fillId="0" borderId="0" xfId="0" applyFont="1" applyAlignment="1">
      <alignment vertical="top"/>
    </xf>
    <xf numFmtId="0" fontId="16" fillId="0" borderId="0" xfId="0" applyFont="1" applyAlignment="1">
      <alignment vertical="top" wrapText="1"/>
    </xf>
    <xf numFmtId="0" fontId="16" fillId="0" borderId="0" xfId="0" applyFont="1" applyAlignment="1">
      <alignment wrapText="1"/>
    </xf>
    <xf numFmtId="0" fontId="13" fillId="0" borderId="3" xfId="0" applyFont="1" applyBorder="1" applyAlignment="1">
      <alignment horizontal="center" vertical="top"/>
    </xf>
    <xf numFmtId="0" fontId="13" fillId="0" borderId="0" xfId="0" applyFont="1" applyBorder="1" applyAlignment="1">
      <alignment horizontal="center" vertical="top"/>
    </xf>
    <xf numFmtId="0" fontId="13" fillId="0" borderId="0" xfId="0" applyFont="1" applyBorder="1" applyAlignment="1">
      <alignment horizontal="center" vertical="top" wrapText="1"/>
    </xf>
    <xf numFmtId="0" fontId="13" fillId="0" borderId="3" xfId="0" applyFont="1" applyBorder="1" applyAlignment="1">
      <alignment horizontal="center" vertical="top" wrapText="1"/>
    </xf>
    <xf numFmtId="0" fontId="5" fillId="0" borderId="0" xfId="0" applyFont="1" applyAlignment="1">
      <alignment wrapText="1"/>
    </xf>
    <xf numFmtId="4" fontId="12" fillId="0" borderId="0" xfId="1" applyFont="1" applyAlignment="1">
      <alignment vertical="top"/>
    </xf>
    <xf numFmtId="0" fontId="0" fillId="0" borderId="4" xfId="0" applyBorder="1" applyProtection="1">
      <protection locked="0"/>
    </xf>
    <xf numFmtId="0" fontId="0" fillId="0" borderId="4" xfId="0" applyFill="1" applyBorder="1" applyProtection="1">
      <protection locked="0"/>
    </xf>
    <xf numFmtId="0" fontId="5" fillId="0" borderId="0" xfId="11" applyFont="1" applyProtection="1">
      <protection locked="0"/>
    </xf>
    <xf numFmtId="0" fontId="14" fillId="0" borderId="0" xfId="11" applyFont="1"/>
    <xf numFmtId="0" fontId="12" fillId="0" borderId="9" xfId="0" applyFont="1" applyBorder="1" applyAlignment="1">
      <alignment vertical="top"/>
    </xf>
    <xf numFmtId="0" fontId="20" fillId="0" borderId="0" xfId="8" applyFont="1"/>
    <xf numFmtId="0" fontId="12" fillId="0" borderId="0" xfId="8" applyFont="1"/>
    <xf numFmtId="0" fontId="12" fillId="0" borderId="0" xfId="8" applyFont="1" applyBorder="1"/>
    <xf numFmtId="0" fontId="6" fillId="2" borderId="4" xfId="0" applyFont="1" applyFill="1" applyBorder="1" applyProtection="1">
      <protection locked="0"/>
    </xf>
    <xf numFmtId="0" fontId="6" fillId="2" borderId="4" xfId="0" applyFont="1" applyFill="1" applyBorder="1" applyAlignment="1" applyProtection="1">
      <alignment horizontal="right"/>
      <protection locked="0"/>
    </xf>
    <xf numFmtId="0" fontId="1" fillId="0" borderId="0" xfId="9"/>
    <xf numFmtId="0" fontId="13" fillId="0" borderId="12" xfId="9" applyFont="1" applyBorder="1"/>
    <xf numFmtId="0" fontId="23" fillId="0" borderId="9" xfId="9" applyFont="1" applyBorder="1"/>
    <xf numFmtId="0" fontId="23" fillId="0" borderId="0" xfId="9" applyFont="1" applyBorder="1"/>
    <xf numFmtId="0" fontId="12" fillId="0" borderId="0" xfId="9" applyFont="1" applyBorder="1"/>
    <xf numFmtId="0" fontId="13" fillId="0" borderId="0" xfId="9" applyFont="1" applyBorder="1"/>
    <xf numFmtId="0" fontId="12" fillId="0" borderId="0" xfId="9" applyFont="1" applyBorder="1" applyAlignment="1">
      <alignment horizontal="left"/>
    </xf>
    <xf numFmtId="0" fontId="24" fillId="0" borderId="15" xfId="9" applyFont="1" applyBorder="1"/>
    <xf numFmtId="0" fontId="12" fillId="0" borderId="15" xfId="9" applyFont="1" applyBorder="1"/>
    <xf numFmtId="0" fontId="12" fillId="0" borderId="15" xfId="9" applyFont="1" applyBorder="1" applyAlignment="1">
      <alignment horizontal="left"/>
    </xf>
    <xf numFmtId="0" fontId="12" fillId="0" borderId="16" xfId="9" applyFont="1" applyBorder="1" applyAlignment="1">
      <alignment horizontal="center" wrapText="1"/>
    </xf>
    <xf numFmtId="0" fontId="12" fillId="0" borderId="17" xfId="9" applyFont="1" applyBorder="1" applyAlignment="1">
      <alignment horizontal="center" wrapText="1"/>
    </xf>
    <xf numFmtId="0" fontId="12" fillId="0" borderId="18" xfId="9" applyFont="1" applyBorder="1" applyAlignment="1">
      <alignment horizontal="center" wrapText="1"/>
    </xf>
    <xf numFmtId="16" fontId="12" fillId="0" borderId="19" xfId="9" applyNumberFormat="1" applyFont="1" applyBorder="1" applyAlignment="1">
      <alignment horizontal="left" wrapText="1"/>
    </xf>
    <xf numFmtId="0" fontId="12" fillId="0" borderId="20" xfId="9" applyFont="1" applyBorder="1" applyAlignment="1">
      <alignment horizontal="left" wrapText="1"/>
    </xf>
    <xf numFmtId="0" fontId="12" fillId="0" borderId="20" xfId="9" applyFont="1" applyBorder="1" applyAlignment="1">
      <alignment horizontal="center" wrapText="1"/>
    </xf>
    <xf numFmtId="3" fontId="12" fillId="0" borderId="20" xfId="9" applyNumberFormat="1" applyFont="1" applyBorder="1" applyAlignment="1">
      <alignment horizontal="right" wrapText="1"/>
    </xf>
    <xf numFmtId="0" fontId="12" fillId="0" borderId="21" xfId="9" applyFont="1" applyBorder="1" applyAlignment="1">
      <alignment horizontal="center" wrapText="1"/>
    </xf>
    <xf numFmtId="3" fontId="12" fillId="0" borderId="20" xfId="9" applyNumberFormat="1" applyFont="1" applyBorder="1" applyAlignment="1">
      <alignment horizontal="right" vertical="top" wrapText="1"/>
    </xf>
    <xf numFmtId="3" fontId="12" fillId="0" borderId="4" xfId="9" applyNumberFormat="1" applyFont="1" applyBorder="1"/>
    <xf numFmtId="3" fontId="12" fillId="0" borderId="21" xfId="9" applyNumberFormat="1" applyFont="1" applyBorder="1" applyAlignment="1">
      <alignment horizontal="right" wrapText="1"/>
    </xf>
    <xf numFmtId="0" fontId="12" fillId="0" borderId="20" xfId="9" applyFont="1" applyBorder="1" applyAlignment="1">
      <alignment horizontal="right" wrapText="1"/>
    </xf>
    <xf numFmtId="16" fontId="12" fillId="0" borderId="22" xfId="9" applyNumberFormat="1" applyFont="1" applyBorder="1" applyAlignment="1">
      <alignment horizontal="left"/>
    </xf>
    <xf numFmtId="0" fontId="12" fillId="0" borderId="4" xfId="9" applyFont="1" applyBorder="1"/>
    <xf numFmtId="3" fontId="12" fillId="0" borderId="4" xfId="9" applyNumberFormat="1" applyFont="1" applyBorder="1" applyAlignment="1">
      <alignment horizontal="right"/>
    </xf>
    <xf numFmtId="0" fontId="12" fillId="0" borderId="23" xfId="9" applyFont="1" applyBorder="1"/>
    <xf numFmtId="0" fontId="12" fillId="0" borderId="4" xfId="9" applyFont="1" applyBorder="1" applyAlignment="1">
      <alignment horizontal="right"/>
    </xf>
    <xf numFmtId="3" fontId="12" fillId="0" borderId="23" xfId="9" applyNumberFormat="1" applyFont="1" applyBorder="1"/>
    <xf numFmtId="16" fontId="12" fillId="0" borderId="24" xfId="9" applyNumberFormat="1" applyFont="1" applyBorder="1" applyAlignment="1">
      <alignment horizontal="left"/>
    </xf>
    <xf numFmtId="0" fontId="12" fillId="0" borderId="25" xfId="9" applyFont="1" applyBorder="1"/>
    <xf numFmtId="3" fontId="12" fillId="0" borderId="25" xfId="9" applyNumberFormat="1" applyFont="1" applyBorder="1"/>
    <xf numFmtId="3" fontId="12" fillId="0" borderId="26" xfId="9" applyNumberFormat="1" applyFont="1" applyBorder="1"/>
    <xf numFmtId="0" fontId="6" fillId="0" borderId="0" xfId="0" applyFont="1"/>
    <xf numFmtId="0" fontId="6" fillId="0" borderId="0" xfId="0" applyFont="1" applyAlignment="1">
      <alignment vertical="top" wrapText="1"/>
    </xf>
    <xf numFmtId="0" fontId="6" fillId="0" borderId="0" xfId="0" applyFont="1" applyAlignment="1"/>
    <xf numFmtId="0" fontId="17" fillId="0" borderId="0" xfId="10" applyFont="1" applyAlignment="1">
      <alignment wrapText="1"/>
    </xf>
    <xf numFmtId="0" fontId="6" fillId="0" borderId="0" xfId="0" applyFont="1" applyAlignment="1">
      <alignment vertical="top"/>
    </xf>
    <xf numFmtId="0" fontId="12" fillId="0" borderId="27" xfId="8" applyFont="1" applyBorder="1" applyAlignment="1">
      <alignment vertical="top"/>
    </xf>
    <xf numFmtId="0" fontId="26" fillId="0" borderId="9" xfId="0" applyFont="1" applyBorder="1" applyAlignment="1"/>
    <xf numFmtId="0" fontId="5" fillId="0" borderId="0" xfId="0" applyFont="1" applyBorder="1" applyAlignment="1"/>
    <xf numFmtId="0" fontId="13" fillId="0" borderId="0" xfId="0" applyFont="1" applyAlignment="1">
      <alignment horizontal="center" vertical="top"/>
    </xf>
    <xf numFmtId="0" fontId="6" fillId="0" borderId="0" xfId="8" applyFont="1" applyBorder="1" applyAlignment="1">
      <alignment horizontal="center" vertical="top"/>
    </xf>
    <xf numFmtId="0" fontId="6" fillId="0" borderId="0" xfId="0" applyFont="1" applyBorder="1" applyAlignment="1">
      <alignment horizontal="center" vertical="top" wrapText="1"/>
    </xf>
    <xf numFmtId="0" fontId="6" fillId="0" borderId="0" xfId="0" applyFont="1" applyAlignment="1">
      <alignment horizontal="center" vertical="top"/>
    </xf>
    <xf numFmtId="0" fontId="6" fillId="0" borderId="3" xfId="0" applyFont="1" applyBorder="1" applyAlignment="1">
      <alignment vertical="top"/>
    </xf>
    <xf numFmtId="0" fontId="6" fillId="0" borderId="0" xfId="0" applyFont="1" applyAlignment="1">
      <alignment horizontal="right" vertical="top"/>
    </xf>
    <xf numFmtId="0" fontId="5" fillId="0" borderId="0" xfId="8" applyFont="1" applyBorder="1" applyAlignment="1">
      <alignment horizontal="left" vertical="top"/>
    </xf>
    <xf numFmtId="0" fontId="5" fillId="0" borderId="0" xfId="0" applyFont="1" applyBorder="1" applyAlignment="1">
      <alignment horizontal="left" vertical="top"/>
    </xf>
    <xf numFmtId="0" fontId="6" fillId="0" borderId="0" xfId="8" applyFont="1" applyBorder="1" applyAlignment="1">
      <alignment horizontal="left" vertical="top"/>
    </xf>
    <xf numFmtId="0" fontId="5" fillId="0" borderId="0" xfId="8" applyFont="1" applyBorder="1" applyAlignment="1">
      <alignment vertical="top"/>
    </xf>
    <xf numFmtId="0" fontId="6" fillId="0" borderId="3" xfId="8" applyFont="1" applyBorder="1" applyAlignment="1">
      <alignment horizontal="left" vertical="top"/>
    </xf>
    <xf numFmtId="0" fontId="6" fillId="0" borderId="0" xfId="0" applyFont="1" applyBorder="1" applyAlignment="1">
      <alignment horizontal="center" vertical="top"/>
    </xf>
    <xf numFmtId="0" fontId="6" fillId="0" borderId="3" xfId="0" applyFont="1" applyBorder="1" applyAlignment="1">
      <alignment horizontal="center" vertical="top" wrapText="1"/>
    </xf>
    <xf numFmtId="0" fontId="0" fillId="0" borderId="9" xfId="0" applyBorder="1" applyAlignment="1">
      <alignment vertical="top" wrapText="1"/>
    </xf>
    <xf numFmtId="0" fontId="12" fillId="0" borderId="7" xfId="0" applyFont="1" applyBorder="1" applyAlignment="1">
      <alignment vertical="top"/>
    </xf>
    <xf numFmtId="0" fontId="12" fillId="0" borderId="12" xfId="0" applyFont="1" applyBorder="1" applyAlignment="1">
      <alignment vertical="top"/>
    </xf>
    <xf numFmtId="0" fontId="12" fillId="0" borderId="8" xfId="0" applyFont="1" applyBorder="1" applyAlignment="1">
      <alignment vertical="top"/>
    </xf>
    <xf numFmtId="0" fontId="12" fillId="0" borderId="10" xfId="0" applyFont="1" applyBorder="1" applyAlignment="1">
      <alignment vertical="top"/>
    </xf>
    <xf numFmtId="10" fontId="13" fillId="0" borderId="0" xfId="14" applyFont="1" applyBorder="1" applyAlignment="1">
      <alignment vertical="top"/>
    </xf>
    <xf numFmtId="0" fontId="12" fillId="0" borderId="6" xfId="0" applyFont="1" applyBorder="1" applyAlignment="1">
      <alignment vertical="top"/>
    </xf>
    <xf numFmtId="0" fontId="27" fillId="0" borderId="28" xfId="8" applyFont="1" applyBorder="1" applyAlignment="1">
      <alignment vertical="top"/>
    </xf>
    <xf numFmtId="0" fontId="28" fillId="0" borderId="0" xfId="0" applyFont="1" applyBorder="1" applyAlignment="1">
      <alignment vertical="top"/>
    </xf>
    <xf numFmtId="0" fontId="27" fillId="0" borderId="27" xfId="0" applyFont="1" applyBorder="1" applyAlignment="1">
      <alignment vertical="top"/>
    </xf>
    <xf numFmtId="0" fontId="5" fillId="0" borderId="0" xfId="10" applyFont="1" applyAlignment="1"/>
    <xf numFmtId="0" fontId="9" fillId="0" borderId="0" xfId="9" applyFont="1"/>
    <xf numFmtId="0" fontId="5" fillId="0" borderId="0" xfId="10" applyFont="1" applyAlignment="1">
      <alignment vertical="top" wrapText="1"/>
    </xf>
    <xf numFmtId="0" fontId="0" fillId="0" borderId="0" xfId="0" applyAlignment="1">
      <alignment horizontal="left" vertical="top" wrapText="1"/>
    </xf>
    <xf numFmtId="0" fontId="6" fillId="0" borderId="0" xfId="10" applyFont="1" applyAlignment="1">
      <alignment vertical="top" wrapText="1"/>
    </xf>
    <xf numFmtId="0" fontId="5" fillId="0" borderId="0" xfId="10" applyFont="1" applyAlignment="1" applyProtection="1">
      <protection locked="0"/>
    </xf>
    <xf numFmtId="0" fontId="5" fillId="0" borderId="0" xfId="10" applyFont="1" applyAlignment="1">
      <alignment wrapText="1"/>
    </xf>
    <xf numFmtId="0" fontId="1" fillId="0" borderId="0" xfId="10" applyFont="1" applyAlignment="1">
      <alignment vertical="top" wrapText="1"/>
    </xf>
    <xf numFmtId="0" fontId="0" fillId="0" borderId="0" xfId="0" applyAlignment="1">
      <alignment vertical="center"/>
    </xf>
    <xf numFmtId="0" fontId="14" fillId="0" borderId="0" xfId="0" applyFont="1" applyAlignment="1">
      <alignment vertical="top"/>
    </xf>
    <xf numFmtId="0" fontId="0" fillId="0" borderId="0" xfId="0" applyAlignment="1">
      <alignment horizontal="right"/>
    </xf>
    <xf numFmtId="0" fontId="6" fillId="0" borderId="0" xfId="10" applyFont="1" applyAlignment="1"/>
    <xf numFmtId="0" fontId="1" fillId="0" borderId="0" xfId="10" applyFont="1"/>
    <xf numFmtId="0" fontId="5" fillId="0" borderId="29" xfId="11" applyFont="1" applyBorder="1" applyAlignment="1">
      <alignment horizontal="right"/>
    </xf>
    <xf numFmtId="0" fontId="5" fillId="2" borderId="4" xfId="0" applyFont="1" applyFill="1" applyBorder="1" applyAlignment="1" applyProtection="1">
      <alignment horizontal="center"/>
      <protection locked="0"/>
    </xf>
    <xf numFmtId="0" fontId="13" fillId="0" borderId="3" xfId="0" applyFont="1" applyBorder="1" applyAlignment="1">
      <alignment horizontal="center"/>
    </xf>
    <xf numFmtId="0" fontId="13" fillId="0" borderId="6" xfId="0" applyFont="1" applyBorder="1" applyAlignment="1">
      <alignment horizontal="center"/>
    </xf>
    <xf numFmtId="0" fontId="0" fillId="0" borderId="0" xfId="0" applyBorder="1" applyAlignment="1">
      <alignment horizontal="center"/>
    </xf>
    <xf numFmtId="0" fontId="13" fillId="0" borderId="6" xfId="0" applyFont="1" applyBorder="1" applyAlignment="1">
      <alignment horizontal="center" vertical="top"/>
    </xf>
    <xf numFmtId="0" fontId="0" fillId="0" borderId="0" xfId="0" applyAlignment="1">
      <alignment horizontal="left"/>
    </xf>
    <xf numFmtId="9" fontId="6" fillId="0" borderId="0" xfId="0" applyNumberFormat="1" applyFont="1" applyBorder="1" applyAlignment="1">
      <alignment horizontal="center" vertical="top" wrapText="1"/>
    </xf>
    <xf numFmtId="9" fontId="6" fillId="0" borderId="0" xfId="8" applyNumberFormat="1" applyFont="1" applyBorder="1" applyAlignment="1">
      <alignment horizontal="center" vertical="center"/>
    </xf>
    <xf numFmtId="9" fontId="6" fillId="0" borderId="0" xfId="8" applyNumberFormat="1" applyFont="1" applyBorder="1" applyAlignment="1">
      <alignment horizontal="center" vertical="top"/>
    </xf>
    <xf numFmtId="9" fontId="6" fillId="0" borderId="0" xfId="0" applyNumberFormat="1" applyFont="1" applyAlignment="1">
      <alignment horizontal="center" vertical="top"/>
    </xf>
    <xf numFmtId="0" fontId="6" fillId="0" borderId="0" xfId="0" applyFont="1" applyBorder="1" applyAlignment="1">
      <alignment horizontal="left" vertical="top" wrapText="1"/>
    </xf>
    <xf numFmtId="0" fontId="5" fillId="0" borderId="0" xfId="0" applyFont="1" applyAlignment="1">
      <alignment horizontal="left" vertical="center"/>
    </xf>
    <xf numFmtId="0" fontId="28" fillId="0" borderId="27" xfId="0" applyFont="1" applyBorder="1" applyAlignment="1">
      <alignment vertical="top"/>
    </xf>
    <xf numFmtId="0" fontId="5" fillId="0" borderId="30" xfId="8" applyFont="1" applyBorder="1"/>
    <xf numFmtId="0" fontId="6" fillId="0" borderId="27" xfId="8" applyFont="1" applyBorder="1"/>
    <xf numFmtId="0" fontId="0" fillId="0" borderId="30" xfId="0" applyBorder="1" applyAlignment="1">
      <alignment vertical="top" wrapText="1"/>
    </xf>
    <xf numFmtId="0" fontId="12" fillId="0" borderId="20" xfId="0" applyFont="1" applyBorder="1" applyAlignment="1">
      <alignment vertical="top"/>
    </xf>
    <xf numFmtId="0" fontId="28" fillId="0" borderId="30" xfId="0" applyFont="1" applyBorder="1" applyAlignment="1">
      <alignment vertical="top"/>
    </xf>
    <xf numFmtId="0" fontId="13" fillId="0" borderId="5" xfId="0" applyFont="1" applyBorder="1" applyAlignment="1">
      <alignment vertical="top"/>
    </xf>
    <xf numFmtId="0" fontId="12" fillId="0" borderId="11" xfId="0" applyFont="1" applyBorder="1" applyAlignment="1">
      <alignment vertical="top"/>
    </xf>
    <xf numFmtId="0" fontId="12" fillId="0" borderId="12" xfId="0" applyFont="1" applyBorder="1" applyAlignment="1">
      <alignment horizontal="left" vertical="top" wrapText="1" indent="1"/>
    </xf>
    <xf numFmtId="0" fontId="12" fillId="0" borderId="12" xfId="0" applyFont="1" applyBorder="1" applyAlignment="1">
      <alignment horizontal="left" vertical="top" indent="1"/>
    </xf>
    <xf numFmtId="49" fontId="6" fillId="0" borderId="0" xfId="0" applyNumberFormat="1" applyFont="1" applyAlignment="1">
      <alignment vertical="top"/>
    </xf>
    <xf numFmtId="0" fontId="6" fillId="4" borderId="4" xfId="12" applyNumberFormat="1" applyFont="1" applyFill="1" applyBorder="1" applyAlignment="1" applyProtection="1">
      <alignment horizontal="right"/>
    </xf>
    <xf numFmtId="0" fontId="6" fillId="3" borderId="14" xfId="11" applyFont="1" applyFill="1" applyBorder="1"/>
    <xf numFmtId="0" fontId="5" fillId="0" borderId="0" xfId="11" applyFont="1" applyAlignment="1">
      <alignment horizontal="left"/>
    </xf>
    <xf numFmtId="0" fontId="2" fillId="0" borderId="0" xfId="11" applyFont="1" applyAlignment="1">
      <alignment horizontal="left" vertical="top" indent="1"/>
    </xf>
    <xf numFmtId="0" fontId="25" fillId="0" borderId="0" xfId="11" applyFont="1"/>
    <xf numFmtId="0" fontId="13" fillId="0" borderId="0" xfId="0" applyFont="1" applyBorder="1" applyAlignment="1">
      <alignment horizontal="left" vertical="top"/>
    </xf>
    <xf numFmtId="0" fontId="5" fillId="0" borderId="3" xfId="0" applyFont="1" applyBorder="1" applyAlignment="1">
      <alignment horizontal="center"/>
    </xf>
    <xf numFmtId="0" fontId="11" fillId="0" borderId="0" xfId="0" applyFont="1"/>
    <xf numFmtId="0" fontId="5" fillId="0" borderId="0" xfId="0" applyFont="1" applyAlignment="1"/>
    <xf numFmtId="0" fontId="0" fillId="0" borderId="13" xfId="0" applyBorder="1" applyAlignment="1"/>
    <xf numFmtId="0" fontId="25" fillId="5" borderId="31" xfId="9" applyFont="1" applyFill="1" applyBorder="1"/>
    <xf numFmtId="0" fontId="25" fillId="5" borderId="32" xfId="9" applyFont="1" applyFill="1" applyBorder="1"/>
    <xf numFmtId="15" fontId="13" fillId="5" borderId="32" xfId="9" applyNumberFormat="1" applyFont="1" applyFill="1" applyBorder="1"/>
    <xf numFmtId="0" fontId="1" fillId="5" borderId="32" xfId="9" applyFill="1" applyBorder="1"/>
    <xf numFmtId="0" fontId="12" fillId="5" borderId="32" xfId="9" applyFont="1" applyFill="1" applyBorder="1"/>
    <xf numFmtId="0" fontId="1" fillId="5" borderId="33" xfId="9" applyFill="1" applyBorder="1"/>
    <xf numFmtId="0" fontId="25" fillId="5" borderId="34" xfId="9" applyFont="1" applyFill="1" applyBorder="1"/>
    <xf numFmtId="0" fontId="25" fillId="5" borderId="30" xfId="9" applyFont="1" applyFill="1" applyBorder="1"/>
    <xf numFmtId="0" fontId="13" fillId="5" borderId="30" xfId="9" applyFont="1" applyFill="1" applyBorder="1" applyAlignment="1">
      <alignment horizontal="right"/>
    </xf>
    <xf numFmtId="0" fontId="1" fillId="5" borderId="30" xfId="9" applyFill="1" applyBorder="1"/>
    <xf numFmtId="0" fontId="12" fillId="5" borderId="30" xfId="9" applyFont="1" applyFill="1" applyBorder="1"/>
    <xf numFmtId="0" fontId="1" fillId="5" borderId="35" xfId="9" applyFill="1" applyBorder="1"/>
    <xf numFmtId="0" fontId="13" fillId="5" borderId="30" xfId="9" applyFont="1" applyFill="1" applyBorder="1"/>
    <xf numFmtId="3" fontId="13" fillId="5" borderId="30" xfId="9" applyNumberFormat="1" applyFont="1" applyFill="1" applyBorder="1"/>
    <xf numFmtId="0" fontId="1" fillId="5" borderId="28" xfId="9" applyFill="1" applyBorder="1"/>
    <xf numFmtId="0" fontId="5" fillId="5" borderId="35" xfId="9" applyFont="1" applyFill="1" applyBorder="1"/>
    <xf numFmtId="0" fontId="25" fillId="5" borderId="36" xfId="9" applyFont="1" applyFill="1" applyBorder="1"/>
    <xf numFmtId="0" fontId="25" fillId="5" borderId="37" xfId="9" applyFont="1" applyFill="1" applyBorder="1"/>
    <xf numFmtId="0" fontId="13" fillId="5" borderId="37" xfId="9" applyFont="1" applyFill="1" applyBorder="1"/>
    <xf numFmtId="0" fontId="1" fillId="5" borderId="38" xfId="9" applyFill="1" applyBorder="1"/>
    <xf numFmtId="0" fontId="12" fillId="5" borderId="37" xfId="9" applyFont="1" applyFill="1" applyBorder="1"/>
    <xf numFmtId="0" fontId="5" fillId="5" borderId="39" xfId="9" applyFont="1" applyFill="1" applyBorder="1"/>
    <xf numFmtId="0" fontId="17" fillId="0" borderId="0" xfId="0" applyFont="1" applyAlignment="1">
      <alignment vertical="top"/>
    </xf>
    <xf numFmtId="0" fontId="1" fillId="0" borderId="40" xfId="9" applyBorder="1"/>
    <xf numFmtId="0" fontId="22" fillId="0" borderId="41" xfId="9" applyFont="1" applyBorder="1"/>
    <xf numFmtId="0" fontId="1" fillId="0" borderId="41" xfId="9" applyBorder="1"/>
    <xf numFmtId="0" fontId="1" fillId="0" borderId="42" xfId="9" applyBorder="1"/>
    <xf numFmtId="0" fontId="1" fillId="0" borderId="43" xfId="9" applyBorder="1"/>
    <xf numFmtId="0" fontId="0" fillId="0" borderId="44" xfId="0" applyBorder="1" applyAlignment="1">
      <alignment wrapText="1"/>
    </xf>
    <xf numFmtId="0" fontId="1" fillId="0" borderId="44" xfId="9" applyBorder="1"/>
    <xf numFmtId="0" fontId="1" fillId="0" borderId="0" xfId="9" applyBorder="1"/>
    <xf numFmtId="0" fontId="1" fillId="0" borderId="44" xfId="9" applyBorder="1" applyAlignment="1">
      <alignment vertical="center" textRotation="90"/>
    </xf>
    <xf numFmtId="0" fontId="1" fillId="0" borderId="45" xfId="9" applyBorder="1"/>
    <xf numFmtId="0" fontId="1" fillId="0" borderId="46" xfId="9" applyBorder="1"/>
    <xf numFmtId="0" fontId="1" fillId="0" borderId="47" xfId="9" applyBorder="1"/>
    <xf numFmtId="0" fontId="8" fillId="0" borderId="0" xfId="10" applyFont="1" applyAlignment="1">
      <alignment horizontal="right"/>
    </xf>
    <xf numFmtId="0" fontId="0" fillId="0" borderId="3" xfId="0" applyBorder="1" applyAlignment="1">
      <alignment vertical="top" wrapText="1"/>
    </xf>
    <xf numFmtId="0" fontId="22" fillId="0" borderId="0" xfId="0" applyFont="1" applyAlignment="1">
      <alignment horizontal="center" vertical="top"/>
    </xf>
    <xf numFmtId="0" fontId="0" fillId="0" borderId="0" xfId="0" applyAlignment="1">
      <alignment horizontal="center" vertical="top"/>
    </xf>
    <xf numFmtId="0" fontId="12" fillId="0" borderId="11" xfId="0" applyFont="1" applyBorder="1" applyAlignment="1">
      <alignment vertical="top" wrapText="1"/>
    </xf>
    <xf numFmtId="0" fontId="0" fillId="0" borderId="13" xfId="0" applyBorder="1" applyAlignment="1">
      <alignment vertical="top" wrapText="1"/>
    </xf>
    <xf numFmtId="0" fontId="12" fillId="0" borderId="13" xfId="0" applyFont="1" applyBorder="1" applyAlignment="1">
      <alignment vertical="top" wrapText="1"/>
    </xf>
    <xf numFmtId="9" fontId="6" fillId="0" borderId="14" xfId="14" applyNumberFormat="1" applyFont="1" applyBorder="1" applyAlignment="1">
      <alignment horizontal="center" vertical="top" wrapText="1"/>
    </xf>
    <xf numFmtId="9" fontId="6" fillId="0" borderId="14" xfId="14" applyNumberFormat="1" applyFont="1" applyBorder="1" applyAlignment="1">
      <alignment horizontal="center" vertical="top"/>
    </xf>
    <xf numFmtId="0" fontId="9" fillId="0" borderId="5" xfId="0" applyFont="1" applyBorder="1"/>
    <xf numFmtId="0" fontId="0" fillId="0" borderId="6" xfId="0" applyBorder="1"/>
    <xf numFmtId="0" fontId="0" fillId="0" borderId="7" xfId="0" applyBorder="1"/>
    <xf numFmtId="0" fontId="0" fillId="0" borderId="9" xfId="0" applyBorder="1"/>
    <xf numFmtId="0" fontId="0" fillId="0" borderId="0" xfId="0" applyBorder="1"/>
    <xf numFmtId="0" fontId="0" fillId="0" borderId="12" xfId="0" applyBorder="1"/>
    <xf numFmtId="0" fontId="0" fillId="0" borderId="10" xfId="0" applyBorder="1"/>
    <xf numFmtId="0" fontId="0" fillId="0" borderId="3" xfId="0" applyBorder="1"/>
    <xf numFmtId="0" fontId="0" fillId="0" borderId="8" xfId="0" applyBorder="1"/>
    <xf numFmtId="9" fontId="13" fillId="0" borderId="4" xfId="14" applyNumberFormat="1" applyFont="1" applyBorder="1" applyAlignment="1">
      <alignment vertical="top"/>
    </xf>
    <xf numFmtId="10" fontId="13" fillId="0" borderId="0" xfId="14" applyFont="1" applyBorder="1" applyAlignment="1">
      <alignment horizontal="center" vertical="top"/>
    </xf>
    <xf numFmtId="0" fontId="12" fillId="0" borderId="13" xfId="0" applyFont="1" applyBorder="1" applyAlignment="1">
      <alignment vertical="top"/>
    </xf>
    <xf numFmtId="0" fontId="12" fillId="0" borderId="5" xfId="0" applyFont="1" applyBorder="1" applyAlignment="1">
      <alignment vertical="top"/>
    </xf>
    <xf numFmtId="0" fontId="12" fillId="0" borderId="4" xfId="0" applyFont="1" applyBorder="1" applyAlignment="1">
      <alignment vertical="top" wrapText="1"/>
    </xf>
    <xf numFmtId="0" fontId="27" fillId="0" borderId="28" xfId="0" applyFont="1" applyBorder="1" applyAlignment="1">
      <alignment vertical="top"/>
    </xf>
    <xf numFmtId="0" fontId="12" fillId="0" borderId="4" xfId="0" applyFont="1" applyBorder="1" applyAlignment="1">
      <alignment vertical="top"/>
    </xf>
    <xf numFmtId="0" fontId="27" fillId="0" borderId="4" xfId="0" applyFont="1" applyBorder="1" applyAlignment="1">
      <alignment vertical="top"/>
    </xf>
    <xf numFmtId="0" fontId="5" fillId="0" borderId="0" xfId="10" applyFont="1" applyAlignment="1">
      <alignment horizontal="right"/>
    </xf>
    <xf numFmtId="9" fontId="12" fillId="0" borderId="4" xfId="0" applyNumberFormat="1" applyFont="1" applyBorder="1" applyAlignment="1">
      <alignment vertical="top"/>
    </xf>
    <xf numFmtId="9" fontId="12" fillId="0" borderId="4" xfId="14" applyNumberFormat="1" applyFont="1" applyBorder="1" applyAlignment="1">
      <alignment vertical="top"/>
    </xf>
    <xf numFmtId="0" fontId="0" fillId="0" borderId="12" xfId="0" applyBorder="1" applyAlignment="1">
      <alignment horizontal="left" vertical="top"/>
    </xf>
    <xf numFmtId="0" fontId="12" fillId="0" borderId="13" xfId="0" applyFont="1" applyBorder="1" applyAlignment="1">
      <alignment horizontal="left" vertical="top" indent="1"/>
    </xf>
    <xf numFmtId="9" fontId="12" fillId="0" borderId="4" xfId="14" applyNumberFormat="1" applyFont="1" applyBorder="1" applyAlignment="1">
      <alignment horizontal="right" vertical="top"/>
    </xf>
    <xf numFmtId="9" fontId="13" fillId="0" borderId="4" xfId="14" applyNumberFormat="1" applyFont="1" applyBorder="1" applyAlignment="1">
      <alignment horizontal="right" vertical="top"/>
    </xf>
    <xf numFmtId="9" fontId="12" fillId="0" borderId="11" xfId="14" applyNumberFormat="1" applyFont="1" applyBorder="1" applyAlignment="1">
      <alignment vertical="top"/>
    </xf>
    <xf numFmtId="0" fontId="12" fillId="0" borderId="13" xfId="0" applyFont="1" applyBorder="1" applyAlignment="1">
      <alignment horizontal="left" vertical="top" wrapText="1" indent="1"/>
    </xf>
    <xf numFmtId="0" fontId="12" fillId="0" borderId="9" xfId="0" applyFont="1" applyBorder="1" applyAlignment="1">
      <alignment vertical="top" wrapText="1"/>
    </xf>
    <xf numFmtId="0" fontId="0" fillId="0" borderId="12" xfId="0" applyBorder="1" applyAlignment="1">
      <alignment vertical="top"/>
    </xf>
    <xf numFmtId="0" fontId="0" fillId="0" borderId="10" xfId="0" applyBorder="1" applyAlignment="1">
      <alignment vertical="top"/>
    </xf>
    <xf numFmtId="0" fontId="0" fillId="0" borderId="8" xfId="0" applyBorder="1" applyAlignment="1">
      <alignment vertical="top"/>
    </xf>
    <xf numFmtId="9" fontId="12" fillId="0" borderId="0" xfId="14" applyNumberFormat="1" applyFont="1" applyAlignment="1">
      <alignment vertical="top"/>
    </xf>
    <xf numFmtId="0" fontId="14" fillId="0" borderId="0" xfId="11" applyFont="1" applyProtection="1">
      <protection locked="0"/>
    </xf>
    <xf numFmtId="9" fontId="13" fillId="0" borderId="4" xfId="0" applyNumberFormat="1" applyFont="1" applyBorder="1" applyAlignment="1">
      <alignment horizontal="right" vertical="top"/>
    </xf>
    <xf numFmtId="0" fontId="0" fillId="0" borderId="13" xfId="0" applyBorder="1" applyAlignment="1">
      <alignment vertical="top"/>
    </xf>
    <xf numFmtId="0" fontId="12" fillId="0" borderId="8" xfId="0" applyFont="1" applyBorder="1" applyAlignment="1">
      <alignment horizontal="left" vertical="top" indent="1"/>
    </xf>
    <xf numFmtId="0" fontId="0" fillId="0" borderId="9" xfId="0" applyBorder="1" applyAlignment="1">
      <alignment horizontal="left" vertical="top" wrapText="1" indent="1"/>
    </xf>
    <xf numFmtId="0" fontId="0" fillId="0" borderId="0" xfId="0" applyAlignment="1">
      <alignment horizontal="left" indent="1"/>
    </xf>
    <xf numFmtId="0" fontId="19" fillId="0" borderId="0" xfId="0" applyFont="1" applyAlignment="1">
      <alignment horizontal="left"/>
    </xf>
    <xf numFmtId="0" fontId="19" fillId="0" borderId="0" xfId="0" applyFont="1"/>
    <xf numFmtId="10" fontId="12" fillId="0" borderId="0" xfId="14" applyFont="1" applyBorder="1" applyAlignment="1">
      <alignment vertical="top"/>
    </xf>
    <xf numFmtId="9" fontId="6" fillId="0" borderId="12" xfId="14" applyNumberFormat="1" applyFont="1" applyBorder="1" applyAlignment="1">
      <alignment horizontal="center" vertical="top" wrapText="1"/>
    </xf>
    <xf numFmtId="10" fontId="12" fillId="0" borderId="0" xfId="0" applyNumberFormat="1" applyFont="1" applyBorder="1" applyAlignment="1">
      <alignment vertical="top"/>
    </xf>
    <xf numFmtId="9" fontId="12" fillId="0" borderId="12" xfId="0" applyNumberFormat="1" applyFont="1" applyBorder="1" applyAlignment="1">
      <alignment vertical="top"/>
    </xf>
    <xf numFmtId="0" fontId="12" fillId="0" borderId="0" xfId="0" applyFont="1" applyBorder="1" applyAlignment="1">
      <alignment horizontal="left" vertical="top"/>
    </xf>
    <xf numFmtId="9" fontId="6" fillId="0" borderId="12" xfId="14" applyNumberFormat="1" applyFont="1" applyBorder="1" applyAlignment="1">
      <alignment horizontal="right" vertical="top"/>
    </xf>
    <xf numFmtId="9" fontId="12" fillId="0" borderId="12" xfId="14" applyNumberFormat="1" applyFont="1" applyBorder="1" applyAlignment="1">
      <alignment vertical="top"/>
    </xf>
    <xf numFmtId="9" fontId="12" fillId="0" borderId="0" xfId="14" applyNumberFormat="1" applyFont="1" applyBorder="1" applyAlignment="1">
      <alignment vertical="top"/>
    </xf>
    <xf numFmtId="9" fontId="12" fillId="0" borderId="7" xfId="0" applyNumberFormat="1" applyFont="1" applyBorder="1" applyAlignment="1">
      <alignment vertical="top"/>
    </xf>
    <xf numFmtId="9" fontId="12" fillId="0" borderId="0" xfId="14" applyNumberFormat="1" applyFont="1" applyAlignment="1">
      <alignment horizontal="right" vertical="top"/>
    </xf>
    <xf numFmtId="0" fontId="9" fillId="0" borderId="0" xfId="0" applyFont="1" applyAlignment="1">
      <alignment vertical="top"/>
    </xf>
    <xf numFmtId="0" fontId="21" fillId="0" borderId="0" xfId="8" applyFont="1" applyAlignment="1">
      <alignment horizontal="center" vertical="top"/>
    </xf>
    <xf numFmtId="0" fontId="31" fillId="0" borderId="0" xfId="0" applyFont="1" applyBorder="1" applyAlignment="1">
      <alignment horizontal="left"/>
    </xf>
    <xf numFmtId="0" fontId="14" fillId="0" borderId="0" xfId="0" applyFont="1" applyBorder="1" applyAlignment="1">
      <alignment horizontal="center" vertical="top" wrapText="1"/>
    </xf>
    <xf numFmtId="0" fontId="32" fillId="0" borderId="0" xfId="0" applyFont="1" applyBorder="1" applyAlignment="1">
      <alignment horizontal="center" wrapText="1"/>
    </xf>
    <xf numFmtId="0" fontId="2" fillId="0" borderId="0" xfId="0" applyFont="1" applyAlignment="1">
      <alignment horizontal="center" wrapText="1"/>
    </xf>
    <xf numFmtId="0" fontId="16" fillId="0" borderId="0" xfId="0" applyFont="1" applyBorder="1" applyAlignment="1">
      <alignment horizontal="left"/>
    </xf>
    <xf numFmtId="0" fontId="16" fillId="0" borderId="0" xfId="0" applyFont="1"/>
    <xf numFmtId="0" fontId="7" fillId="0" borderId="0" xfId="0" applyFont="1" applyBorder="1" applyAlignment="1">
      <alignment horizontal="left"/>
    </xf>
    <xf numFmtId="0" fontId="16" fillId="0" borderId="0" xfId="0" applyFont="1" applyAlignment="1">
      <alignment horizontal="left"/>
    </xf>
    <xf numFmtId="0" fontId="16" fillId="0" borderId="0" xfId="0" applyFont="1" applyBorder="1" applyAlignment="1">
      <alignment horizontal="left" vertical="top"/>
    </xf>
    <xf numFmtId="0" fontId="16" fillId="0" borderId="0" xfId="0" applyFont="1" applyAlignment="1">
      <alignment vertical="top"/>
    </xf>
    <xf numFmtId="0" fontId="7" fillId="0" borderId="0" xfId="0" applyFont="1" applyAlignment="1">
      <alignment horizontal="center"/>
    </xf>
    <xf numFmtId="0" fontId="5" fillId="0" borderId="0" xfId="0" applyFont="1" applyAlignment="1">
      <alignment horizontal="center"/>
    </xf>
    <xf numFmtId="0" fontId="13" fillId="0" borderId="5" xfId="0" applyFont="1" applyBorder="1" applyAlignment="1">
      <alignment horizontal="left" vertical="top"/>
    </xf>
    <xf numFmtId="0" fontId="6" fillId="0" borderId="4" xfId="0" applyFont="1" applyBorder="1" applyAlignment="1">
      <alignment horizontal="left" vertical="top"/>
    </xf>
    <xf numFmtId="0" fontId="6" fillId="0" borderId="11" xfId="0" applyFont="1" applyBorder="1" applyAlignment="1">
      <alignment horizontal="left" vertical="top" wrapText="1"/>
    </xf>
    <xf numFmtId="0" fontId="12" fillId="0" borderId="4" xfId="0" applyFont="1" applyBorder="1" applyAlignment="1">
      <alignment horizontal="left" vertical="top"/>
    </xf>
    <xf numFmtId="0" fontId="0" fillId="0" borderId="0" xfId="0" applyBorder="1" applyAlignment="1"/>
    <xf numFmtId="0" fontId="5" fillId="0" borderId="0" xfId="0" applyFont="1" applyAlignment="1">
      <alignment vertical="top"/>
    </xf>
    <xf numFmtId="0" fontId="27" fillId="0" borderId="30" xfId="0" applyFont="1" applyBorder="1" applyAlignment="1">
      <alignment vertical="top"/>
    </xf>
    <xf numFmtId="0" fontId="33" fillId="0" borderId="0" xfId="0" applyFont="1" applyAlignment="1">
      <alignment vertical="top"/>
    </xf>
    <xf numFmtId="0" fontId="33" fillId="0" borderId="0" xfId="0" applyFont="1" applyAlignment="1">
      <alignment vertical="top" wrapText="1"/>
    </xf>
    <xf numFmtId="0" fontId="34" fillId="0" borderId="0" xfId="0" applyFont="1" applyAlignment="1"/>
    <xf numFmtId="0" fontId="18" fillId="0" borderId="0" xfId="10" applyFont="1" applyAlignment="1">
      <alignment vertical="top"/>
    </xf>
    <xf numFmtId="0" fontId="33" fillId="0" borderId="0" xfId="10" applyFont="1" applyAlignment="1" applyProtection="1">
      <protection locked="0"/>
    </xf>
    <xf numFmtId="0" fontId="33" fillId="0" borderId="0" xfId="10" applyFont="1" applyAlignment="1"/>
    <xf numFmtId="0" fontId="18" fillId="0" borderId="0" xfId="10" applyFont="1" applyAlignment="1">
      <alignment horizontal="left" vertical="top"/>
    </xf>
    <xf numFmtId="0" fontId="34" fillId="0" borderId="0" xfId="10" applyFont="1" applyAlignment="1">
      <alignment wrapText="1"/>
    </xf>
    <xf numFmtId="0" fontId="18" fillId="0" borderId="0" xfId="10" applyFont="1"/>
    <xf numFmtId="0" fontId="36" fillId="0" borderId="0" xfId="10" applyFont="1"/>
    <xf numFmtId="0" fontId="38" fillId="0" borderId="0" xfId="0" applyFont="1" applyBorder="1" applyAlignment="1">
      <alignment horizontal="center" vertical="top" wrapText="1"/>
    </xf>
    <xf numFmtId="0" fontId="33" fillId="0" borderId="0" xfId="0" applyFont="1"/>
    <xf numFmtId="0" fontId="34" fillId="0" borderId="0" xfId="0" applyFont="1"/>
    <xf numFmtId="0" fontId="33" fillId="0" borderId="28" xfId="0" applyFont="1" applyBorder="1" applyAlignment="1">
      <alignment horizontal="center" vertical="top"/>
    </xf>
    <xf numFmtId="0" fontId="41" fillId="0" borderId="30" xfId="0" applyFont="1" applyBorder="1" applyAlignment="1"/>
    <xf numFmtId="0" fontId="33" fillId="0" borderId="30" xfId="0" applyFont="1" applyBorder="1" applyAlignment="1">
      <alignment horizontal="center" vertical="top"/>
    </xf>
    <xf numFmtId="0" fontId="42" fillId="0" borderId="30" xfId="0" applyFont="1" applyBorder="1" applyAlignment="1"/>
    <xf numFmtId="0" fontId="33" fillId="0" borderId="30" xfId="8" applyFont="1" applyBorder="1" applyAlignment="1">
      <alignment horizontal="left" vertical="top"/>
    </xf>
    <xf numFmtId="0" fontId="42" fillId="0" borderId="30" xfId="0" applyFont="1" applyBorder="1" applyAlignment="1">
      <alignment vertical="top"/>
    </xf>
    <xf numFmtId="0" fontId="33" fillId="0" borderId="30" xfId="8" applyFont="1" applyBorder="1" applyAlignment="1">
      <alignment horizontal="center" vertical="top"/>
    </xf>
    <xf numFmtId="0" fontId="33" fillId="0" borderId="9" xfId="0" applyFont="1" applyBorder="1" applyAlignment="1"/>
    <xf numFmtId="0" fontId="41" fillId="0" borderId="0" xfId="0" applyFont="1" applyBorder="1" applyAlignment="1"/>
    <xf numFmtId="0" fontId="18" fillId="0" borderId="0" xfId="0" applyFont="1" applyBorder="1" applyAlignment="1"/>
    <xf numFmtId="0" fontId="42" fillId="0" borderId="0" xfId="0" applyFont="1" applyBorder="1" applyAlignment="1"/>
    <xf numFmtId="0" fontId="34" fillId="0" borderId="0" xfId="8" applyFont="1" applyBorder="1" applyAlignment="1">
      <alignment horizontal="center" vertical="top"/>
    </xf>
    <xf numFmtId="0" fontId="42" fillId="0" borderId="0" xfId="8" applyFont="1" applyBorder="1" applyAlignment="1">
      <alignment horizontal="center" vertical="top"/>
    </xf>
    <xf numFmtId="0" fontId="42" fillId="0" borderId="0" xfId="8" applyFont="1" applyBorder="1" applyAlignment="1">
      <alignment vertical="top"/>
    </xf>
    <xf numFmtId="0" fontId="18" fillId="0" borderId="0" xfId="8" applyFont="1" applyBorder="1" applyAlignment="1">
      <alignment horizontal="left" vertical="top"/>
    </xf>
    <xf numFmtId="0" fontId="39" fillId="0" borderId="0" xfId="0" applyFont="1"/>
    <xf numFmtId="0" fontId="42" fillId="0" borderId="0" xfId="0" applyFont="1" applyBorder="1" applyAlignment="1">
      <alignment vertical="top"/>
    </xf>
    <xf numFmtId="0" fontId="42" fillId="0" borderId="27" xfId="0" applyFont="1" applyBorder="1" applyAlignment="1">
      <alignment vertical="top"/>
    </xf>
    <xf numFmtId="0" fontId="34" fillId="0" borderId="0" xfId="9" applyFont="1"/>
    <xf numFmtId="0" fontId="0" fillId="0" borderId="6" xfId="0" applyBorder="1" applyAlignment="1">
      <alignment vertical="top" wrapText="1"/>
    </xf>
    <xf numFmtId="0" fontId="0" fillId="0" borderId="10" xfId="0" applyBorder="1" applyAlignment="1">
      <alignment vertical="top" wrapText="1"/>
    </xf>
    <xf numFmtId="15" fontId="6" fillId="0" borderId="0" xfId="11" applyNumberFormat="1" applyFont="1" applyProtection="1">
      <protection locked="0"/>
    </xf>
    <xf numFmtId="0" fontId="5" fillId="0" borderId="0" xfId="11" applyFont="1" applyBorder="1" applyAlignment="1">
      <alignment horizontal="left"/>
    </xf>
    <xf numFmtId="0" fontId="35" fillId="0" borderId="0" xfId="0" applyFont="1" applyBorder="1" applyAlignment="1">
      <alignment vertical="top"/>
    </xf>
    <xf numFmtId="0" fontId="35" fillId="0" borderId="28" xfId="0" applyFont="1" applyBorder="1" applyAlignment="1">
      <alignment vertical="top"/>
    </xf>
    <xf numFmtId="0" fontId="35" fillId="0" borderId="30" xfId="0" applyFont="1" applyBorder="1" applyAlignment="1">
      <alignment vertical="top"/>
    </xf>
    <xf numFmtId="0" fontId="35" fillId="0" borderId="27" xfId="0" applyFont="1" applyBorder="1" applyAlignment="1">
      <alignment vertical="top"/>
    </xf>
    <xf numFmtId="0" fontId="12" fillId="0" borderId="6" xfId="0" applyFont="1" applyBorder="1" applyAlignment="1">
      <alignment vertical="top" wrapText="1"/>
    </xf>
    <xf numFmtId="0" fontId="10" fillId="0" borderId="9" xfId="8" applyFont="1" applyBorder="1" applyAlignment="1">
      <alignment vertical="top" wrapText="1"/>
    </xf>
    <xf numFmtId="0" fontId="44" fillId="0" borderId="0" xfId="0" applyFont="1" applyAlignment="1">
      <alignment horizontal="center" vertical="top" wrapText="1"/>
    </xf>
    <xf numFmtId="0" fontId="0" fillId="0" borderId="27" xfId="0" applyBorder="1" applyAlignment="1">
      <alignment vertical="top" wrapText="1"/>
    </xf>
    <xf numFmtId="0" fontId="34" fillId="2" borderId="5" xfId="0" applyFont="1" applyFill="1" applyBorder="1" applyAlignment="1">
      <alignment vertical="top"/>
    </xf>
    <xf numFmtId="0" fontId="34" fillId="2" borderId="11" xfId="0" applyFont="1" applyFill="1" applyBorder="1" applyAlignment="1">
      <alignment vertical="top"/>
    </xf>
    <xf numFmtId="0" fontId="42" fillId="2" borderId="11" xfId="0" applyFont="1" applyFill="1" applyBorder="1" applyAlignment="1" applyProtection="1">
      <alignment vertical="top" wrapText="1"/>
      <protection locked="0"/>
    </xf>
    <xf numFmtId="0" fontId="34" fillId="2" borderId="11" xfId="0" applyFont="1" applyFill="1" applyBorder="1" applyAlignment="1">
      <alignment vertical="top" wrapText="1"/>
    </xf>
    <xf numFmtId="0" fontId="34" fillId="2" borderId="11" xfId="0" applyFont="1" applyFill="1" applyBorder="1" applyAlignment="1">
      <alignment horizontal="left" vertical="top" wrapText="1"/>
    </xf>
    <xf numFmtId="0" fontId="34" fillId="0" borderId="4" xfId="11" applyFont="1" applyBorder="1" applyAlignment="1" applyProtection="1">
      <alignment vertical="top" wrapText="1"/>
    </xf>
    <xf numFmtId="0" fontId="18" fillId="0" borderId="28" xfId="8" applyFont="1" applyBorder="1"/>
    <xf numFmtId="0" fontId="18" fillId="0" borderId="0" xfId="8" applyFont="1"/>
    <xf numFmtId="0" fontId="34" fillId="0" borderId="0" xfId="8" applyFont="1"/>
    <xf numFmtId="0" fontId="5" fillId="0" borderId="13" xfId="8" applyFont="1" applyBorder="1"/>
    <xf numFmtId="0" fontId="44" fillId="0" borderId="0" xfId="0" applyFont="1" applyAlignment="1">
      <alignment horizontal="center" wrapText="1"/>
    </xf>
    <xf numFmtId="0" fontId="2" fillId="0" borderId="0" xfId="0" applyFont="1" applyBorder="1" applyAlignment="1">
      <alignment horizontal="left" vertical="top" wrapText="1"/>
    </xf>
    <xf numFmtId="0" fontId="0" fillId="0" borderId="0" xfId="0" applyAlignment="1">
      <alignment vertical="top" wrapText="1"/>
    </xf>
    <xf numFmtId="0" fontId="37" fillId="0" borderId="6" xfId="0" applyFont="1" applyBorder="1" applyAlignment="1">
      <alignment horizontal="center" vertical="top" wrapText="1"/>
    </xf>
    <xf numFmtId="0" fontId="34" fillId="0" borderId="6" xfId="0" applyFont="1" applyBorder="1" applyAlignment="1">
      <alignment horizontal="center" vertical="top" wrapText="1"/>
    </xf>
    <xf numFmtId="0" fontId="34" fillId="0" borderId="3" xfId="0" applyFont="1" applyBorder="1" applyAlignment="1">
      <alignment horizontal="center" vertical="top" wrapText="1"/>
    </xf>
    <xf numFmtId="0" fontId="32" fillId="0" borderId="0" xfId="0" applyFont="1" applyBorder="1" applyAlignment="1">
      <alignment horizontal="center" wrapText="1"/>
    </xf>
    <xf numFmtId="0" fontId="2" fillId="0" borderId="0" xfId="0" applyFont="1" applyAlignment="1">
      <alignment horizontal="center" wrapText="1"/>
    </xf>
    <xf numFmtId="0" fontId="44" fillId="0" borderId="0" xfId="0" applyFont="1" applyBorder="1" applyAlignment="1">
      <alignment horizontal="center" vertical="top"/>
    </xf>
    <xf numFmtId="0" fontId="6" fillId="0" borderId="0" xfId="0" applyFont="1" applyAlignment="1">
      <alignment horizontal="center" vertical="top"/>
    </xf>
    <xf numFmtId="0" fontId="44" fillId="0" borderId="0" xfId="0" applyFont="1" applyAlignment="1">
      <alignment horizontal="center" vertical="top"/>
    </xf>
    <xf numFmtId="0" fontId="5" fillId="0" borderId="0" xfId="10" applyFont="1" applyBorder="1" applyAlignment="1">
      <alignment horizontal="left" wrapText="1"/>
    </xf>
    <xf numFmtId="0" fontId="0" fillId="0" borderId="0" xfId="0" applyBorder="1" applyAlignment="1">
      <alignment horizontal="left" wrapText="1"/>
    </xf>
    <xf numFmtId="0" fontId="0" fillId="0" borderId="3" xfId="0" applyBorder="1" applyAlignment="1">
      <alignment horizontal="left" wrapText="1"/>
    </xf>
    <xf numFmtId="0" fontId="6" fillId="0" borderId="0" xfId="10" applyFont="1" applyAlignment="1">
      <alignment vertical="top" wrapText="1"/>
    </xf>
    <xf numFmtId="0" fontId="18" fillId="0" borderId="0" xfId="10" applyFont="1" applyAlignment="1">
      <alignment vertical="top" wrapText="1"/>
    </xf>
    <xf numFmtId="0" fontId="1" fillId="0" borderId="0" xfId="10" applyFont="1" applyBorder="1" applyAlignment="1">
      <alignment vertical="top" wrapText="1"/>
    </xf>
    <xf numFmtId="0" fontId="1" fillId="0" borderId="3" xfId="10" applyFont="1" applyBorder="1" applyAlignment="1">
      <alignment vertical="top" wrapText="1"/>
    </xf>
    <xf numFmtId="0" fontId="34" fillId="0" borderId="0" xfId="0" applyFont="1" applyAlignment="1">
      <alignment vertical="top" wrapText="1"/>
    </xf>
    <xf numFmtId="0" fontId="1" fillId="0" borderId="0" xfId="10" applyAlignment="1">
      <alignment vertical="top" wrapText="1"/>
    </xf>
    <xf numFmtId="0" fontId="34" fillId="0" borderId="0" xfId="0" applyFont="1" applyAlignment="1"/>
    <xf numFmtId="0" fontId="1" fillId="0" borderId="0" xfId="10" applyAlignment="1"/>
    <xf numFmtId="0" fontId="18" fillId="0" borderId="0" xfId="10" applyFont="1" applyAlignment="1">
      <alignment horizontal="left" vertical="top" wrapText="1"/>
    </xf>
    <xf numFmtId="0" fontId="34" fillId="0" borderId="0" xfId="0" applyFont="1" applyAlignment="1">
      <alignment horizontal="left" vertical="top" wrapText="1"/>
    </xf>
    <xf numFmtId="0" fontId="34" fillId="0" borderId="0" xfId="0" applyFont="1" applyAlignment="1">
      <alignment horizontal="left" wrapText="1"/>
    </xf>
    <xf numFmtId="0" fontId="18" fillId="0" borderId="0" xfId="0" applyFont="1" applyAlignment="1">
      <alignment horizontal="left" vertical="top" wrapText="1"/>
    </xf>
    <xf numFmtId="0" fontId="18" fillId="0" borderId="0" xfId="0" applyFont="1" applyAlignment="1">
      <alignment wrapText="1"/>
    </xf>
    <xf numFmtId="0" fontId="34" fillId="0" borderId="0" xfId="0" applyFont="1" applyAlignment="1">
      <alignment wrapText="1"/>
    </xf>
    <xf numFmtId="0" fontId="1" fillId="0" borderId="0" xfId="10" applyFont="1" applyAlignment="1">
      <alignment vertical="top" wrapText="1"/>
    </xf>
    <xf numFmtId="0" fontId="0" fillId="0" borderId="0" xfId="0" applyAlignment="1">
      <alignment wrapText="1"/>
    </xf>
    <xf numFmtId="0" fontId="35" fillId="0" borderId="0" xfId="10" applyFont="1" applyAlignment="1">
      <alignment horizontal="center"/>
    </xf>
    <xf numFmtId="0" fontId="36" fillId="0" borderId="0" xfId="0" applyFont="1" applyAlignment="1">
      <alignment horizontal="center"/>
    </xf>
    <xf numFmtId="0" fontId="34" fillId="0" borderId="0" xfId="0" applyFont="1" applyAlignment="1">
      <alignment horizontal="center"/>
    </xf>
    <xf numFmtId="0" fontId="5" fillId="0" borderId="0" xfId="10" applyFont="1" applyAlignment="1" applyProtection="1">
      <alignment horizontal="left" wrapText="1"/>
      <protection locked="0"/>
    </xf>
    <xf numFmtId="0" fontId="0" fillId="0" borderId="0" xfId="0" applyAlignment="1">
      <alignment horizontal="left" wrapText="1"/>
    </xf>
    <xf numFmtId="0" fontId="5" fillId="0" borderId="0" xfId="10" applyFont="1" applyAlignment="1">
      <alignment horizontal="left" vertical="top" wrapText="1"/>
    </xf>
    <xf numFmtId="0" fontId="0" fillId="0" borderId="0" xfId="0" applyAlignment="1">
      <alignment horizontal="left" vertical="top" wrapText="1"/>
    </xf>
    <xf numFmtId="0" fontId="34" fillId="0" borderId="0" xfId="10" applyFont="1" applyAlignment="1"/>
    <xf numFmtId="0" fontId="0" fillId="0" borderId="0" xfId="0" applyBorder="1" applyAlignment="1">
      <alignment vertical="top" wrapText="1"/>
    </xf>
    <xf numFmtId="0" fontId="0" fillId="0" borderId="3" xfId="0" applyBorder="1" applyAlignment="1">
      <alignment vertical="top" wrapText="1"/>
    </xf>
    <xf numFmtId="0" fontId="1" fillId="0" borderId="0" xfId="10" applyAlignment="1">
      <alignment horizontal="left" vertical="top" wrapText="1"/>
    </xf>
    <xf numFmtId="0" fontId="5" fillId="0" borderId="0" xfId="10" applyFont="1" applyAlignment="1">
      <alignment horizontal="left" wrapText="1"/>
    </xf>
    <xf numFmtId="0" fontId="6" fillId="0" borderId="0" xfId="0" applyFont="1" applyAlignment="1">
      <alignment vertical="top" wrapText="1"/>
    </xf>
    <xf numFmtId="0" fontId="11" fillId="0" borderId="0" xfId="0" applyFont="1" applyAlignment="1">
      <alignment vertical="top"/>
    </xf>
    <xf numFmtId="0" fontId="0" fillId="0" borderId="0" xfId="0" applyAlignment="1">
      <alignment vertical="top"/>
    </xf>
    <xf numFmtId="0" fontId="33" fillId="0" borderId="0" xfId="0" applyFont="1" applyAlignment="1">
      <alignment vertical="top"/>
    </xf>
    <xf numFmtId="0" fontId="34" fillId="0" borderId="0" xfId="0" applyFont="1" applyAlignment="1">
      <alignment vertical="top"/>
    </xf>
    <xf numFmtId="0" fontId="6" fillId="0" borderId="0" xfId="0" applyFont="1" applyBorder="1" applyAlignment="1">
      <alignment vertical="top" wrapText="1"/>
    </xf>
    <xf numFmtId="0" fontId="6" fillId="0" borderId="9" xfId="0" applyFont="1" applyBorder="1" applyAlignment="1">
      <alignment vertical="top" wrapText="1"/>
    </xf>
    <xf numFmtId="0" fontId="6" fillId="0" borderId="12" xfId="0" applyFont="1" applyBorder="1" applyAlignment="1">
      <alignment vertical="top" wrapText="1"/>
    </xf>
    <xf numFmtId="0" fontId="39" fillId="0" borderId="0" xfId="0" applyFont="1" applyAlignment="1">
      <alignment vertical="top"/>
    </xf>
    <xf numFmtId="0" fontId="6" fillId="0" borderId="10" xfId="0" applyFont="1" applyBorder="1" applyAlignment="1">
      <alignment vertical="top" wrapText="1"/>
    </xf>
    <xf numFmtId="0" fontId="6" fillId="0" borderId="3" xfId="0" applyFont="1" applyBorder="1" applyAlignment="1">
      <alignment vertical="top" wrapText="1"/>
    </xf>
    <xf numFmtId="0" fontId="6" fillId="0" borderId="8" xfId="0" applyFont="1" applyBorder="1" applyAlignment="1">
      <alignment vertical="top" wrapText="1"/>
    </xf>
    <xf numFmtId="0" fontId="27" fillId="0" borderId="0" xfId="0" applyFont="1" applyAlignment="1">
      <alignment vertical="top"/>
    </xf>
    <xf numFmtId="0" fontId="28" fillId="0" borderId="0" xfId="0" applyFont="1" applyAlignment="1">
      <alignment vertical="top"/>
    </xf>
    <xf numFmtId="0" fontId="27" fillId="0" borderId="5" xfId="0" applyFont="1" applyBorder="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33" fillId="0" borderId="0" xfId="0" applyFont="1" applyAlignment="1">
      <alignment vertical="top" wrapText="1"/>
    </xf>
    <xf numFmtId="0" fontId="6" fillId="0" borderId="3" xfId="0" applyFont="1" applyBorder="1" applyAlignment="1">
      <alignment vertical="top"/>
    </xf>
    <xf numFmtId="0" fontId="6" fillId="0" borderId="0" xfId="0" applyFont="1" applyAlignment="1">
      <alignment vertical="top"/>
    </xf>
    <xf numFmtId="0" fontId="18" fillId="0" borderId="0" xfId="0" applyFont="1" applyAlignment="1">
      <alignment vertical="top"/>
    </xf>
    <xf numFmtId="0" fontId="17" fillId="0" borderId="0" xfId="0" applyFont="1" applyBorder="1" applyAlignment="1">
      <alignment vertical="top" wrapText="1"/>
    </xf>
    <xf numFmtId="0" fontId="17" fillId="0" borderId="0" xfId="0" applyFont="1" applyBorder="1" applyAlignment="1">
      <alignment vertical="top"/>
    </xf>
    <xf numFmtId="0" fontId="17" fillId="0" borderId="3" xfId="0" applyFont="1" applyBorder="1" applyAlignment="1">
      <alignment vertical="top"/>
    </xf>
    <xf numFmtId="0" fontId="0" fillId="0" borderId="9" xfId="0" applyBorder="1" applyAlignment="1">
      <alignment vertical="top" wrapText="1"/>
    </xf>
    <xf numFmtId="0" fontId="0" fillId="0" borderId="12" xfId="0" applyBorder="1" applyAlignment="1">
      <alignment vertical="top" wrapText="1"/>
    </xf>
    <xf numFmtId="0" fontId="27" fillId="0" borderId="6" xfId="0" applyFont="1" applyBorder="1" applyAlignment="1">
      <alignment vertical="top" wrapText="1"/>
    </xf>
    <xf numFmtId="0" fontId="27" fillId="0" borderId="7" xfId="0" applyFont="1" applyBorder="1" applyAlignment="1">
      <alignment vertical="top" wrapText="1"/>
    </xf>
    <xf numFmtId="0" fontId="39" fillId="0" borderId="0" xfId="0" applyFont="1" applyAlignment="1">
      <alignment horizontal="center" vertical="top"/>
    </xf>
    <xf numFmtId="0" fontId="34" fillId="0" borderId="0" xfId="0" applyFont="1" applyAlignment="1">
      <alignment horizontal="center" vertical="top"/>
    </xf>
    <xf numFmtId="0" fontId="35" fillId="0" borderId="0" xfId="0" applyFont="1" applyAlignment="1">
      <alignment horizontal="center" vertical="top"/>
    </xf>
    <xf numFmtId="0" fontId="36" fillId="0" borderId="0" xfId="0" applyFont="1" applyAlignment="1">
      <alignment horizontal="center" vertical="top"/>
    </xf>
    <xf numFmtId="0" fontId="5" fillId="0" borderId="48" xfId="11" applyFont="1" applyBorder="1" applyAlignment="1">
      <alignment horizontal="left" vertical="top" wrapText="1" indent="1"/>
    </xf>
    <xf numFmtId="0" fontId="6" fillId="0" borderId="0" xfId="0" applyFont="1" applyAlignment="1">
      <alignment horizontal="left" wrapText="1" indent="1"/>
    </xf>
    <xf numFmtId="0" fontId="6" fillId="0" borderId="48" xfId="0" applyFont="1" applyBorder="1" applyAlignment="1">
      <alignment horizontal="left" wrapText="1" indent="1"/>
    </xf>
    <xf numFmtId="0" fontId="5" fillId="0" borderId="6" xfId="11" applyFont="1" applyBorder="1" applyAlignment="1">
      <alignment wrapText="1"/>
    </xf>
    <xf numFmtId="0" fontId="0" fillId="0" borderId="6" xfId="0" applyBorder="1" applyAlignment="1">
      <alignment wrapText="1"/>
    </xf>
    <xf numFmtId="0" fontId="39" fillId="2" borderId="0" xfId="0" applyFont="1" applyFill="1" applyAlignment="1">
      <alignment horizontal="center"/>
    </xf>
    <xf numFmtId="0" fontId="35" fillId="0" borderId="0" xfId="11" applyFont="1" applyAlignment="1">
      <alignment horizontal="center"/>
    </xf>
    <xf numFmtId="0" fontId="5" fillId="2" borderId="0" xfId="0" applyFont="1" applyFill="1" applyProtection="1">
      <protection locked="0"/>
    </xf>
    <xf numFmtId="0" fontId="0" fillId="0" borderId="0" xfId="0" applyAlignment="1"/>
    <xf numFmtId="0" fontId="5" fillId="0" borderId="9" xfId="0" applyFont="1" applyBorder="1" applyAlignment="1">
      <alignment vertical="top" wrapText="1"/>
    </xf>
    <xf numFmtId="0" fontId="5" fillId="0" borderId="9" xfId="0" applyFont="1" applyBorder="1" applyAlignment="1">
      <alignment horizontal="left" vertical="top" wrapText="1" indent="1"/>
    </xf>
    <xf numFmtId="0" fontId="0" fillId="0" borderId="9" xfId="0" applyBorder="1" applyAlignment="1">
      <alignment horizontal="left" vertical="top" wrapText="1" indent="1"/>
    </xf>
    <xf numFmtId="0" fontId="0" fillId="0" borderId="9" xfId="0" applyBorder="1" applyAlignment="1">
      <alignment horizontal="left" indent="1"/>
    </xf>
    <xf numFmtId="0" fontId="5" fillId="0" borderId="0" xfId="0" applyFont="1" applyAlignment="1">
      <alignment vertical="center"/>
    </xf>
    <xf numFmtId="0" fontId="6" fillId="0" borderId="0" xfId="0" applyFont="1" applyAlignment="1">
      <alignment wrapText="1"/>
    </xf>
    <xf numFmtId="0" fontId="6" fillId="0" borderId="3" xfId="0" applyFont="1" applyBorder="1" applyAlignment="1">
      <alignment wrapText="1"/>
    </xf>
    <xf numFmtId="0" fontId="35" fillId="0" borderId="0" xfId="8" applyFont="1" applyAlignment="1">
      <alignment horizontal="center" vertical="top"/>
    </xf>
    <xf numFmtId="0" fontId="39" fillId="0" borderId="0" xfId="8" applyFont="1" applyAlignment="1">
      <alignment horizontal="center" vertical="top"/>
    </xf>
    <xf numFmtId="0" fontId="40" fillId="0" borderId="0" xfId="0" applyFont="1" applyAlignment="1">
      <alignment horizontal="center" vertical="top"/>
    </xf>
    <xf numFmtId="0" fontId="12" fillId="0" borderId="0" xfId="0" applyFont="1" applyAlignment="1">
      <alignment vertical="top" wrapText="1"/>
    </xf>
    <xf numFmtId="0" fontId="6" fillId="0" borderId="9" xfId="0" applyFont="1" applyBorder="1" applyAlignment="1">
      <alignment wrapText="1"/>
    </xf>
    <xf numFmtId="0" fontId="0" fillId="0" borderId="9" xfId="0" applyBorder="1" applyAlignment="1">
      <alignment wrapText="1"/>
    </xf>
    <xf numFmtId="0" fontId="13" fillId="0" borderId="0" xfId="0" applyFont="1" applyBorder="1" applyAlignment="1">
      <alignment vertical="center"/>
    </xf>
    <xf numFmtId="0" fontId="5" fillId="0" borderId="0" xfId="0" applyFont="1" applyAlignment="1">
      <alignment horizontal="left" vertical="center"/>
    </xf>
    <xf numFmtId="0" fontId="0" fillId="0" borderId="0" xfId="0" applyAlignment="1">
      <alignment vertical="center"/>
    </xf>
    <xf numFmtId="0" fontId="2" fillId="0" borderId="0" xfId="0" applyFont="1" applyAlignment="1">
      <alignment vertical="top" wrapText="1"/>
    </xf>
    <xf numFmtId="0" fontId="5" fillId="0" borderId="0" xfId="0" applyFont="1" applyBorder="1" applyAlignment="1">
      <alignment horizontal="left" vertical="center" wrapText="1"/>
    </xf>
    <xf numFmtId="0" fontId="0" fillId="0" borderId="0" xfId="0" applyAlignment="1">
      <alignment horizontal="left" vertical="center" wrapText="1"/>
    </xf>
    <xf numFmtId="0" fontId="39" fillId="0" borderId="0" xfId="0" applyFont="1" applyAlignment="1">
      <alignment horizontal="center"/>
    </xf>
    <xf numFmtId="0" fontId="35" fillId="0" borderId="0" xfId="0" applyFont="1" applyAlignment="1">
      <alignment horizontal="center"/>
    </xf>
    <xf numFmtId="0" fontId="2" fillId="0" borderId="0" xfId="0" applyFont="1" applyAlignment="1">
      <alignment wrapText="1"/>
    </xf>
    <xf numFmtId="0" fontId="6" fillId="0" borderId="0" xfId="0" applyFont="1" applyBorder="1" applyAlignment="1">
      <alignment horizontal="left" vertical="top" wrapText="1"/>
    </xf>
    <xf numFmtId="0" fontId="12" fillId="0" borderId="11" xfId="0" applyFont="1" applyBorder="1" applyAlignment="1">
      <alignment vertical="top" wrapText="1"/>
    </xf>
    <xf numFmtId="0" fontId="0" fillId="0" borderId="13" xfId="0" applyBorder="1" applyAlignment="1">
      <alignment vertical="top" wrapText="1"/>
    </xf>
    <xf numFmtId="0" fontId="12" fillId="0" borderId="5" xfId="0" applyFont="1" applyBorder="1" applyAlignment="1">
      <alignment vertical="top" wrapText="1"/>
    </xf>
    <xf numFmtId="0" fontId="12" fillId="0" borderId="7" xfId="0" applyFont="1" applyBorder="1" applyAlignment="1">
      <alignment vertical="top" wrapText="1"/>
    </xf>
    <xf numFmtId="0" fontId="12" fillId="0" borderId="10" xfId="0" applyFont="1" applyBorder="1" applyAlignment="1">
      <alignment vertical="top" wrapText="1"/>
    </xf>
    <xf numFmtId="0" fontId="12" fillId="0" borderId="8" xfId="0" applyFont="1" applyBorder="1" applyAlignment="1">
      <alignment vertical="top" wrapText="1"/>
    </xf>
    <xf numFmtId="0" fontId="12" fillId="0" borderId="9" xfId="0" applyFont="1" applyBorder="1" applyAlignment="1">
      <alignment vertical="top" wrapText="1"/>
    </xf>
    <xf numFmtId="0" fontId="0" fillId="0" borderId="7" xfId="0" applyBorder="1" applyAlignment="1">
      <alignment vertical="top" wrapText="1"/>
    </xf>
    <xf numFmtId="0" fontId="12" fillId="0" borderId="28" xfId="0" applyFont="1" applyBorder="1" applyAlignment="1">
      <alignment vertical="top" wrapText="1"/>
    </xf>
    <xf numFmtId="0" fontId="0" fillId="0" borderId="27" xfId="0" applyBorder="1" applyAlignment="1">
      <alignment vertical="top" wrapText="1"/>
    </xf>
    <xf numFmtId="0" fontId="12" fillId="0" borderId="12" xfId="0" applyFont="1" applyBorder="1" applyAlignment="1">
      <alignment vertical="top" wrapText="1"/>
    </xf>
    <xf numFmtId="0" fontId="12" fillId="0" borderId="20" xfId="0" applyFont="1" applyBorder="1" applyAlignment="1">
      <alignment vertical="top" wrapText="1"/>
    </xf>
    <xf numFmtId="0" fontId="0" fillId="0" borderId="6" xfId="0" applyBorder="1" applyAlignment="1">
      <alignment vertical="top" wrapText="1"/>
    </xf>
    <xf numFmtId="0" fontId="12" fillId="0" borderId="13" xfId="0" applyFont="1" applyBorder="1" applyAlignment="1">
      <alignment vertical="top" wrapText="1"/>
    </xf>
    <xf numFmtId="0" fontId="12" fillId="0" borderId="11" xfId="0" applyFont="1" applyBorder="1" applyAlignment="1">
      <alignment horizontal="left" vertical="top" wrapText="1"/>
    </xf>
    <xf numFmtId="0" fontId="0" fillId="0" borderId="13" xfId="0" applyBorder="1" applyAlignment="1">
      <alignment horizontal="left" vertical="top" wrapText="1"/>
    </xf>
    <xf numFmtId="0" fontId="0" fillId="0" borderId="20" xfId="0" applyBorder="1" applyAlignment="1">
      <alignment vertical="top" wrapText="1"/>
    </xf>
    <xf numFmtId="0" fontId="12" fillId="0" borderId="9"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vertical="top" wrapText="1"/>
    </xf>
    <xf numFmtId="0" fontId="0" fillId="0" borderId="8" xfId="0" applyBorder="1" applyAlignment="1">
      <alignment vertical="top" wrapText="1"/>
    </xf>
    <xf numFmtId="0" fontId="12" fillId="0" borderId="7" xfId="0" applyFont="1" applyBorder="1" applyAlignment="1">
      <alignment vertical="top"/>
    </xf>
    <xf numFmtId="0" fontId="12" fillId="0" borderId="10" xfId="0" applyFont="1" applyBorder="1" applyAlignment="1">
      <alignment vertical="top"/>
    </xf>
    <xf numFmtId="0" fontId="12" fillId="0" borderId="8" xfId="0" applyFont="1" applyBorder="1" applyAlignment="1">
      <alignment vertical="top"/>
    </xf>
    <xf numFmtId="0" fontId="12" fillId="0" borderId="0" xfId="0" applyFont="1" applyBorder="1" applyAlignment="1">
      <alignment vertical="top" wrapText="1"/>
    </xf>
    <xf numFmtId="0" fontId="35" fillId="0" borderId="0" xfId="0" applyFont="1" applyBorder="1" applyAlignment="1">
      <alignment horizontal="center" vertical="top"/>
    </xf>
    <xf numFmtId="0" fontId="36" fillId="0" borderId="0" xfId="0" applyFont="1" applyBorder="1" applyAlignment="1">
      <alignment horizontal="center" vertical="top"/>
    </xf>
    <xf numFmtId="0" fontId="12" fillId="0" borderId="13" xfId="0" applyFont="1" applyBorder="1" applyAlignment="1">
      <alignment horizontal="left" vertical="top" wrapText="1" indent="1"/>
    </xf>
    <xf numFmtId="0" fontId="0" fillId="0" borderId="20" xfId="0" applyBorder="1" applyAlignment="1">
      <alignment horizontal="left" vertical="top" wrapText="1" indent="1"/>
    </xf>
    <xf numFmtId="0" fontId="12" fillId="0" borderId="13" xfId="0" applyFont="1" applyBorder="1" applyAlignment="1">
      <alignment horizontal="left" wrapText="1" indent="1"/>
    </xf>
    <xf numFmtId="0" fontId="12" fillId="0" borderId="13" xfId="0" applyFont="1" applyBorder="1" applyAlignment="1">
      <alignment wrapText="1"/>
    </xf>
    <xf numFmtId="0" fontId="0" fillId="0" borderId="13" xfId="0" applyBorder="1" applyAlignment="1">
      <alignment horizontal="left" vertical="top" wrapText="1" indent="1"/>
    </xf>
    <xf numFmtId="0" fontId="12" fillId="0" borderId="0" xfId="8" applyFont="1" applyAlignment="1">
      <alignment wrapText="1"/>
    </xf>
    <xf numFmtId="0" fontId="6" fillId="0" borderId="5" xfId="8" applyFont="1" applyBorder="1" applyAlignment="1">
      <alignment vertical="top" wrapText="1"/>
    </xf>
    <xf numFmtId="0" fontId="0" fillId="0" borderId="7" xfId="0" applyBorder="1" applyAlignment="1">
      <alignment wrapText="1"/>
    </xf>
    <xf numFmtId="0" fontId="0" fillId="0" borderId="12" xfId="0" applyBorder="1" applyAlignment="1">
      <alignment wrapText="1"/>
    </xf>
    <xf numFmtId="0" fontId="0" fillId="0" borderId="10" xfId="0" applyBorder="1" applyAlignment="1">
      <alignment wrapText="1"/>
    </xf>
    <xf numFmtId="0" fontId="0" fillId="0" borderId="8" xfId="0" applyBorder="1" applyAlignment="1">
      <alignment wrapText="1"/>
    </xf>
    <xf numFmtId="0" fontId="12" fillId="0" borderId="0" xfId="8" applyFont="1" applyAlignment="1">
      <alignment vertical="top" wrapText="1"/>
    </xf>
    <xf numFmtId="0" fontId="2" fillId="0" borderId="0" xfId="8" applyFont="1" applyBorder="1" applyAlignment="1">
      <alignment wrapText="1"/>
    </xf>
    <xf numFmtId="0" fontId="6" fillId="0" borderId="0" xfId="8" applyFont="1" applyBorder="1" applyAlignment="1">
      <alignment wrapText="1"/>
    </xf>
    <xf numFmtId="0" fontId="2" fillId="0" borderId="5" xfId="8" applyFont="1" applyBorder="1" applyAlignment="1">
      <alignment vertical="top" wrapText="1"/>
    </xf>
    <xf numFmtId="0" fontId="43" fillId="0" borderId="0" xfId="8" applyFont="1" applyBorder="1" applyAlignment="1">
      <alignment horizontal="left" vertical="top" wrapText="1" indent="1"/>
    </xf>
    <xf numFmtId="0" fontId="0" fillId="0" borderId="0" xfId="0" applyAlignment="1">
      <alignment horizontal="left" vertical="top" wrapText="1" indent="1"/>
    </xf>
    <xf numFmtId="0" fontId="6" fillId="0" borderId="11" xfId="8" applyFont="1" applyBorder="1" applyAlignment="1">
      <alignment vertical="top" wrapText="1"/>
    </xf>
    <xf numFmtId="0" fontId="6" fillId="0" borderId="4" xfId="8" applyFont="1" applyBorder="1" applyAlignment="1">
      <alignment vertical="top" wrapText="1"/>
    </xf>
    <xf numFmtId="0" fontId="6" fillId="0" borderId="4" xfId="0" applyFont="1" applyBorder="1" applyAlignment="1">
      <alignment vertical="top"/>
    </xf>
    <xf numFmtId="0" fontId="6" fillId="0" borderId="0" xfId="8" applyFont="1" applyBorder="1" applyAlignment="1">
      <alignment vertical="top" wrapText="1"/>
    </xf>
    <xf numFmtId="0" fontId="2" fillId="0" borderId="0" xfId="8" applyFont="1" applyBorder="1" applyAlignment="1">
      <alignment vertical="top" wrapText="1"/>
    </xf>
    <xf numFmtId="0" fontId="39" fillId="0" borderId="0" xfId="8" applyFont="1" applyAlignment="1">
      <alignment horizontal="center"/>
    </xf>
    <xf numFmtId="0" fontId="35" fillId="0" borderId="0" xfId="8" applyFont="1" applyAlignment="1">
      <alignment horizontal="center"/>
    </xf>
    <xf numFmtId="0" fontId="6" fillId="0" borderId="4" xfId="8" applyFont="1" applyBorder="1" applyAlignment="1">
      <alignment wrapText="1"/>
    </xf>
    <xf numFmtId="0" fontId="0" fillId="0" borderId="13" xfId="0" applyBorder="1" applyAlignment="1">
      <alignment wrapText="1"/>
    </xf>
    <xf numFmtId="0" fontId="0" fillId="0" borderId="20" xfId="0" applyBorder="1" applyAlignment="1">
      <alignment wrapText="1"/>
    </xf>
    <xf numFmtId="0" fontId="6" fillId="0" borderId="11" xfId="0" applyFont="1" applyBorder="1" applyAlignment="1">
      <alignment vertical="top" wrapText="1"/>
    </xf>
    <xf numFmtId="0" fontId="12" fillId="0" borderId="0" xfId="0" applyFont="1" applyAlignment="1">
      <alignment wrapText="1"/>
    </xf>
    <xf numFmtId="0" fontId="6" fillId="0" borderId="13" xfId="8" applyFont="1" applyBorder="1" applyAlignment="1">
      <alignment vertical="top" wrapText="1"/>
    </xf>
    <xf numFmtId="0" fontId="6" fillId="0" borderId="11" xfId="8" applyFont="1" applyBorder="1" applyAlignment="1">
      <alignment wrapText="1"/>
    </xf>
    <xf numFmtId="0" fontId="6" fillId="0" borderId="13" xfId="8" applyFont="1" applyBorder="1" applyAlignment="1">
      <alignment wrapText="1"/>
    </xf>
    <xf numFmtId="0" fontId="2" fillId="0" borderId="13" xfId="0" applyFont="1" applyBorder="1" applyAlignment="1">
      <alignment vertical="top" wrapText="1"/>
    </xf>
    <xf numFmtId="0" fontId="2" fillId="0" borderId="9" xfId="8" applyFont="1" applyBorder="1" applyAlignment="1">
      <alignment vertical="top" wrapText="1"/>
    </xf>
    <xf numFmtId="0" fontId="43" fillId="0" borderId="6" xfId="0" applyNumberFormat="1" applyFont="1" applyBorder="1" applyAlignment="1">
      <alignment horizontal="left" vertical="top" wrapText="1" indent="1"/>
    </xf>
    <xf numFmtId="0" fontId="30" fillId="0" borderId="6" xfId="0" applyNumberFormat="1" applyFont="1" applyBorder="1" applyAlignment="1">
      <alignment horizontal="left" vertical="top" wrapText="1" indent="1"/>
    </xf>
    <xf numFmtId="0" fontId="35" fillId="0" borderId="0" xfId="9" applyFont="1" applyAlignment="1">
      <alignment horizontal="center"/>
    </xf>
  </cellXfs>
  <cellStyles count="16">
    <cellStyle name="Comma" xfId="1" builtinId="3"/>
    <cellStyle name="Comma0" xfId="2"/>
    <cellStyle name="Currency0" xfId="3"/>
    <cellStyle name="Date" xfId="4"/>
    <cellStyle name="Fixed" xfId="5"/>
    <cellStyle name="Heading 1" xfId="6" builtinId="16" customBuiltin="1"/>
    <cellStyle name="Heading 2" xfId="7" builtinId="17" customBuiltin="1"/>
    <cellStyle name="normal" xfId="0" builtinId="0"/>
    <cellStyle name="Normal_anal2" xfId="8"/>
    <cellStyle name="Normal_Fiche" xfId="9"/>
    <cellStyle name="Normal_IMAT4dc2" xfId="10"/>
    <cellStyle name="Normal_indcal_e_1" xfId="11"/>
    <cellStyle name="normal_indcal_f" xfId="12"/>
    <cellStyle name="Normal_SLI_e" xfId="13"/>
    <cellStyle name="Percent" xfId="14" builtinId="5"/>
    <cellStyle name="Total" xfId="15"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i="0" u="none" strike="noStrike" baseline="0">
                <a:solidFill>
                  <a:srgbClr val="000000"/>
                </a:solidFill>
                <a:latin typeface="Arial"/>
                <a:ea typeface="Arial"/>
                <a:cs typeface="Arial"/>
              </a:defRPr>
            </a:pPr>
            <a:r>
              <a:rPr lang="en-US"/>
              <a:t>Indicators 3 and 4:  Capacity of your system to maintain a range of products in stock</a:t>
            </a:r>
          </a:p>
        </c:rich>
      </c:tx>
      <c:layout>
        <c:manualLayout>
          <c:xMode val="edge"/>
          <c:yMode val="edge"/>
          <c:x val="5.292652775244009E-2"/>
          <c:y val="2.1944245452263308E-2"/>
        </c:manualLayout>
      </c:layout>
      <c:overlay val="0"/>
      <c:spPr>
        <a:noFill/>
        <a:ln w="25400">
          <a:noFill/>
        </a:ln>
      </c:spPr>
    </c:title>
    <c:autoTitleDeleted val="0"/>
    <c:plotArea>
      <c:layout>
        <c:manualLayout>
          <c:layoutTarget val="inner"/>
          <c:xMode val="edge"/>
          <c:yMode val="edge"/>
          <c:x val="0.1699220101525708"/>
          <c:y val="0.32916368178394961"/>
          <c:w val="0.64208234983881263"/>
          <c:h val="0.44515469346019848"/>
        </c:manualLayout>
      </c:layout>
      <c:barChart>
        <c:barDir val="col"/>
        <c:grouping val="clustered"/>
        <c:varyColors val="0"/>
        <c:ser>
          <c:idx val="0"/>
          <c:order val="0"/>
          <c:tx>
            <c:strRef>
              <c:f>'D. Results'!$W$8</c:f>
              <c:strCache>
                <c:ptCount val="1"/>
                <c:pt idx="0">
                  <c:v>Ideal</c:v>
                </c:pt>
              </c:strCache>
            </c:strRef>
          </c:tx>
          <c:spPr>
            <a:solidFill>
              <a:srgbClr val="8080FF"/>
            </a:solidFill>
            <a:ln w="12700">
              <a:solidFill>
                <a:srgbClr val="000000"/>
              </a:solidFill>
              <a:prstDash val="solid"/>
            </a:ln>
          </c:spPr>
          <c:invertIfNegative val="0"/>
          <c:dLbls>
            <c:numFmt formatCode="0%" sourceLinked="0"/>
            <c:spPr>
              <a:noFill/>
              <a:ln w="25400">
                <a:noFill/>
              </a:ln>
            </c:spPr>
            <c:txPr>
              <a:bodyPr wrap="square" lIns="38100" tIns="19050" rIns="38100" bIns="19050" anchor="ctr">
                <a:spAutoFit/>
              </a:bodyPr>
              <a:lstStyle/>
              <a:p>
                <a:pPr algn="ctr" rtl="1">
                  <a:defRPr sz="110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'D. Results'!$T$9:$U$12</c:f>
              <c:strCache>
                <c:ptCount val="2"/>
                <c:pt idx="0">
                  <c:v>Indicator 3. % Products available</c:v>
                </c:pt>
                <c:pt idx="1">
                  <c:v>Indicator 4. % Avg. % time out of stock</c:v>
                </c:pt>
              </c:strCache>
            </c:strRef>
          </c:cat>
          <c:val>
            <c:numRef>
              <c:f>'D. Results'!$W$9:$W$10</c:f>
              <c:numCache>
                <c:formatCode>0.00%</c:formatCode>
                <c:ptCount val="2"/>
                <c:pt idx="0">
                  <c:v>1</c:v>
                </c:pt>
                <c:pt idx="1">
                  <c:v>0</c:v>
                </c:pt>
              </c:numCache>
            </c:numRef>
          </c:val>
          <c:extLst>
            <c:ext xmlns:c16="http://schemas.microsoft.com/office/drawing/2014/chart" uri="{C3380CC4-5D6E-409C-BE32-E72D297353CC}">
              <c16:uniqueId val="{00000000-864B-4BEB-814A-BEDC46C99EC7}"/>
            </c:ext>
          </c:extLst>
        </c:ser>
        <c:ser>
          <c:idx val="1"/>
          <c:order val="1"/>
          <c:tx>
            <c:strRef>
              <c:f>'D. Results'!$X$8</c:f>
              <c:strCache>
                <c:ptCount val="1"/>
                <c:pt idx="0">
                  <c:v>Actual</c:v>
                </c:pt>
              </c:strCache>
            </c:strRef>
          </c:tx>
          <c:spPr>
            <a:solidFill>
              <a:srgbClr val="80206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'D. Results'!$T$9:$U$12</c:f>
              <c:strCache>
                <c:ptCount val="2"/>
                <c:pt idx="0">
                  <c:v>Indicator 3. % Products available</c:v>
                </c:pt>
                <c:pt idx="1">
                  <c:v>Indicator 4. % Avg. % time out of stock</c:v>
                </c:pt>
              </c:strCache>
            </c:strRef>
          </c:cat>
          <c:val>
            <c:numRef>
              <c:f>'D. Results'!$X$9:$X$10</c:f>
              <c:numCache>
                <c:formatCode>0%</c:formatCode>
                <c:ptCount val="2"/>
                <c:pt idx="0">
                  <c:v>0</c:v>
                </c:pt>
                <c:pt idx="1">
                  <c:v>0</c:v>
                </c:pt>
              </c:numCache>
            </c:numRef>
          </c:val>
          <c:extLst>
            <c:ext xmlns:c16="http://schemas.microsoft.com/office/drawing/2014/chart" uri="{C3380CC4-5D6E-409C-BE32-E72D297353CC}">
              <c16:uniqueId val="{00000001-864B-4BEB-814A-BEDC46C99EC7}"/>
            </c:ext>
          </c:extLst>
        </c:ser>
        <c:dLbls>
          <c:showLegendKey val="1"/>
          <c:showVal val="1"/>
          <c:showCatName val="0"/>
          <c:showSerName val="0"/>
          <c:showPercent val="0"/>
          <c:showBubbleSize val="0"/>
        </c:dLbls>
        <c:gapWidth val="150"/>
        <c:axId val="1864960192"/>
        <c:axId val="1"/>
      </c:barChart>
      <c:catAx>
        <c:axId val="1864960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864960192"/>
        <c:crosses val="autoZero"/>
        <c:crossBetween val="between"/>
      </c:valAx>
      <c:spPr>
        <a:solidFill>
          <a:srgbClr val="C0C0C0"/>
        </a:solidFill>
        <a:ln w="12700">
          <a:solidFill>
            <a:srgbClr val="808080"/>
          </a:solidFill>
          <a:prstDash val="solid"/>
        </a:ln>
      </c:spPr>
    </c:plotArea>
    <c:legend>
      <c:legendPos val="r"/>
      <c:layout>
        <c:manualLayout>
          <c:xMode val="edge"/>
          <c:yMode val="edge"/>
          <c:x val="0.86075247765810459"/>
          <c:y val="0.45455937008259706"/>
          <c:w val="0.11838828576203704"/>
          <c:h val="0.1786888558255726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Indicator 2:  Overall stock variation</a:t>
            </a:r>
          </a:p>
        </c:rich>
      </c:tx>
      <c:layout>
        <c:manualLayout>
          <c:xMode val="edge"/>
          <c:yMode val="edge"/>
          <c:x val="6.6471886244731437E-2"/>
          <c:y val="2.4476412906224206E-2"/>
        </c:manualLayout>
      </c:layout>
      <c:overlay val="0"/>
      <c:spPr>
        <a:noFill/>
        <a:ln w="25400">
          <a:noFill/>
        </a:ln>
      </c:spPr>
    </c:title>
    <c:autoTitleDeleted val="0"/>
    <c:plotArea>
      <c:layout>
        <c:manualLayout>
          <c:layoutTarget val="inner"/>
          <c:xMode val="edge"/>
          <c:yMode val="edge"/>
          <c:x val="0.10783217101923102"/>
          <c:y val="0.23427423781671741"/>
          <c:w val="0.71937352447076042"/>
          <c:h val="0.64687662680735403"/>
        </c:manualLayout>
      </c:layout>
      <c:barChart>
        <c:barDir val="col"/>
        <c:grouping val="clustered"/>
        <c:varyColors val="0"/>
        <c:ser>
          <c:idx val="0"/>
          <c:order val="0"/>
          <c:tx>
            <c:strRef>
              <c:f>'D. Results'!$W$18</c:f>
              <c:strCache>
                <c:ptCount val="1"/>
                <c:pt idx="0">
                  <c:v>Ideal</c:v>
                </c:pt>
              </c:strCache>
            </c:strRef>
          </c:tx>
          <c:spPr>
            <a:solidFill>
              <a:srgbClr val="8080FF"/>
            </a:solidFill>
            <a:ln w="12700">
              <a:solidFill>
                <a:srgbClr val="000000"/>
              </a:solidFill>
              <a:prstDash val="solid"/>
            </a:ln>
          </c:spPr>
          <c:invertIfNegative val="0"/>
          <c:dLbls>
            <c:numFmt formatCode="0%" sourceLinked="0"/>
            <c:spPr>
              <a:noFill/>
              <a:ln w="25400">
                <a:noFill/>
              </a:ln>
            </c:spPr>
            <c:txPr>
              <a:bodyPr wrap="square" lIns="38100" tIns="19050" rIns="38100" bIns="19050" anchor="ctr">
                <a:spAutoFit/>
              </a:bodyPr>
              <a:lstStyle/>
              <a:p>
                <a:pPr algn="ctr" rtl="1">
                  <a:defRPr sz="875"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val>
            <c:numRef>
              <c:f>'D. Results'!$W$19</c:f>
              <c:numCache>
                <c:formatCode>0%</c:formatCode>
                <c:ptCount val="1"/>
                <c:pt idx="0">
                  <c:v>0</c:v>
                </c:pt>
              </c:numCache>
            </c:numRef>
          </c:val>
          <c:extLst>
            <c:ext xmlns:c16="http://schemas.microsoft.com/office/drawing/2014/chart" uri="{C3380CC4-5D6E-409C-BE32-E72D297353CC}">
              <c16:uniqueId val="{00000000-EC3B-49ED-9698-3036FEC8A0B8}"/>
            </c:ext>
          </c:extLst>
        </c:ser>
        <c:ser>
          <c:idx val="1"/>
          <c:order val="1"/>
          <c:tx>
            <c:strRef>
              <c:f>'D. Results'!$X$18</c:f>
              <c:strCache>
                <c:ptCount val="1"/>
                <c:pt idx="0">
                  <c:v>Actual</c:v>
                </c:pt>
              </c:strCache>
            </c:strRef>
          </c:tx>
          <c:spPr>
            <a:solidFill>
              <a:srgbClr val="80206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0" i="0" u="none" strike="noStrike" baseline="0">
                    <a:solidFill>
                      <a:srgbClr val="000000"/>
                    </a:solidFill>
                    <a:latin typeface="Arial"/>
                    <a:ea typeface="Arial"/>
                    <a:cs typeface="Arial"/>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val>
            <c:numRef>
              <c:f>'D. Results'!$X$19</c:f>
              <c:numCache>
                <c:formatCode>0%</c:formatCode>
                <c:ptCount val="1"/>
                <c:pt idx="0">
                  <c:v>0</c:v>
                </c:pt>
              </c:numCache>
            </c:numRef>
          </c:val>
          <c:extLst>
            <c:ext xmlns:c16="http://schemas.microsoft.com/office/drawing/2014/chart" uri="{C3380CC4-5D6E-409C-BE32-E72D297353CC}">
              <c16:uniqueId val="{00000001-EC3B-49ED-9698-3036FEC8A0B8}"/>
            </c:ext>
          </c:extLst>
        </c:ser>
        <c:dLbls>
          <c:showLegendKey val="1"/>
          <c:showVal val="1"/>
          <c:showCatName val="0"/>
          <c:showSerName val="0"/>
          <c:showPercent val="0"/>
          <c:showBubbleSize val="0"/>
        </c:dLbls>
        <c:gapWidth val="150"/>
        <c:axId val="1864977472"/>
        <c:axId val="1"/>
      </c:barChart>
      <c:catAx>
        <c:axId val="1864977472"/>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max val="2"/>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864977472"/>
        <c:crosses val="autoZero"/>
        <c:crossBetween val="between"/>
        <c:majorUnit val="0.25"/>
        <c:minorUnit val="0.01"/>
      </c:valAx>
      <c:spPr>
        <a:solidFill>
          <a:srgbClr val="C0C0C0"/>
        </a:solidFill>
        <a:ln w="12700">
          <a:solidFill>
            <a:srgbClr val="808080"/>
          </a:solidFill>
          <a:prstDash val="solid"/>
        </a:ln>
      </c:spPr>
    </c:plotArea>
    <c:legend>
      <c:legendPos val="r"/>
      <c:layout>
        <c:manualLayout>
          <c:xMode val="edge"/>
          <c:yMode val="edge"/>
          <c:x val="0.8552716030155445"/>
          <c:y val="0.48253499729413429"/>
          <c:w val="0.1299894664341415"/>
          <c:h val="0.21329445532566804"/>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Indicator 1:  Stock record variation</a:t>
            </a:r>
          </a:p>
        </c:rich>
      </c:tx>
      <c:layout>
        <c:manualLayout>
          <c:xMode val="edge"/>
          <c:yMode val="edge"/>
          <c:x val="3.4744348687219095E-2"/>
          <c:y val="2.4648741517310273E-2"/>
        </c:manualLayout>
      </c:layout>
      <c:overlay val="0"/>
      <c:spPr>
        <a:noFill/>
        <a:ln w="25400">
          <a:noFill/>
        </a:ln>
      </c:spPr>
    </c:title>
    <c:autoTitleDeleted val="0"/>
    <c:plotArea>
      <c:layout>
        <c:manualLayout>
          <c:layoutTarget val="inner"/>
          <c:xMode val="edge"/>
          <c:yMode val="edge"/>
          <c:x val="0.19335985356365409"/>
          <c:y val="0.37677362033602846"/>
          <c:w val="0.23112544996280529"/>
          <c:h val="0.53875106459263877"/>
        </c:manualLayout>
      </c:layout>
      <c:pieChart>
        <c:varyColors val="1"/>
        <c:ser>
          <c:idx val="0"/>
          <c:order val="0"/>
          <c:spPr>
            <a:solidFill>
              <a:srgbClr val="8080FF"/>
            </a:solidFill>
            <a:ln w="12700">
              <a:solidFill>
                <a:srgbClr val="000000"/>
              </a:solidFill>
              <a:prstDash val="solid"/>
            </a:ln>
          </c:spPr>
          <c:dPt>
            <c:idx val="0"/>
            <c:bubble3D val="0"/>
            <c:extLst>
              <c:ext xmlns:c16="http://schemas.microsoft.com/office/drawing/2014/chart" uri="{C3380CC4-5D6E-409C-BE32-E72D297353CC}">
                <c16:uniqueId val="{00000000-7EB7-46A2-B5D6-B10C18FC3AA6}"/>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7EB7-46A2-B5D6-B10C18FC3AA6}"/>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7EB7-46A2-B5D6-B10C18FC3AA6}"/>
              </c:ext>
            </c:extLst>
          </c:dPt>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multiLvlStrRef>
              <c:f>'D. Results'!$T$14:$V$16</c:f>
              <c:multiLvlStrCache>
                <c:ptCount val="3"/>
                <c:lvl>
                  <c:pt idx="0">
                    <c:v>Indicator 1</c:v>
                  </c:pt>
                  <c:pt idx="1">
                    <c:v>Indicator 1a</c:v>
                  </c:pt>
                  <c:pt idx="2">
                    <c:v>Indicator 1b</c:v>
                  </c:pt>
                </c:lvl>
                <c:lvl>
                  <c:pt idx="0">
                    <c:v>% Stock records that is accurate</c:v>
                  </c:pt>
                  <c:pt idx="1">
                    <c:v>% Stock records less than physical counts</c:v>
                  </c:pt>
                  <c:pt idx="2">
                    <c:v>% Stock records greater than physical counts</c:v>
                  </c:pt>
                </c:lvl>
              </c:multiLvlStrCache>
            </c:multiLvlStrRef>
          </c:cat>
          <c:val>
            <c:numRef>
              <c:f>'D. Results'!$W$14:$W$16</c:f>
              <c:numCache>
                <c:formatCode>0%</c:formatCode>
                <c:ptCount val="3"/>
                <c:pt idx="0">
                  <c:v>1</c:v>
                </c:pt>
                <c:pt idx="1">
                  <c:v>0</c:v>
                </c:pt>
                <c:pt idx="2">
                  <c:v>0</c:v>
                </c:pt>
              </c:numCache>
            </c:numRef>
          </c:val>
          <c:extLst>
            <c:ext xmlns:c16="http://schemas.microsoft.com/office/drawing/2014/chart" uri="{C3380CC4-5D6E-409C-BE32-E72D297353CC}">
              <c16:uniqueId val="{00000003-7EB7-46A2-B5D6-B10C18FC3AA6}"/>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6238876525139776"/>
          <c:y val="9.1552468492866704E-2"/>
          <c:w val="0.34744348687219095"/>
          <c:h val="0.87326969947042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160020</xdr:colOff>
          <xdr:row>1</xdr:row>
          <xdr:rowOff>0</xdr:rowOff>
        </xdr:from>
        <xdr:to>
          <xdr:col>12</xdr:col>
          <xdr:colOff>327660</xdr:colOff>
          <xdr:row>1</xdr:row>
          <xdr:rowOff>190500</xdr:rowOff>
        </xdr:to>
        <xdr:sp macro="" textlink="">
          <xdr:nvSpPr>
            <xdr:cNvPr id="3078" name="Button 6" hidden="1">
              <a:extLst>
                <a:ext uri="{63B3BB69-23CF-44E3-9099-C40C66FF867C}">
                  <a14:compatExt spid="_x0000_s3078"/>
                </a:ext>
                <a:ext uri="{FF2B5EF4-FFF2-40B4-BE49-F238E27FC236}">
                  <a16:creationId xmlns:a16="http://schemas.microsoft.com/office/drawing/2014/main" id="{53BF9E12-46ED-DB44-6445-8FA697FA0F7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View  Graph</a:t>
              </a:r>
            </a:p>
            <a:p>
              <a:pPr algn="ctr" rtl="0">
                <a:defRPr sz="1000"/>
              </a:pPr>
              <a:endParaRPr lang="en-US" sz="1000" b="0" i="0" u="none" strike="noStrike" baseline="0">
                <a:solidFill>
                  <a:srgbClr val="000000"/>
                </a:solidFill>
                <a:latin typeface="Arial"/>
                <a:cs typeface="Arial"/>
              </a:endParaRP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40</xdr:row>
      <xdr:rowOff>213360</xdr:rowOff>
    </xdr:from>
    <xdr:to>
      <xdr:col>10</xdr:col>
      <xdr:colOff>0</xdr:colOff>
      <xdr:row>55</xdr:row>
      <xdr:rowOff>76200</xdr:rowOff>
    </xdr:to>
    <xdr:graphicFrame macro="">
      <xdr:nvGraphicFramePr>
        <xdr:cNvPr id="5130" name="Chart 10">
          <a:extLst>
            <a:ext uri="{FF2B5EF4-FFF2-40B4-BE49-F238E27FC236}">
              <a16:creationId xmlns:a16="http://schemas.microsoft.com/office/drawing/2014/main" id="{3B3C65AE-B7DD-E18D-D241-8DC24533A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144780</xdr:colOff>
      <xdr:row>25</xdr:row>
      <xdr:rowOff>129540</xdr:rowOff>
    </xdr:from>
    <xdr:to>
      <xdr:col>9</xdr:col>
      <xdr:colOff>114300</xdr:colOff>
      <xdr:row>38</xdr:row>
      <xdr:rowOff>129540</xdr:rowOff>
    </xdr:to>
    <xdr:graphicFrame macro="">
      <xdr:nvGraphicFramePr>
        <xdr:cNvPr id="5134" name="Chart 14">
          <a:extLst>
            <a:ext uri="{FF2B5EF4-FFF2-40B4-BE49-F238E27FC236}">
              <a16:creationId xmlns:a16="http://schemas.microsoft.com/office/drawing/2014/main" id="{4FFA7138-64A1-1DF4-DF96-5729DC359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xdr:row>
      <xdr:rowOff>45720</xdr:rowOff>
    </xdr:from>
    <xdr:to>
      <xdr:col>9</xdr:col>
      <xdr:colOff>167640</xdr:colOff>
      <xdr:row>24</xdr:row>
      <xdr:rowOff>38100</xdr:rowOff>
    </xdr:to>
    <xdr:graphicFrame macro="">
      <xdr:nvGraphicFramePr>
        <xdr:cNvPr id="5135" name="Chart 15">
          <a:extLst>
            <a:ext uri="{FF2B5EF4-FFF2-40B4-BE49-F238E27FC236}">
              <a16:creationId xmlns:a16="http://schemas.microsoft.com/office/drawing/2014/main" id="{E74BCDAE-C2BE-5175-EAAC-288D0C1C3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1203960</xdr:colOff>
      <xdr:row>19</xdr:row>
      <xdr:rowOff>45720</xdr:rowOff>
    </xdr:from>
    <xdr:to>
      <xdr:col>3</xdr:col>
      <xdr:colOff>2156460</xdr:colOff>
      <xdr:row>20</xdr:row>
      <xdr:rowOff>114300</xdr:rowOff>
    </xdr:to>
    <xdr:sp macro="" textlink="">
      <xdr:nvSpPr>
        <xdr:cNvPr id="2049" name="Rectangle 1">
          <a:extLst>
            <a:ext uri="{FF2B5EF4-FFF2-40B4-BE49-F238E27FC236}">
              <a16:creationId xmlns:a16="http://schemas.microsoft.com/office/drawing/2014/main" id="{8C1D26BF-EB6C-071A-47C8-80F233278F92}"/>
            </a:ext>
          </a:extLst>
        </xdr:cNvPr>
        <xdr:cNvSpPr>
          <a:spLocks noChangeArrowheads="1"/>
        </xdr:cNvSpPr>
      </xdr:nvSpPr>
      <xdr:spPr bwMode="auto">
        <a:xfrm>
          <a:off x="8831580" y="3345180"/>
          <a:ext cx="952500" cy="2590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1203960</xdr:colOff>
      <xdr:row>21</xdr:row>
      <xdr:rowOff>53340</xdr:rowOff>
    </xdr:from>
    <xdr:to>
      <xdr:col>3</xdr:col>
      <xdr:colOff>2148840</xdr:colOff>
      <xdr:row>22</xdr:row>
      <xdr:rowOff>114300</xdr:rowOff>
    </xdr:to>
    <xdr:sp macro="" textlink="">
      <xdr:nvSpPr>
        <xdr:cNvPr id="2050" name="Rectangle 2">
          <a:extLst>
            <a:ext uri="{FF2B5EF4-FFF2-40B4-BE49-F238E27FC236}">
              <a16:creationId xmlns:a16="http://schemas.microsoft.com/office/drawing/2014/main" id="{42307667-CDC6-4E3F-15C7-D78A66E7A658}"/>
            </a:ext>
          </a:extLst>
        </xdr:cNvPr>
        <xdr:cNvSpPr>
          <a:spLocks noChangeArrowheads="1"/>
        </xdr:cNvSpPr>
      </xdr:nvSpPr>
      <xdr:spPr bwMode="auto">
        <a:xfrm>
          <a:off x="8831580" y="3718560"/>
          <a:ext cx="944880" cy="2590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1226820</xdr:colOff>
      <xdr:row>23</xdr:row>
      <xdr:rowOff>45720</xdr:rowOff>
    </xdr:from>
    <xdr:to>
      <xdr:col>3</xdr:col>
      <xdr:colOff>2156460</xdr:colOff>
      <xdr:row>24</xdr:row>
      <xdr:rowOff>121920</xdr:rowOff>
    </xdr:to>
    <xdr:sp macro="" textlink="">
      <xdr:nvSpPr>
        <xdr:cNvPr id="2051" name="Rectangle 3">
          <a:extLst>
            <a:ext uri="{FF2B5EF4-FFF2-40B4-BE49-F238E27FC236}">
              <a16:creationId xmlns:a16="http://schemas.microsoft.com/office/drawing/2014/main" id="{711EB166-69B4-310A-B036-027D65BCAE6B}"/>
            </a:ext>
          </a:extLst>
        </xdr:cNvPr>
        <xdr:cNvSpPr>
          <a:spLocks noChangeArrowheads="1"/>
        </xdr:cNvSpPr>
      </xdr:nvSpPr>
      <xdr:spPr bwMode="auto">
        <a:xfrm>
          <a:off x="8854440" y="4076700"/>
          <a:ext cx="929640" cy="236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1226820</xdr:colOff>
      <xdr:row>25</xdr:row>
      <xdr:rowOff>60960</xdr:rowOff>
    </xdr:from>
    <xdr:to>
      <xdr:col>3</xdr:col>
      <xdr:colOff>2156460</xdr:colOff>
      <xdr:row>26</xdr:row>
      <xdr:rowOff>129540</xdr:rowOff>
    </xdr:to>
    <xdr:sp macro="" textlink="">
      <xdr:nvSpPr>
        <xdr:cNvPr id="2052" name="Rectangle 4">
          <a:extLst>
            <a:ext uri="{FF2B5EF4-FFF2-40B4-BE49-F238E27FC236}">
              <a16:creationId xmlns:a16="http://schemas.microsoft.com/office/drawing/2014/main" id="{5350530C-3A7F-C68E-E7B9-12D02E88E44E}"/>
            </a:ext>
          </a:extLst>
        </xdr:cNvPr>
        <xdr:cNvSpPr>
          <a:spLocks noChangeArrowheads="1"/>
        </xdr:cNvSpPr>
      </xdr:nvSpPr>
      <xdr:spPr bwMode="auto">
        <a:xfrm>
          <a:off x="8854440" y="4419600"/>
          <a:ext cx="929640" cy="236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1203960</xdr:colOff>
      <xdr:row>27</xdr:row>
      <xdr:rowOff>38100</xdr:rowOff>
    </xdr:from>
    <xdr:to>
      <xdr:col>3</xdr:col>
      <xdr:colOff>2148840</xdr:colOff>
      <xdr:row>28</xdr:row>
      <xdr:rowOff>106680</xdr:rowOff>
    </xdr:to>
    <xdr:sp macro="" textlink="">
      <xdr:nvSpPr>
        <xdr:cNvPr id="2053" name="Rectangle 5">
          <a:extLst>
            <a:ext uri="{FF2B5EF4-FFF2-40B4-BE49-F238E27FC236}">
              <a16:creationId xmlns:a16="http://schemas.microsoft.com/office/drawing/2014/main" id="{12578171-122C-5C1D-A082-4C638380E63C}"/>
            </a:ext>
          </a:extLst>
        </xdr:cNvPr>
        <xdr:cNvSpPr>
          <a:spLocks noChangeArrowheads="1"/>
        </xdr:cNvSpPr>
      </xdr:nvSpPr>
      <xdr:spPr bwMode="auto">
        <a:xfrm>
          <a:off x="8831580" y="4732020"/>
          <a:ext cx="944880" cy="236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1203960</xdr:colOff>
      <xdr:row>29</xdr:row>
      <xdr:rowOff>38100</xdr:rowOff>
    </xdr:from>
    <xdr:to>
      <xdr:col>3</xdr:col>
      <xdr:colOff>2148840</xdr:colOff>
      <xdr:row>30</xdr:row>
      <xdr:rowOff>106680</xdr:rowOff>
    </xdr:to>
    <xdr:sp macro="" textlink="">
      <xdr:nvSpPr>
        <xdr:cNvPr id="2054" name="Rectangle 6">
          <a:extLst>
            <a:ext uri="{FF2B5EF4-FFF2-40B4-BE49-F238E27FC236}">
              <a16:creationId xmlns:a16="http://schemas.microsoft.com/office/drawing/2014/main" id="{D7338801-B177-F4F8-7049-1BEC29CFEB1B}"/>
            </a:ext>
          </a:extLst>
        </xdr:cNvPr>
        <xdr:cNvSpPr>
          <a:spLocks noChangeArrowheads="1"/>
        </xdr:cNvSpPr>
      </xdr:nvSpPr>
      <xdr:spPr bwMode="auto">
        <a:xfrm>
          <a:off x="8831580" y="5067300"/>
          <a:ext cx="944880" cy="236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55"/>
  <sheetViews>
    <sheetView showGridLines="0" workbookViewId="0">
      <selection activeCell="B17" sqref="B17:B18"/>
    </sheetView>
  </sheetViews>
  <sheetFormatPr defaultRowHeight="13.2" x14ac:dyDescent="0.25"/>
  <cols>
    <col min="1" max="1" width="3.88671875" customWidth="1"/>
    <col min="2" max="2" width="11.5546875" customWidth="1"/>
    <col min="8" max="8" width="10.44140625" customWidth="1"/>
    <col min="9" max="9" width="10" customWidth="1"/>
    <col min="10" max="10" width="8.109375" customWidth="1"/>
    <col min="11" max="11" width="1.6640625" customWidth="1"/>
  </cols>
  <sheetData>
    <row r="1" spans="1:10" x14ac:dyDescent="0.25">
      <c r="A1" t="s">
        <v>72</v>
      </c>
    </row>
    <row r="8" spans="1:10" x14ac:dyDescent="0.25">
      <c r="B8" s="394" t="s">
        <v>119</v>
      </c>
      <c r="C8" s="395"/>
      <c r="D8" s="395"/>
      <c r="E8" s="395"/>
      <c r="F8" s="395"/>
      <c r="G8" s="395"/>
      <c r="H8" s="395"/>
      <c r="I8" s="395"/>
      <c r="J8" s="395"/>
    </row>
    <row r="9" spans="1:10" ht="63" customHeight="1" x14ac:dyDescent="0.25">
      <c r="B9" s="396"/>
      <c r="C9" s="396"/>
      <c r="D9" s="396"/>
      <c r="E9" s="396"/>
      <c r="F9" s="396"/>
      <c r="G9" s="396"/>
      <c r="H9" s="396"/>
      <c r="I9" s="396"/>
      <c r="J9" s="396"/>
    </row>
    <row r="10" spans="1:10" ht="12.75" customHeight="1" x14ac:dyDescent="0.25">
      <c r="B10" s="319"/>
      <c r="C10" s="319"/>
      <c r="D10" s="319"/>
      <c r="E10" s="319"/>
      <c r="F10" s="319"/>
      <c r="G10" s="319"/>
      <c r="H10" s="319"/>
      <c r="I10" s="319"/>
      <c r="J10" s="347" t="s">
        <v>300</v>
      </c>
    </row>
    <row r="11" spans="1:10" s="325" customFormat="1" ht="15.6" x14ac:dyDescent="0.3">
      <c r="A11" s="328"/>
      <c r="B11" s="329"/>
      <c r="C11" s="329"/>
      <c r="D11" s="329"/>
      <c r="E11" s="329"/>
      <c r="F11" s="329"/>
      <c r="G11" s="329"/>
      <c r="H11" s="329"/>
      <c r="I11" s="329"/>
      <c r="J11" s="329"/>
    </row>
    <row r="12" spans="1:10" ht="12.75" customHeight="1" x14ac:dyDescent="0.3">
      <c r="A12" s="271"/>
      <c r="C12" s="324" t="s">
        <v>291</v>
      </c>
      <c r="D12" s="324"/>
      <c r="E12" s="324"/>
      <c r="F12" s="324"/>
      <c r="G12" s="324"/>
      <c r="H12" s="324"/>
      <c r="I12" s="324"/>
      <c r="J12" s="324"/>
    </row>
    <row r="13" spans="1:10" ht="12.75" customHeight="1" x14ac:dyDescent="0.3">
      <c r="A13" s="271"/>
      <c r="C13" s="324" t="s">
        <v>292</v>
      </c>
      <c r="D13" s="324"/>
      <c r="E13" s="324"/>
      <c r="F13" s="324"/>
      <c r="G13" s="324"/>
      <c r="H13" s="324"/>
      <c r="I13" s="324"/>
      <c r="J13" s="324"/>
    </row>
    <row r="14" spans="1:10" ht="12.75" customHeight="1" x14ac:dyDescent="0.3">
      <c r="A14" s="271"/>
      <c r="C14" s="324" t="s">
        <v>293</v>
      </c>
      <c r="D14" s="324"/>
      <c r="E14" s="324"/>
      <c r="F14" s="324"/>
      <c r="G14" s="324"/>
      <c r="H14" s="324"/>
      <c r="I14" s="324"/>
      <c r="J14" s="324"/>
    </row>
    <row r="15" spans="1:10" ht="12.75" customHeight="1" x14ac:dyDescent="0.3">
      <c r="A15" s="324"/>
      <c r="C15" s="324" t="s">
        <v>9</v>
      </c>
      <c r="D15" s="324"/>
      <c r="E15" s="324"/>
      <c r="F15" s="324"/>
      <c r="G15" s="324"/>
      <c r="H15" s="324"/>
      <c r="I15" s="324"/>
      <c r="J15" s="324"/>
    </row>
    <row r="16" spans="1:10" ht="12.75" customHeight="1" x14ac:dyDescent="0.3">
      <c r="A16" s="324"/>
      <c r="C16" s="324" t="s">
        <v>68</v>
      </c>
      <c r="D16" s="324"/>
      <c r="E16" s="324"/>
      <c r="F16" s="324"/>
      <c r="G16" s="324"/>
      <c r="H16" s="324"/>
      <c r="I16" s="324"/>
      <c r="J16" s="324"/>
    </row>
    <row r="17" spans="1:13" ht="12.75" customHeight="1" x14ac:dyDescent="0.3">
      <c r="A17" s="271"/>
      <c r="C17" s="324" t="s">
        <v>294</v>
      </c>
      <c r="D17" s="324"/>
      <c r="E17" s="324"/>
      <c r="F17" s="324"/>
      <c r="G17" s="324"/>
      <c r="H17" s="324"/>
      <c r="I17" s="324"/>
      <c r="J17" s="324"/>
    </row>
    <row r="18" spans="1:13" ht="12.75" customHeight="1" x14ac:dyDescent="0.3">
      <c r="A18" s="271"/>
      <c r="B18" s="324"/>
      <c r="C18" s="324"/>
      <c r="D18" s="324"/>
      <c r="E18" s="324"/>
      <c r="F18" s="324"/>
      <c r="G18" s="324"/>
      <c r="H18" s="324"/>
      <c r="I18" s="324"/>
      <c r="J18" s="324"/>
    </row>
    <row r="19" spans="1:13" ht="12.75" customHeight="1" x14ac:dyDescent="0.4">
      <c r="B19" s="397"/>
      <c r="C19" s="397"/>
      <c r="D19" s="397"/>
      <c r="E19" s="397"/>
      <c r="F19" s="397"/>
      <c r="G19" s="397"/>
      <c r="H19" s="397"/>
      <c r="I19" s="397"/>
      <c r="J19" s="318"/>
    </row>
    <row r="20" spans="1:13" ht="12.75" customHeight="1" x14ac:dyDescent="0.35">
      <c r="B20" s="397"/>
      <c r="C20" s="398"/>
      <c r="D20" s="398"/>
      <c r="E20" s="398"/>
      <c r="F20" s="398"/>
      <c r="G20" s="398"/>
      <c r="H20" s="398"/>
      <c r="I20" s="398"/>
      <c r="J20" s="398"/>
      <c r="K20" s="179"/>
      <c r="L20" s="179"/>
      <c r="M20" s="179"/>
    </row>
    <row r="21" spans="1:13" ht="12.75" customHeight="1" x14ac:dyDescent="0.35">
      <c r="B21" s="320"/>
      <c r="C21" s="321"/>
      <c r="D21" s="321"/>
      <c r="E21" s="321"/>
      <c r="F21" s="321"/>
      <c r="G21" s="321"/>
      <c r="H21" s="321"/>
      <c r="I21" s="321"/>
      <c r="J21" s="321"/>
      <c r="K21" s="179"/>
      <c r="L21" s="179"/>
      <c r="M21" s="179"/>
    </row>
    <row r="22" spans="1:13" ht="12.75" customHeight="1" x14ac:dyDescent="0.35">
      <c r="B22" s="320"/>
      <c r="C22" s="321"/>
      <c r="D22" s="321"/>
      <c r="E22" s="321"/>
      <c r="F22" s="321"/>
      <c r="G22" s="321"/>
      <c r="H22" s="321"/>
      <c r="I22" s="321"/>
      <c r="J22" s="321"/>
      <c r="K22" s="179"/>
      <c r="L22" s="179"/>
      <c r="M22" s="179"/>
    </row>
    <row r="23" spans="1:13" ht="12.75" customHeight="1" x14ac:dyDescent="0.35">
      <c r="B23" s="320"/>
      <c r="C23" s="321"/>
      <c r="D23" s="321"/>
      <c r="E23" s="321"/>
      <c r="F23" s="321"/>
      <c r="G23" s="321"/>
      <c r="H23" s="321"/>
      <c r="I23" s="321"/>
      <c r="J23" s="321"/>
      <c r="K23" s="179"/>
      <c r="L23" s="179"/>
      <c r="M23" s="179"/>
    </row>
    <row r="24" spans="1:13" ht="12.75" customHeight="1" x14ac:dyDescent="0.35">
      <c r="B24" s="320"/>
      <c r="C24" s="321"/>
      <c r="D24" s="321"/>
      <c r="E24" s="321"/>
      <c r="F24" s="321"/>
      <c r="G24" s="321"/>
      <c r="H24" s="321"/>
      <c r="I24" s="321"/>
      <c r="J24" s="321"/>
      <c r="K24" s="179"/>
      <c r="L24" s="179"/>
      <c r="M24" s="179"/>
    </row>
    <row r="25" spans="1:13" ht="12.75" customHeight="1" x14ac:dyDescent="0.35">
      <c r="B25" s="320"/>
      <c r="C25" s="321"/>
      <c r="D25" s="321"/>
      <c r="E25" s="321"/>
      <c r="F25" s="321"/>
      <c r="G25" s="321"/>
      <c r="H25" s="321"/>
      <c r="I25" s="321"/>
      <c r="J25" s="321"/>
      <c r="K25" s="179"/>
      <c r="L25" s="179"/>
      <c r="M25" s="179"/>
    </row>
    <row r="26" spans="1:13" ht="12.75" customHeight="1" x14ac:dyDescent="0.35">
      <c r="B26" s="320"/>
      <c r="C26" s="321"/>
      <c r="D26" s="321"/>
      <c r="E26" s="321"/>
      <c r="F26" s="321"/>
      <c r="G26" s="321"/>
      <c r="H26" s="321"/>
      <c r="I26" s="321"/>
      <c r="J26" s="321"/>
      <c r="K26" s="179"/>
      <c r="L26" s="179"/>
      <c r="M26" s="179"/>
    </row>
    <row r="27" spans="1:13" ht="12.75" customHeight="1" x14ac:dyDescent="0.35">
      <c r="B27" s="320"/>
      <c r="C27" s="321"/>
      <c r="D27" s="321"/>
      <c r="E27" s="321"/>
      <c r="F27" s="321"/>
      <c r="G27" s="321"/>
      <c r="H27" s="321"/>
      <c r="I27" s="321"/>
      <c r="J27" s="321"/>
      <c r="K27" s="179"/>
      <c r="L27" s="179"/>
      <c r="M27" s="179"/>
    </row>
    <row r="28" spans="1:13" ht="12.75" customHeight="1" x14ac:dyDescent="0.35">
      <c r="B28" s="320"/>
      <c r="C28" s="321"/>
      <c r="D28" s="321"/>
      <c r="E28" s="321"/>
      <c r="F28" s="321"/>
      <c r="G28" s="321"/>
      <c r="H28" s="321"/>
      <c r="I28" s="321"/>
      <c r="J28" s="321"/>
      <c r="K28" s="179"/>
      <c r="L28" s="179"/>
      <c r="M28" s="179"/>
    </row>
    <row r="29" spans="1:13" ht="12.75" customHeight="1" x14ac:dyDescent="0.35">
      <c r="B29" s="320"/>
      <c r="C29" s="321"/>
      <c r="D29" s="321"/>
      <c r="E29" s="321"/>
      <c r="F29" s="321"/>
      <c r="G29" s="321"/>
      <c r="H29" s="321"/>
      <c r="I29" s="321"/>
      <c r="J29" s="321"/>
      <c r="K29" s="179"/>
      <c r="L29" s="179"/>
      <c r="M29" s="179"/>
    </row>
    <row r="30" spans="1:13" ht="12.75" customHeight="1" x14ac:dyDescent="0.35">
      <c r="B30" s="320"/>
      <c r="C30" s="321"/>
      <c r="D30" s="321"/>
      <c r="E30" s="321"/>
      <c r="F30" s="321"/>
      <c r="G30" s="321"/>
      <c r="H30" s="321"/>
      <c r="I30" s="321"/>
      <c r="J30" s="321"/>
      <c r="K30" s="179"/>
      <c r="L30" s="179"/>
      <c r="M30" s="179"/>
    </row>
    <row r="31" spans="1:13" ht="12.75" customHeight="1" x14ac:dyDescent="0.4">
      <c r="C31" s="318"/>
      <c r="D31" s="318"/>
    </row>
    <row r="32" spans="1:13" ht="12.75" customHeight="1" x14ac:dyDescent="0.4">
      <c r="C32" s="318"/>
      <c r="D32" s="318"/>
    </row>
    <row r="33" spans="1:10" ht="12.75" customHeight="1" x14ac:dyDescent="0.25">
      <c r="C33" s="327"/>
      <c r="D33" s="327"/>
      <c r="E33" s="327"/>
      <c r="F33" s="327"/>
      <c r="G33" s="327"/>
      <c r="H33" s="327"/>
      <c r="I33" s="327"/>
    </row>
    <row r="34" spans="1:10" ht="12.75" customHeight="1" x14ac:dyDescent="0.25">
      <c r="B34" s="326"/>
      <c r="C34" s="327"/>
      <c r="D34" s="327"/>
      <c r="E34" s="327"/>
      <c r="F34" s="327"/>
      <c r="G34" s="327"/>
      <c r="H34" s="327"/>
      <c r="I34" s="327"/>
    </row>
    <row r="35" spans="1:10" ht="12.75" customHeight="1" x14ac:dyDescent="0.25">
      <c r="B35" s="326"/>
      <c r="C35" s="327"/>
      <c r="D35" s="327"/>
      <c r="E35" s="327"/>
      <c r="F35" s="327"/>
      <c r="G35" s="327"/>
      <c r="H35" s="327"/>
      <c r="I35" s="327"/>
    </row>
    <row r="36" spans="1:10" ht="15" x14ac:dyDescent="0.25">
      <c r="B36" s="322"/>
      <c r="C36" s="322"/>
      <c r="D36" s="322"/>
      <c r="E36" s="322"/>
      <c r="F36" s="322"/>
      <c r="G36" s="322"/>
      <c r="H36" s="322"/>
      <c r="I36" s="323"/>
    </row>
    <row r="38" spans="1:10" ht="12.75" customHeight="1" x14ac:dyDescent="0.25">
      <c r="A38" s="271"/>
      <c r="B38" s="392" t="s">
        <v>307</v>
      </c>
      <c r="C38" s="393"/>
      <c r="D38" s="393"/>
      <c r="E38" s="393"/>
      <c r="F38" s="393"/>
      <c r="G38" s="393"/>
      <c r="H38" s="393"/>
      <c r="I38" s="393"/>
      <c r="J38" s="393"/>
    </row>
    <row r="39" spans="1:10" x14ac:dyDescent="0.25">
      <c r="A39" s="271"/>
      <c r="B39" s="393"/>
      <c r="C39" s="393"/>
      <c r="D39" s="393"/>
      <c r="E39" s="393"/>
      <c r="F39" s="393"/>
      <c r="G39" s="393"/>
      <c r="H39" s="393"/>
      <c r="I39" s="393"/>
      <c r="J39" s="393"/>
    </row>
    <row r="40" spans="1:10" x14ac:dyDescent="0.25">
      <c r="A40" s="271"/>
      <c r="B40" s="393"/>
      <c r="C40" s="393"/>
      <c r="D40" s="393"/>
      <c r="E40" s="393"/>
      <c r="F40" s="393"/>
      <c r="G40" s="393"/>
      <c r="H40" s="393"/>
      <c r="I40" s="393"/>
      <c r="J40" s="393"/>
    </row>
    <row r="41" spans="1:10" x14ac:dyDescent="0.25">
      <c r="A41" s="271"/>
      <c r="B41" s="393"/>
      <c r="C41" s="393"/>
      <c r="D41" s="393"/>
      <c r="E41" s="393"/>
      <c r="F41" s="393"/>
      <c r="G41" s="393"/>
      <c r="H41" s="393"/>
      <c r="I41" s="393"/>
      <c r="J41" s="393"/>
    </row>
    <row r="42" spans="1:10" x14ac:dyDescent="0.25">
      <c r="A42" s="271"/>
      <c r="B42" s="393"/>
      <c r="C42" s="393"/>
      <c r="D42" s="393"/>
      <c r="E42" s="393"/>
      <c r="F42" s="393"/>
      <c r="G42" s="393"/>
      <c r="H42" s="393"/>
      <c r="I42" s="393"/>
      <c r="J42" s="393"/>
    </row>
    <row r="43" spans="1:10" ht="8.1" customHeight="1" x14ac:dyDescent="0.25">
      <c r="A43" s="271"/>
      <c r="B43" s="3"/>
      <c r="C43" s="3"/>
      <c r="D43" s="3"/>
      <c r="E43" s="3"/>
      <c r="F43" s="3"/>
      <c r="G43" s="3"/>
      <c r="H43" s="3"/>
      <c r="I43" s="3"/>
      <c r="J43" s="3"/>
    </row>
    <row r="44" spans="1:10" s="6" customFormat="1" x14ac:dyDescent="0.25">
      <c r="A44" s="334"/>
      <c r="B44" s="399" t="s">
        <v>327</v>
      </c>
      <c r="C44" s="400"/>
      <c r="D44" s="400"/>
      <c r="E44" s="400"/>
      <c r="F44" s="400"/>
      <c r="G44" s="400"/>
      <c r="H44" s="400"/>
      <c r="I44" s="400"/>
      <c r="J44" s="400"/>
    </row>
    <row r="45" spans="1:10" x14ac:dyDescent="0.25">
      <c r="A45" s="271"/>
      <c r="B45" s="401" t="s">
        <v>328</v>
      </c>
      <c r="C45" s="401"/>
      <c r="D45" s="401"/>
      <c r="E45" s="401"/>
      <c r="F45" s="401"/>
      <c r="G45" s="401"/>
      <c r="H45" s="401"/>
      <c r="I45" s="401"/>
      <c r="J45" s="401"/>
    </row>
    <row r="46" spans="1:10" x14ac:dyDescent="0.25">
      <c r="A46" s="271"/>
      <c r="B46" s="1" t="s">
        <v>329</v>
      </c>
      <c r="C46" s="1"/>
      <c r="D46" s="1"/>
      <c r="E46" s="1"/>
      <c r="F46" s="1"/>
      <c r="G46" s="1"/>
      <c r="H46" s="1"/>
      <c r="I46" s="1"/>
      <c r="J46" s="1"/>
    </row>
    <row r="47" spans="1:10" x14ac:dyDescent="0.25">
      <c r="A47" s="271"/>
      <c r="B47" s="1" t="s">
        <v>330</v>
      </c>
      <c r="C47" s="1"/>
      <c r="D47" s="1"/>
      <c r="E47" s="1"/>
      <c r="F47" s="1"/>
      <c r="G47" s="1"/>
      <c r="H47" s="1"/>
      <c r="I47" s="1"/>
      <c r="J47" s="1"/>
    </row>
    <row r="48" spans="1:10" x14ac:dyDescent="0.25">
      <c r="A48" s="271"/>
      <c r="B48" s="1" t="s">
        <v>331</v>
      </c>
      <c r="C48" s="1"/>
      <c r="D48" s="1"/>
      <c r="E48" s="1"/>
      <c r="F48" s="1"/>
      <c r="G48" s="1"/>
      <c r="H48" s="1"/>
      <c r="I48" s="1"/>
      <c r="J48" s="1"/>
    </row>
    <row r="49" spans="1:10" ht="6" customHeight="1" x14ac:dyDescent="0.25">
      <c r="A49" s="271"/>
      <c r="B49" s="379"/>
      <c r="C49" s="379"/>
      <c r="D49" s="379"/>
      <c r="E49" s="379"/>
      <c r="F49" s="379"/>
      <c r="G49" s="379"/>
      <c r="H49" s="379"/>
      <c r="I49" s="379"/>
      <c r="J49" s="379"/>
    </row>
    <row r="50" spans="1:10" x14ac:dyDescent="0.25">
      <c r="A50" s="271"/>
      <c r="B50" s="1" t="s">
        <v>325</v>
      </c>
      <c r="C50" s="1"/>
      <c r="D50" s="1"/>
      <c r="E50" s="1"/>
      <c r="F50" s="1"/>
      <c r="G50" s="1"/>
      <c r="H50" s="1"/>
      <c r="I50" s="1"/>
      <c r="J50" s="1"/>
    </row>
    <row r="51" spans="1:10" x14ac:dyDescent="0.25">
      <c r="B51" s="391" t="s">
        <v>326</v>
      </c>
      <c r="C51" s="391"/>
      <c r="D51" s="391"/>
      <c r="E51" s="391"/>
      <c r="F51" s="391"/>
      <c r="G51" s="391"/>
      <c r="H51" s="391"/>
      <c r="I51" s="391"/>
      <c r="J51" s="391"/>
    </row>
    <row r="52" spans="1:10" x14ac:dyDescent="0.25">
      <c r="B52" s="303"/>
      <c r="C52" s="305"/>
      <c r="D52" s="305"/>
      <c r="E52" s="305"/>
      <c r="F52" s="305"/>
      <c r="G52" s="305"/>
    </row>
    <row r="53" spans="1:10" x14ac:dyDescent="0.25">
      <c r="C53" s="304"/>
      <c r="D53" s="305"/>
      <c r="E53" s="305"/>
      <c r="F53" s="305"/>
      <c r="G53" s="305"/>
    </row>
    <row r="54" spans="1:10" x14ac:dyDescent="0.25">
      <c r="C54" s="304"/>
      <c r="D54" s="305"/>
      <c r="E54" s="305"/>
      <c r="F54" s="305"/>
      <c r="G54" s="305"/>
    </row>
    <row r="55" spans="1:10" x14ac:dyDescent="0.25">
      <c r="C55" s="304"/>
      <c r="D55" s="305"/>
      <c r="E55" s="305"/>
      <c r="F55" s="305"/>
      <c r="G55" s="305"/>
    </row>
  </sheetData>
  <sheetProtection password="D027" sheet="1" objects="1" scenarios="1"/>
  <mergeCells count="11">
    <mergeCell ref="B46:J46"/>
    <mergeCell ref="B47:J47"/>
    <mergeCell ref="B48:J48"/>
    <mergeCell ref="B51:J51"/>
    <mergeCell ref="B38:J42"/>
    <mergeCell ref="B8:J9"/>
    <mergeCell ref="B19:I19"/>
    <mergeCell ref="B20:J20"/>
    <mergeCell ref="B50:J50"/>
    <mergeCell ref="B44:J44"/>
    <mergeCell ref="B45:J45"/>
  </mergeCells>
  <pageMargins left="0.75" right="0.75" top="1" bottom="1" header="0.5" footer="0.5"/>
  <pageSetup scale="95"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4"/>
  <sheetViews>
    <sheetView showGridLines="0" tabSelected="1" zoomScaleNormal="100" workbookViewId="0">
      <selection sqref="A1:F1"/>
    </sheetView>
  </sheetViews>
  <sheetFormatPr defaultColWidth="9" defaultRowHeight="12.75" customHeight="1" x14ac:dyDescent="0.25"/>
  <cols>
    <col min="1" max="1" width="14.6640625" style="85" customWidth="1"/>
    <col min="2" max="5" width="15.6640625" style="85" customWidth="1"/>
    <col min="6" max="6" width="18.44140625" style="85" customWidth="1"/>
    <col min="7" max="9" width="15.6640625" style="85" customWidth="1"/>
    <col min="10" max="16384" width="9" style="85"/>
  </cols>
  <sheetData>
    <row r="1" spans="1:10" ht="20.25" customHeight="1" x14ac:dyDescent="0.4">
      <c r="A1" s="421" t="s">
        <v>159</v>
      </c>
      <c r="B1" s="422"/>
      <c r="C1" s="422"/>
      <c r="D1" s="422"/>
      <c r="E1" s="422"/>
      <c r="F1" s="422"/>
      <c r="G1" s="346"/>
      <c r="H1" s="346"/>
      <c r="I1" s="346"/>
    </row>
    <row r="2" spans="1:10" ht="21" x14ac:dyDescent="0.4">
      <c r="A2" s="421" t="s">
        <v>247</v>
      </c>
      <c r="B2" s="423"/>
      <c r="C2" s="423"/>
      <c r="D2" s="423"/>
      <c r="E2" s="423"/>
      <c r="F2" s="423"/>
      <c r="G2" s="339"/>
      <c r="H2" s="339"/>
      <c r="I2" s="339"/>
    </row>
    <row r="3" spans="1:10" ht="6" customHeight="1" x14ac:dyDescent="0.25">
      <c r="A3" s="428"/>
      <c r="B3" s="428"/>
      <c r="C3" s="428"/>
      <c r="D3" s="428"/>
      <c r="E3" s="428"/>
      <c r="F3" s="428"/>
      <c r="G3" s="428"/>
      <c r="H3" s="428"/>
      <c r="I3" s="428"/>
    </row>
    <row r="4" spans="1:10" ht="9.75" customHeight="1" x14ac:dyDescent="0.25">
      <c r="A4" s="431"/>
      <c r="B4" s="431"/>
      <c r="C4" s="431"/>
      <c r="D4" s="431"/>
      <c r="E4" s="431"/>
      <c r="F4" s="431"/>
      <c r="G4" s="431"/>
      <c r="H4" s="431"/>
      <c r="I4" s="431"/>
      <c r="J4" s="86"/>
    </row>
    <row r="5" spans="1:10" ht="12.75" customHeight="1" x14ac:dyDescent="0.25">
      <c r="A5" s="345" t="s">
        <v>134</v>
      </c>
      <c r="B5" s="407" t="s">
        <v>302</v>
      </c>
      <c r="C5" s="429"/>
      <c r="D5" s="429"/>
      <c r="E5" s="429"/>
      <c r="F5" s="429"/>
      <c r="G5" s="87"/>
      <c r="H5" s="87"/>
      <c r="I5" s="87"/>
      <c r="J5" s="88"/>
    </row>
    <row r="6" spans="1:10" ht="12.75" customHeight="1" x14ac:dyDescent="0.25">
      <c r="A6" s="345" t="s">
        <v>133</v>
      </c>
      <c r="B6" s="429"/>
      <c r="C6" s="429"/>
      <c r="D6" s="429"/>
      <c r="E6" s="429"/>
      <c r="F6" s="429"/>
      <c r="G6" s="87"/>
      <c r="H6" s="87"/>
      <c r="I6" s="87"/>
      <c r="J6" s="88"/>
    </row>
    <row r="7" spans="1:10" ht="12.75" customHeight="1" x14ac:dyDescent="0.25">
      <c r="B7" s="429"/>
      <c r="C7" s="429"/>
      <c r="D7" s="429"/>
      <c r="E7" s="429"/>
      <c r="F7" s="429"/>
      <c r="G7" s="87"/>
      <c r="H7" s="87"/>
      <c r="I7" s="87"/>
      <c r="J7" s="88"/>
    </row>
    <row r="8" spans="1:10" ht="12.75" customHeight="1" x14ac:dyDescent="0.25">
      <c r="B8" s="429"/>
      <c r="C8" s="429"/>
      <c r="D8" s="429"/>
      <c r="E8" s="429"/>
      <c r="F8" s="429"/>
      <c r="G8" s="87"/>
      <c r="H8" s="87"/>
      <c r="I8" s="87"/>
      <c r="J8" s="88"/>
    </row>
    <row r="9" spans="1:10" ht="12.75" customHeight="1" x14ac:dyDescent="0.25">
      <c r="B9" s="429"/>
      <c r="C9" s="429"/>
      <c r="D9" s="429"/>
      <c r="E9" s="429"/>
      <c r="F9" s="429"/>
      <c r="G9" s="87"/>
      <c r="H9" s="87"/>
      <c r="I9" s="87"/>
      <c r="J9" s="88"/>
    </row>
    <row r="10" spans="1:10" ht="12.75" customHeight="1" x14ac:dyDescent="0.25">
      <c r="B10" s="429"/>
      <c r="C10" s="429"/>
      <c r="D10" s="429"/>
      <c r="E10" s="429"/>
      <c r="F10" s="429"/>
      <c r="G10" s="87"/>
      <c r="H10" s="87"/>
      <c r="I10" s="87"/>
      <c r="J10" s="88"/>
    </row>
    <row r="11" spans="1:10" ht="12.75" customHeight="1" x14ac:dyDescent="0.25">
      <c r="B11" s="429"/>
      <c r="C11" s="429"/>
      <c r="D11" s="429"/>
      <c r="E11" s="429"/>
      <c r="F11" s="429"/>
      <c r="G11" s="87"/>
      <c r="H11" s="87"/>
      <c r="I11" s="87"/>
      <c r="J11" s="88"/>
    </row>
    <row r="12" spans="1:10" ht="12.75" customHeight="1" x14ac:dyDescent="0.25">
      <c r="B12" s="429"/>
      <c r="C12" s="429"/>
      <c r="D12" s="429"/>
      <c r="E12" s="429"/>
      <c r="F12" s="429"/>
      <c r="G12" s="3"/>
      <c r="H12" s="3"/>
      <c r="I12" s="3"/>
      <c r="J12" s="88"/>
    </row>
    <row r="13" spans="1:10" ht="12.75" customHeight="1" x14ac:dyDescent="0.25">
      <c r="B13" s="430"/>
      <c r="C13" s="430"/>
      <c r="D13" s="430"/>
      <c r="E13" s="430"/>
      <c r="F13" s="430"/>
      <c r="G13" s="3"/>
      <c r="H13" s="3"/>
      <c r="I13" s="3"/>
      <c r="J13" s="88"/>
    </row>
    <row r="14" spans="1:10" ht="9.75" customHeight="1" x14ac:dyDescent="0.25">
      <c r="B14" s="3"/>
      <c r="C14" s="3"/>
      <c r="D14" s="3"/>
      <c r="E14" s="3"/>
      <c r="F14" s="3"/>
      <c r="G14" s="3"/>
      <c r="H14" s="3"/>
      <c r="I14" s="3"/>
      <c r="J14" s="88"/>
    </row>
    <row r="15" spans="1:10" ht="25.5" customHeight="1" x14ac:dyDescent="0.25">
      <c r="A15" s="340" t="s">
        <v>138</v>
      </c>
      <c r="B15" s="405" t="s">
        <v>48</v>
      </c>
      <c r="C15" s="405"/>
      <c r="D15" s="405"/>
      <c r="E15" s="405"/>
      <c r="F15" s="405"/>
      <c r="G15" s="180"/>
      <c r="H15" s="180"/>
      <c r="I15" s="180"/>
      <c r="J15" s="88"/>
    </row>
    <row r="16" spans="1:10" ht="12.75" customHeight="1" x14ac:dyDescent="0.25">
      <c r="A16" s="91"/>
      <c r="B16" s="405"/>
      <c r="C16" s="405"/>
      <c r="D16" s="405"/>
      <c r="E16" s="405"/>
      <c r="F16" s="405"/>
      <c r="G16" s="180"/>
      <c r="H16" s="180"/>
      <c r="I16" s="180"/>
      <c r="J16" s="88"/>
    </row>
    <row r="17" spans="1:10" ht="12.75" customHeight="1" x14ac:dyDescent="0.25">
      <c r="A17" s="91"/>
      <c r="B17" s="393"/>
      <c r="C17" s="393"/>
      <c r="D17" s="393"/>
      <c r="E17" s="393"/>
      <c r="F17" s="393"/>
      <c r="G17" s="180"/>
      <c r="H17" s="180"/>
      <c r="I17" s="180"/>
      <c r="J17" s="88"/>
    </row>
    <row r="18" spans="1:10" ht="15.6" x14ac:dyDescent="0.3">
      <c r="B18" s="341" t="s">
        <v>240</v>
      </c>
      <c r="C18" s="2"/>
      <c r="D18" s="178"/>
      <c r="E18" s="178"/>
      <c r="F18" s="180"/>
      <c r="H18" s="180"/>
      <c r="I18" s="180"/>
      <c r="J18" s="88"/>
    </row>
    <row r="19" spans="1:10" ht="12.75" customHeight="1" x14ac:dyDescent="0.25">
      <c r="A19" s="284" t="s">
        <v>95</v>
      </c>
      <c r="B19" s="426" t="s">
        <v>49</v>
      </c>
      <c r="C19" s="427"/>
      <c r="D19" s="427"/>
      <c r="E19" s="427"/>
      <c r="F19" s="427"/>
      <c r="H19" s="180"/>
      <c r="I19" s="180"/>
      <c r="J19" s="88"/>
    </row>
    <row r="20" spans="1:10" ht="12.75" customHeight="1" x14ac:dyDescent="0.25">
      <c r="B20" s="427"/>
      <c r="C20" s="427"/>
      <c r="D20" s="427"/>
      <c r="E20" s="427"/>
      <c r="F20" s="427"/>
      <c r="H20" s="180"/>
      <c r="I20" s="180"/>
      <c r="J20" s="88"/>
    </row>
    <row r="21" spans="1:10" ht="12.75" customHeight="1" x14ac:dyDescent="0.25">
      <c r="B21" s="427"/>
      <c r="C21" s="427"/>
      <c r="D21" s="427"/>
      <c r="E21" s="427"/>
      <c r="F21" s="427"/>
      <c r="H21" s="180"/>
      <c r="I21" s="180"/>
      <c r="J21" s="88"/>
    </row>
    <row r="22" spans="1:10" ht="12.75" customHeight="1" x14ac:dyDescent="0.25">
      <c r="B22" s="427"/>
      <c r="C22" s="427"/>
      <c r="D22" s="427"/>
      <c r="E22" s="427"/>
      <c r="F22" s="427"/>
      <c r="H22" s="180"/>
      <c r="I22" s="180"/>
      <c r="J22" s="88"/>
    </row>
    <row r="23" spans="1:10" ht="12.75" customHeight="1" x14ac:dyDescent="0.25">
      <c r="B23" s="427"/>
      <c r="C23" s="427"/>
      <c r="D23" s="427"/>
      <c r="E23" s="427"/>
      <c r="F23" s="427"/>
      <c r="H23" s="180"/>
      <c r="I23" s="180"/>
      <c r="J23" s="88"/>
    </row>
    <row r="24" spans="1:10" ht="12.75" customHeight="1" x14ac:dyDescent="0.25">
      <c r="A24" s="284" t="s">
        <v>96</v>
      </c>
      <c r="B24" s="424" t="s">
        <v>241</v>
      </c>
      <c r="C24" s="425"/>
      <c r="D24" s="425"/>
      <c r="E24" s="425"/>
      <c r="F24" s="425"/>
      <c r="H24" s="181"/>
      <c r="I24" s="181"/>
      <c r="J24" s="88"/>
    </row>
    <row r="25" spans="1:10" ht="15.6" x14ac:dyDescent="0.3">
      <c r="B25" s="342" t="s">
        <v>296</v>
      </c>
      <c r="C25" s="176"/>
      <c r="D25" s="182"/>
      <c r="E25" s="2"/>
      <c r="F25" s="2"/>
      <c r="G25" s="2"/>
      <c r="J25" s="88"/>
    </row>
    <row r="26" spans="1:10" ht="12.75" customHeight="1" x14ac:dyDescent="0.25">
      <c r="A26" s="284" t="s">
        <v>97</v>
      </c>
      <c r="B26" s="432" t="s">
        <v>82</v>
      </c>
      <c r="C26" s="425"/>
      <c r="D26" s="425"/>
      <c r="E26" s="425"/>
      <c r="F26" s="425"/>
      <c r="G26" s="187"/>
      <c r="H26" s="6"/>
      <c r="I26" s="6"/>
      <c r="J26" s="88"/>
    </row>
    <row r="27" spans="1:10" ht="12.75" customHeight="1" x14ac:dyDescent="0.25">
      <c r="B27" s="425"/>
      <c r="C27" s="425"/>
      <c r="D27" s="425"/>
      <c r="E27" s="425"/>
      <c r="F27" s="425"/>
      <c r="G27" s="187"/>
      <c r="H27" s="6"/>
      <c r="I27" s="6"/>
      <c r="J27" s="88"/>
    </row>
    <row r="28" spans="1:10" ht="12.75" customHeight="1" x14ac:dyDescent="0.25">
      <c r="A28" s="284" t="s">
        <v>98</v>
      </c>
      <c r="B28" s="402" t="s">
        <v>308</v>
      </c>
      <c r="C28" s="403"/>
      <c r="D28" s="403"/>
      <c r="E28" s="403"/>
      <c r="F28" s="403"/>
      <c r="G28" s="6"/>
      <c r="H28" s="6"/>
      <c r="I28" s="6"/>
      <c r="J28" s="88"/>
    </row>
    <row r="29" spans="1:10" ht="12.75" customHeight="1" x14ac:dyDescent="0.25">
      <c r="B29" s="404"/>
      <c r="C29" s="404"/>
      <c r="D29" s="404"/>
      <c r="E29" s="404"/>
      <c r="F29" s="404"/>
      <c r="G29" s="6"/>
      <c r="H29" s="6"/>
      <c r="I29" s="6"/>
      <c r="J29" s="90"/>
    </row>
    <row r="30" spans="1:10" ht="9.75" customHeight="1" x14ac:dyDescent="0.25">
      <c r="B30" s="410"/>
      <c r="C30" s="410"/>
      <c r="D30" s="410"/>
      <c r="E30" s="410"/>
      <c r="F30" s="410"/>
      <c r="G30" s="410"/>
      <c r="H30" s="410"/>
      <c r="I30" s="410"/>
      <c r="J30" s="90"/>
    </row>
    <row r="31" spans="1:10" ht="12.75" customHeight="1" x14ac:dyDescent="0.25">
      <c r="A31" s="406" t="s">
        <v>163</v>
      </c>
      <c r="B31" s="407" t="s">
        <v>50</v>
      </c>
      <c r="C31" s="407"/>
      <c r="D31" s="407"/>
      <c r="E31" s="407"/>
      <c r="F31" s="407"/>
      <c r="G31" s="183"/>
      <c r="H31" s="183"/>
      <c r="I31" s="183"/>
      <c r="J31" s="92"/>
    </row>
    <row r="32" spans="1:10" ht="51" customHeight="1" x14ac:dyDescent="0.25">
      <c r="A32" s="409"/>
      <c r="B32" s="408"/>
      <c r="C32" s="408"/>
      <c r="D32" s="408"/>
      <c r="E32" s="408"/>
      <c r="F32" s="408"/>
      <c r="G32" s="183"/>
      <c r="H32" s="183"/>
      <c r="I32" s="183"/>
      <c r="J32" s="92"/>
    </row>
    <row r="33" spans="1:10" ht="9.75" customHeight="1" x14ac:dyDescent="0.25">
      <c r="A33" s="412"/>
      <c r="B33" s="412"/>
      <c r="C33" s="412"/>
      <c r="D33" s="412"/>
      <c r="E33" s="412"/>
      <c r="F33" s="412"/>
      <c r="G33" s="412"/>
      <c r="H33" s="412"/>
      <c r="I33" s="412"/>
    </row>
    <row r="34" spans="1:10" ht="12.75" customHeight="1" x14ac:dyDescent="0.25">
      <c r="A34" s="406" t="s">
        <v>164</v>
      </c>
      <c r="B34" s="407" t="s">
        <v>187</v>
      </c>
      <c r="C34" s="407"/>
      <c r="D34" s="407"/>
      <c r="E34" s="407"/>
      <c r="F34" s="407"/>
      <c r="G34" s="183"/>
      <c r="H34" s="183"/>
      <c r="I34" s="183"/>
      <c r="J34" s="92"/>
    </row>
    <row r="35" spans="1:10" ht="25.5" customHeight="1" x14ac:dyDescent="0.25">
      <c r="A35" s="411"/>
      <c r="B35" s="408"/>
      <c r="C35" s="408"/>
      <c r="D35" s="408"/>
      <c r="E35" s="408"/>
      <c r="F35" s="408"/>
      <c r="G35" s="183"/>
      <c r="H35" s="183"/>
      <c r="I35" s="183"/>
      <c r="J35" s="87"/>
    </row>
    <row r="36" spans="1:10" ht="9.75" customHeight="1" x14ac:dyDescent="0.25">
      <c r="A36" s="89"/>
      <c r="B36" s="183"/>
      <c r="C36" s="183"/>
      <c r="D36" s="183"/>
      <c r="E36" s="183"/>
      <c r="F36" s="183"/>
      <c r="G36" s="183"/>
      <c r="H36" s="183"/>
      <c r="I36" s="183"/>
    </row>
    <row r="37" spans="1:10" ht="12.75" customHeight="1" x14ac:dyDescent="0.25">
      <c r="A37" s="406" t="s">
        <v>162</v>
      </c>
      <c r="B37" s="419" t="s">
        <v>309</v>
      </c>
      <c r="C37" s="420"/>
      <c r="D37" s="420"/>
      <c r="E37" s="420"/>
      <c r="F37" s="420"/>
      <c r="G37" s="183"/>
      <c r="H37" s="183"/>
      <c r="I37" s="183"/>
      <c r="J37" s="88"/>
    </row>
    <row r="38" spans="1:10" ht="12.75" customHeight="1" x14ac:dyDescent="0.25">
      <c r="A38" s="406"/>
      <c r="B38" s="420"/>
      <c r="C38" s="420"/>
      <c r="D38" s="420"/>
      <c r="E38" s="420"/>
      <c r="F38" s="420"/>
      <c r="G38" s="88"/>
      <c r="H38" s="88"/>
      <c r="I38" s="88"/>
      <c r="J38" s="88"/>
    </row>
    <row r="39" spans="1:10" ht="12.75" customHeight="1" x14ac:dyDescent="0.25">
      <c r="A39" s="88"/>
      <c r="B39" s="420"/>
      <c r="C39" s="420"/>
      <c r="D39" s="420"/>
      <c r="E39" s="420"/>
      <c r="F39" s="420"/>
      <c r="G39" s="88"/>
      <c r="H39" s="88"/>
      <c r="I39" s="88"/>
      <c r="J39" s="88"/>
    </row>
    <row r="40" spans="1:10" ht="12.75" customHeight="1" x14ac:dyDescent="0.25">
      <c r="A40" s="88"/>
      <c r="B40" s="420"/>
      <c r="C40" s="420"/>
      <c r="D40" s="420"/>
      <c r="E40" s="420"/>
      <c r="F40" s="420"/>
      <c r="G40" s="90"/>
      <c r="H40" s="90"/>
      <c r="I40" s="90"/>
      <c r="J40" s="88"/>
    </row>
    <row r="41" spans="1:10" ht="12.75" customHeight="1" x14ac:dyDescent="0.25">
      <c r="A41" s="88"/>
      <c r="B41" s="417" t="s">
        <v>310</v>
      </c>
      <c r="C41" s="418"/>
      <c r="D41" s="418"/>
      <c r="E41" s="418"/>
      <c r="F41" s="418"/>
      <c r="G41" s="90"/>
      <c r="H41" s="90"/>
      <c r="I41" s="90"/>
      <c r="J41" s="88"/>
    </row>
    <row r="42" spans="1:10" ht="12.75" customHeight="1" x14ac:dyDescent="0.25">
      <c r="A42" s="258"/>
      <c r="B42" s="343" t="s">
        <v>311</v>
      </c>
      <c r="C42" s="339"/>
      <c r="D42" s="339"/>
      <c r="E42" s="339"/>
      <c r="F42" s="339"/>
      <c r="G42" s="6"/>
      <c r="H42" s="6"/>
      <c r="I42" s="6"/>
    </row>
    <row r="43" spans="1:10" ht="12.75" customHeight="1" x14ac:dyDescent="0.25">
      <c r="A43" s="88"/>
      <c r="B43" s="343" t="s">
        <v>312</v>
      </c>
      <c r="C43" s="344"/>
      <c r="D43" s="344"/>
      <c r="E43" s="344"/>
      <c r="F43" s="344"/>
      <c r="G43" s="90"/>
      <c r="H43" s="90"/>
      <c r="I43" s="90"/>
    </row>
    <row r="44" spans="1:10" ht="12.75" customHeight="1" x14ac:dyDescent="0.25">
      <c r="A44" s="88"/>
      <c r="B44" s="413" t="s">
        <v>313</v>
      </c>
      <c r="C44" s="415"/>
      <c r="D44" s="415"/>
      <c r="E44" s="415"/>
      <c r="F44" s="415"/>
      <c r="G44" s="88"/>
      <c r="H44" s="88"/>
      <c r="I44" s="88"/>
    </row>
    <row r="45" spans="1:10" ht="12.75" customHeight="1" x14ac:dyDescent="0.25">
      <c r="A45" s="88"/>
      <c r="B45" s="415"/>
      <c r="C45" s="415"/>
      <c r="D45" s="415"/>
      <c r="E45" s="415"/>
      <c r="F45" s="415"/>
      <c r="G45" s="148"/>
      <c r="H45" s="148"/>
      <c r="I45" s="148"/>
    </row>
    <row r="46" spans="1:10" ht="12.75" customHeight="1" x14ac:dyDescent="0.25">
      <c r="A46" s="88"/>
      <c r="B46" s="413" t="s">
        <v>314</v>
      </c>
      <c r="C46" s="414"/>
      <c r="D46" s="414"/>
      <c r="E46" s="414"/>
      <c r="F46" s="414"/>
      <c r="G46" s="148"/>
      <c r="H46" s="148"/>
      <c r="I46" s="148"/>
    </row>
    <row r="47" spans="1:10" ht="12.75" customHeight="1" x14ac:dyDescent="0.25">
      <c r="A47" s="88"/>
      <c r="B47" s="415"/>
      <c r="C47" s="415"/>
      <c r="D47" s="415"/>
      <c r="E47" s="415"/>
      <c r="F47" s="415"/>
      <c r="G47" s="88"/>
      <c r="H47" s="88"/>
      <c r="I47" s="88"/>
    </row>
    <row r="48" spans="1:10" ht="12.75" customHeight="1" x14ac:dyDescent="0.25">
      <c r="A48" s="88"/>
      <c r="B48" s="413" t="s">
        <v>315</v>
      </c>
      <c r="C48" s="413"/>
      <c r="D48" s="413"/>
      <c r="E48" s="413"/>
      <c r="F48" s="413"/>
      <c r="G48" s="88"/>
      <c r="H48" s="88"/>
      <c r="I48" s="88"/>
    </row>
    <row r="49" spans="1:9" ht="12.75" customHeight="1" x14ac:dyDescent="0.25">
      <c r="A49" s="88"/>
      <c r="B49" s="416" t="s">
        <v>316</v>
      </c>
      <c r="C49" s="414"/>
      <c r="D49" s="414"/>
      <c r="E49" s="414"/>
      <c r="F49" s="414"/>
      <c r="G49" s="88"/>
      <c r="H49" s="88"/>
      <c r="I49" s="88"/>
    </row>
    <row r="50" spans="1:9" ht="12.75" customHeight="1" x14ac:dyDescent="0.25">
      <c r="A50" s="88"/>
      <c r="B50" s="414"/>
      <c r="C50" s="414"/>
      <c r="D50" s="414"/>
      <c r="E50" s="414"/>
      <c r="F50" s="414"/>
      <c r="G50" s="88"/>
      <c r="H50" s="88"/>
      <c r="I50" s="88"/>
    </row>
    <row r="51" spans="1:9" ht="12.75" customHeight="1" x14ac:dyDescent="0.25">
      <c r="B51" s="413" t="s">
        <v>317</v>
      </c>
      <c r="C51" s="414"/>
      <c r="D51" s="414"/>
      <c r="E51" s="414"/>
      <c r="F51" s="414"/>
      <c r="G51" s="93"/>
      <c r="H51" s="93"/>
      <c r="I51" s="93"/>
    </row>
    <row r="52" spans="1:9" ht="12.75" customHeight="1" x14ac:dyDescent="0.25">
      <c r="B52" s="414"/>
      <c r="C52" s="414"/>
      <c r="D52" s="414"/>
      <c r="E52" s="414"/>
      <c r="F52" s="414"/>
      <c r="G52" s="93"/>
      <c r="H52" s="93"/>
      <c r="I52" s="93"/>
    </row>
    <row r="53" spans="1:9" ht="12.75" customHeight="1" x14ac:dyDescent="0.25">
      <c r="B53" s="343" t="s">
        <v>318</v>
      </c>
      <c r="C53" s="340"/>
      <c r="D53" s="340"/>
      <c r="E53" s="340"/>
      <c r="F53" s="340"/>
      <c r="G53" s="91"/>
      <c r="H53" s="91"/>
      <c r="I53" s="91"/>
    </row>
    <row r="54" spans="1:9" ht="12.75" customHeight="1" x14ac:dyDescent="0.25">
      <c r="A54" s="188"/>
    </row>
  </sheetData>
  <sheetProtection password="D027" sheet="1" objects="1" scenarios="1"/>
  <customSheetViews>
    <customSheetView guid="{78F823A0-621C-11D2-883E-3C8B00C10000}" showPageBreaks="1" fitToPage="1" printArea="1" showRuler="0" topLeftCell="A21">
      <selection activeCell="D40" sqref="D40"/>
      <pageMargins left="0.51" right="0.49" top="0.73" bottom="0.7" header="0.5" footer="0.51"/>
      <pageSetup paperSize="9" scale="67" orientation="portrait" r:id="rId1"/>
      <headerFooter alignWithMargins="0">
        <oddFooter>&amp;RMSH/INFORM:  Inventory Management Assessment Tool (&amp;F): &amp;A, &amp;D</oddFooter>
      </headerFooter>
    </customSheetView>
  </customSheetViews>
  <mergeCells count="24">
    <mergeCell ref="B26:F27"/>
    <mergeCell ref="A1:F1"/>
    <mergeCell ref="A2:F2"/>
    <mergeCell ref="B24:F24"/>
    <mergeCell ref="B19:F23"/>
    <mergeCell ref="A3:I3"/>
    <mergeCell ref="B5:F13"/>
    <mergeCell ref="A4:I4"/>
    <mergeCell ref="B51:F52"/>
    <mergeCell ref="B44:F45"/>
    <mergeCell ref="B48:F48"/>
    <mergeCell ref="B49:F50"/>
    <mergeCell ref="B46:F47"/>
    <mergeCell ref="B41:F41"/>
    <mergeCell ref="B28:F29"/>
    <mergeCell ref="B15:F17"/>
    <mergeCell ref="A37:A38"/>
    <mergeCell ref="B31:F32"/>
    <mergeCell ref="A31:A32"/>
    <mergeCell ref="B30:I30"/>
    <mergeCell ref="B34:F35"/>
    <mergeCell ref="A34:A35"/>
    <mergeCell ref="A33:I33"/>
    <mergeCell ref="B37:F40"/>
  </mergeCells>
  <pageMargins left="0.25" right="0.25" top="0.25" bottom="0.05" header="0.3" footer="0.05"/>
  <pageSetup scale="97" fitToHeight="0" orientation="portrait" horizontalDpi="300" verticalDpi="300" r:id="rId2"/>
  <headerFooter alignWithMargins="0">
    <oddFooter xml:space="preserve">&amp;R&amp;A, MSH/INFORM, Inventory Management Assessment Tool (&amp;F), version 1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O117"/>
  <sheetViews>
    <sheetView showGridLines="0" zoomScale="90" zoomScaleNormal="90" workbookViewId="0">
      <selection activeCell="A53" sqref="A53"/>
    </sheetView>
  </sheetViews>
  <sheetFormatPr defaultRowHeight="13.2" x14ac:dyDescent="0.25"/>
  <cols>
    <col min="1" max="1" width="10.5546875" customWidth="1"/>
    <col min="2" max="5" width="15.6640625" customWidth="1"/>
    <col min="6" max="6" width="18.109375" customWidth="1"/>
    <col min="7" max="7" width="15.6640625" customWidth="1"/>
    <col min="9" max="9" width="5.88671875" customWidth="1"/>
    <col min="10" max="10" width="16.88671875" customWidth="1"/>
    <col min="11" max="11" width="34.109375" customWidth="1"/>
  </cols>
  <sheetData>
    <row r="1" spans="1:15" s="4" customFormat="1" ht="20.25" customHeight="1" x14ac:dyDescent="0.25">
      <c r="A1" s="461" t="s">
        <v>159</v>
      </c>
      <c r="B1" s="462"/>
      <c r="C1" s="462"/>
      <c r="D1" s="462"/>
      <c r="E1" s="462"/>
      <c r="F1" s="462"/>
    </row>
    <row r="2" spans="1:15" ht="18.75" customHeight="1" x14ac:dyDescent="0.25">
      <c r="A2" s="463" t="s">
        <v>250</v>
      </c>
      <c r="B2" s="464"/>
      <c r="C2" s="464"/>
      <c r="D2" s="464"/>
      <c r="E2" s="464"/>
      <c r="F2" s="464"/>
      <c r="H2" s="7"/>
      <c r="I2" s="7"/>
    </row>
    <row r="3" spans="1:15" ht="17.25" customHeight="1" x14ac:dyDescent="0.25">
      <c r="A3" s="441" t="s">
        <v>197</v>
      </c>
      <c r="B3" s="437"/>
      <c r="C3" s="437"/>
      <c r="D3" s="437"/>
      <c r="E3" s="437"/>
      <c r="F3" s="437"/>
      <c r="G3" s="96"/>
      <c r="H3" s="96"/>
      <c r="I3" s="96"/>
      <c r="J3" s="96"/>
      <c r="K3" s="96"/>
      <c r="L3" s="96"/>
      <c r="M3" s="96"/>
      <c r="N3" s="96"/>
      <c r="O3" s="96"/>
    </row>
    <row r="4" spans="1:15" s="147" customFormat="1" ht="12.75" customHeight="1" x14ac:dyDescent="0.25">
      <c r="A4" s="149"/>
      <c r="B4" s="433" t="s">
        <v>51</v>
      </c>
      <c r="C4" s="393"/>
      <c r="D4" s="393"/>
      <c r="E4" s="435"/>
      <c r="F4" s="435"/>
    </row>
    <row r="5" spans="1:15" s="147" customFormat="1" ht="12.75" customHeight="1" x14ac:dyDescent="0.25">
      <c r="A5" s="149"/>
      <c r="B5" s="435"/>
      <c r="C5" s="435"/>
      <c r="D5" s="435"/>
      <c r="E5" s="435"/>
      <c r="F5" s="435"/>
    </row>
    <row r="6" spans="1:15" s="147" customFormat="1" ht="12.75" customHeight="1" x14ac:dyDescent="0.25">
      <c r="A6" s="149"/>
      <c r="B6" s="435"/>
      <c r="C6" s="435"/>
      <c r="D6" s="435"/>
      <c r="E6" s="435"/>
      <c r="F6" s="435"/>
    </row>
    <row r="7" spans="1:15" ht="15" customHeight="1" x14ac:dyDescent="0.25">
      <c r="A7" s="7"/>
      <c r="B7" s="453" t="s">
        <v>248</v>
      </c>
      <c r="C7" s="437"/>
      <c r="D7" s="437"/>
      <c r="E7" s="437"/>
      <c r="F7" s="437"/>
      <c r="G7" s="2"/>
      <c r="H7" s="2"/>
      <c r="I7" s="2"/>
      <c r="J7" s="2"/>
      <c r="K7" s="2"/>
    </row>
    <row r="8" spans="1:15" s="145" customFormat="1" ht="15" customHeight="1" x14ac:dyDescent="0.25">
      <c r="A8" s="149"/>
      <c r="B8" s="212" t="s">
        <v>242</v>
      </c>
      <c r="C8" s="146"/>
      <c r="D8" s="146"/>
      <c r="E8" s="146"/>
      <c r="F8" s="149"/>
      <c r="G8" s="44"/>
      <c r="H8" s="44"/>
      <c r="I8" s="44"/>
      <c r="J8" s="44"/>
      <c r="K8" s="44"/>
    </row>
    <row r="9" spans="1:15" s="145" customFormat="1" ht="15" customHeight="1" x14ac:dyDescent="0.25">
      <c r="A9" s="149"/>
      <c r="B9" s="433" t="s">
        <v>282</v>
      </c>
      <c r="C9" s="433"/>
      <c r="D9" s="433"/>
      <c r="E9" s="433"/>
      <c r="F9" s="433"/>
      <c r="G9" s="44"/>
      <c r="H9" s="44"/>
      <c r="I9" s="44"/>
      <c r="J9" s="44"/>
      <c r="K9" s="44"/>
    </row>
    <row r="10" spans="1:15" s="145" customFormat="1" ht="15" customHeight="1" x14ac:dyDescent="0.25">
      <c r="A10" s="149"/>
      <c r="B10" s="433" t="s">
        <v>281</v>
      </c>
      <c r="C10" s="433"/>
      <c r="D10" s="433"/>
      <c r="E10" s="433"/>
      <c r="F10" s="433"/>
      <c r="H10" s="44"/>
      <c r="I10" s="44"/>
      <c r="J10" s="44"/>
      <c r="K10" s="44"/>
    </row>
    <row r="11" spans="1:15" s="145" customFormat="1" ht="15" customHeight="1" x14ac:dyDescent="0.25">
      <c r="A11" s="149"/>
      <c r="B11" s="451" t="s">
        <v>243</v>
      </c>
      <c r="C11" s="451"/>
      <c r="D11" s="451"/>
      <c r="E11" s="451"/>
      <c r="F11" s="451"/>
      <c r="H11" s="44"/>
      <c r="I11" s="44"/>
      <c r="J11" s="44"/>
      <c r="K11" s="44"/>
    </row>
    <row r="12" spans="1:15" s="147" customFormat="1" ht="8.1" customHeight="1" x14ac:dyDescent="0.25">
      <c r="A12" s="452"/>
      <c r="B12" s="435"/>
      <c r="C12" s="435"/>
      <c r="D12" s="435"/>
      <c r="E12" s="435"/>
      <c r="F12" s="435"/>
      <c r="H12" s="44"/>
      <c r="I12" s="44"/>
      <c r="J12" s="44"/>
      <c r="K12" s="44"/>
    </row>
    <row r="13" spans="1:15" ht="18" customHeight="1" x14ac:dyDescent="0.25">
      <c r="A13" s="441" t="s">
        <v>10</v>
      </c>
      <c r="B13" s="437"/>
      <c r="C13" s="437"/>
      <c r="D13" s="437"/>
      <c r="E13" s="437"/>
      <c r="F13" s="437"/>
      <c r="H13" s="7"/>
      <c r="I13" s="7"/>
    </row>
    <row r="14" spans="1:15" ht="15" customHeight="1" x14ac:dyDescent="0.25">
      <c r="A14" s="450" t="s">
        <v>195</v>
      </c>
      <c r="B14" s="409"/>
      <c r="C14" s="409"/>
      <c r="D14" s="409"/>
      <c r="E14" s="437"/>
      <c r="F14" s="437"/>
      <c r="H14" s="7"/>
      <c r="I14" s="7"/>
    </row>
    <row r="15" spans="1:15" ht="12.75" customHeight="1" x14ac:dyDescent="0.25">
      <c r="A15" s="3"/>
      <c r="B15" s="433" t="s">
        <v>52</v>
      </c>
      <c r="C15" s="393"/>
      <c r="D15" s="393"/>
      <c r="E15" s="393"/>
      <c r="F15" s="393"/>
      <c r="G15" s="2"/>
      <c r="H15" s="2"/>
      <c r="I15" s="2"/>
      <c r="J15" s="2"/>
      <c r="K15" s="2"/>
    </row>
    <row r="16" spans="1:15" ht="27" customHeight="1" x14ac:dyDescent="0.25">
      <c r="A16" s="3"/>
      <c r="B16" s="393"/>
      <c r="C16" s="393"/>
      <c r="D16" s="393"/>
      <c r="E16" s="393"/>
      <c r="F16" s="393"/>
      <c r="G16" s="2"/>
      <c r="H16" s="2"/>
      <c r="I16" s="2"/>
      <c r="J16" s="2"/>
      <c r="K16" s="2"/>
    </row>
    <row r="17" spans="1:11" ht="15" customHeight="1" x14ac:dyDescent="0.25">
      <c r="A17" s="337" t="s">
        <v>196</v>
      </c>
      <c r="B17" s="7"/>
      <c r="C17" s="95"/>
      <c r="D17" s="3"/>
      <c r="E17" s="3"/>
      <c r="F17" s="3"/>
      <c r="G17" s="2"/>
      <c r="H17" s="2"/>
      <c r="I17" s="2"/>
      <c r="J17" s="2"/>
      <c r="K17" s="2"/>
    </row>
    <row r="18" spans="1:11" s="2" customFormat="1" ht="12.75" customHeight="1" x14ac:dyDescent="0.25">
      <c r="A18" s="3"/>
      <c r="B18" s="433" t="s">
        <v>11</v>
      </c>
      <c r="C18" s="393"/>
      <c r="D18" s="393"/>
      <c r="E18" s="393"/>
      <c r="F18" s="393"/>
    </row>
    <row r="19" spans="1:11" s="2" customFormat="1" ht="12.75" customHeight="1" x14ac:dyDescent="0.25">
      <c r="A19" s="3"/>
      <c r="B19" s="393"/>
      <c r="C19" s="393"/>
      <c r="D19" s="393"/>
      <c r="E19" s="393"/>
      <c r="F19" s="393"/>
    </row>
    <row r="20" spans="1:11" s="2" customFormat="1" ht="12.75" customHeight="1" x14ac:dyDescent="0.25">
      <c r="A20" s="3"/>
      <c r="B20" s="393"/>
      <c r="C20" s="393"/>
      <c r="D20" s="393"/>
      <c r="E20" s="393"/>
      <c r="F20" s="393"/>
    </row>
    <row r="21" spans="1:11" s="2" customFormat="1" ht="12.75" customHeight="1" x14ac:dyDescent="0.25">
      <c r="A21" s="3"/>
      <c r="B21" s="393"/>
      <c r="C21" s="393"/>
      <c r="D21" s="393"/>
      <c r="E21" s="393"/>
      <c r="F21" s="393"/>
    </row>
    <row r="22" spans="1:11" s="2" customFormat="1" ht="12.75" customHeight="1" x14ac:dyDescent="0.25">
      <c r="A22" s="3"/>
      <c r="B22" s="393"/>
      <c r="C22" s="393"/>
      <c r="D22" s="393"/>
      <c r="E22" s="393"/>
      <c r="F22" s="393"/>
    </row>
    <row r="23" spans="1:11" ht="15" customHeight="1" x14ac:dyDescent="0.25">
      <c r="A23" s="436" t="s">
        <v>227</v>
      </c>
      <c r="B23" s="437"/>
      <c r="C23" s="437"/>
      <c r="D23" s="437"/>
      <c r="E23" s="437"/>
      <c r="F23" s="437"/>
      <c r="G23" s="2"/>
      <c r="H23" s="2"/>
      <c r="I23" s="2"/>
      <c r="J23" s="2"/>
      <c r="K23" s="2"/>
    </row>
    <row r="24" spans="1:11" ht="12.75" customHeight="1" x14ac:dyDescent="0.25">
      <c r="A24" s="94"/>
      <c r="B24" s="454" t="s">
        <v>64</v>
      </c>
      <c r="C24" s="455"/>
      <c r="D24" s="455"/>
      <c r="E24" s="455"/>
      <c r="F24" s="455"/>
      <c r="G24" s="2"/>
      <c r="H24" s="2"/>
      <c r="I24" s="2"/>
      <c r="J24" s="2"/>
      <c r="K24" s="2"/>
    </row>
    <row r="25" spans="1:11" ht="12.75" customHeight="1" x14ac:dyDescent="0.25">
      <c r="A25" s="146"/>
      <c r="B25" s="456"/>
      <c r="C25" s="456"/>
      <c r="D25" s="456"/>
      <c r="E25" s="456"/>
      <c r="F25" s="456"/>
      <c r="G25" s="2"/>
      <c r="H25" s="2"/>
      <c r="I25" s="2"/>
      <c r="J25" s="2"/>
      <c r="K25" s="2"/>
    </row>
    <row r="26" spans="1:11" ht="8.1" customHeight="1" x14ac:dyDescent="0.25">
      <c r="A26" s="146"/>
      <c r="B26" s="245"/>
      <c r="C26" s="245"/>
      <c r="D26" s="245"/>
      <c r="E26" s="245"/>
      <c r="F26" s="245"/>
      <c r="G26" s="2"/>
      <c r="H26" s="2"/>
      <c r="I26" s="2"/>
      <c r="J26" s="2"/>
      <c r="K26" s="2"/>
    </row>
    <row r="27" spans="1:11" ht="15.75" customHeight="1" x14ac:dyDescent="0.25">
      <c r="A27" s="441" t="s">
        <v>12</v>
      </c>
      <c r="B27" s="437"/>
      <c r="C27" s="437"/>
      <c r="D27" s="437"/>
      <c r="E27" s="437"/>
      <c r="F27" s="437"/>
      <c r="G27" s="2"/>
      <c r="H27" s="2"/>
      <c r="I27" s="2"/>
      <c r="J27" s="2"/>
      <c r="K27" s="2"/>
    </row>
    <row r="28" spans="1:11" ht="15" customHeight="1" x14ac:dyDescent="0.25">
      <c r="A28" s="436" t="s">
        <v>188</v>
      </c>
      <c r="B28" s="437"/>
      <c r="C28" s="437"/>
      <c r="D28" s="437"/>
      <c r="E28" s="437"/>
      <c r="F28" s="437"/>
      <c r="G28" s="2"/>
      <c r="H28" s="7"/>
      <c r="I28" s="7"/>
      <c r="J28" s="2"/>
      <c r="K28" s="2"/>
    </row>
    <row r="29" spans="1:11" s="2" customFormat="1" ht="12.75" customHeight="1" x14ac:dyDescent="0.25">
      <c r="A29" s="3"/>
      <c r="B29" s="433" t="s">
        <v>13</v>
      </c>
      <c r="C29" s="393"/>
      <c r="D29" s="393"/>
      <c r="E29" s="393"/>
      <c r="F29" s="393"/>
    </row>
    <row r="30" spans="1:11" s="2" customFormat="1" ht="12.75" customHeight="1" x14ac:dyDescent="0.25">
      <c r="A30" s="3"/>
      <c r="B30" s="393"/>
      <c r="C30" s="393"/>
      <c r="D30" s="393"/>
      <c r="E30" s="393"/>
      <c r="F30" s="393"/>
    </row>
    <row r="31" spans="1:11" s="2" customFormat="1" ht="12.75" customHeight="1" x14ac:dyDescent="0.25">
      <c r="A31" s="3"/>
      <c r="B31" s="393"/>
      <c r="C31" s="393"/>
      <c r="D31" s="393"/>
      <c r="E31" s="393"/>
      <c r="F31" s="393"/>
    </row>
    <row r="32" spans="1:11" s="2" customFormat="1" ht="12.75" customHeight="1" x14ac:dyDescent="0.25">
      <c r="A32" s="3"/>
      <c r="B32" s="393"/>
      <c r="C32" s="393"/>
      <c r="D32" s="393"/>
      <c r="E32" s="393"/>
      <c r="F32" s="393"/>
    </row>
    <row r="33" spans="1:10" ht="15" customHeight="1" x14ac:dyDescent="0.25">
      <c r="A33" s="436" t="s">
        <v>189</v>
      </c>
      <c r="B33" s="437"/>
      <c r="C33" s="437"/>
      <c r="D33" s="437"/>
      <c r="E33" s="437"/>
      <c r="F33" s="437"/>
      <c r="G33" s="2"/>
      <c r="H33" s="6"/>
      <c r="I33" s="6"/>
    </row>
    <row r="34" spans="1:10" s="2" customFormat="1" ht="12.75" customHeight="1" x14ac:dyDescent="0.25">
      <c r="A34" s="3"/>
      <c r="B34" s="433" t="s">
        <v>14</v>
      </c>
      <c r="C34" s="393"/>
      <c r="D34" s="393"/>
      <c r="E34" s="393"/>
      <c r="F34" s="393"/>
    </row>
    <row r="35" spans="1:10" s="2" customFormat="1" ht="12.75" customHeight="1" x14ac:dyDescent="0.25">
      <c r="A35" s="3"/>
      <c r="B35" s="393"/>
      <c r="C35" s="393"/>
      <c r="D35" s="393"/>
      <c r="E35" s="393"/>
      <c r="F35" s="393"/>
    </row>
    <row r="36" spans="1:10" s="2" customFormat="1" ht="12.75" customHeight="1" x14ac:dyDescent="0.25">
      <c r="A36" s="3"/>
      <c r="B36" s="393"/>
      <c r="C36" s="393"/>
      <c r="D36" s="393"/>
      <c r="E36" s="393"/>
      <c r="F36" s="393"/>
    </row>
    <row r="37" spans="1:10" s="2" customFormat="1" ht="12.75" customHeight="1" x14ac:dyDescent="0.25">
      <c r="A37" s="3"/>
      <c r="B37" s="393"/>
      <c r="C37" s="393"/>
      <c r="D37" s="393"/>
      <c r="E37" s="393"/>
      <c r="F37" s="393"/>
    </row>
    <row r="38" spans="1:10" s="2" customFormat="1" ht="12.75" customHeight="1" x14ac:dyDescent="0.25">
      <c r="A38" s="3"/>
      <c r="B38" s="393"/>
      <c r="C38" s="393"/>
      <c r="D38" s="393"/>
      <c r="E38" s="393"/>
      <c r="F38" s="393"/>
    </row>
    <row r="39" spans="1:10" s="2" customFormat="1" ht="8.1" customHeight="1" x14ac:dyDescent="0.25">
      <c r="A39" s="3"/>
      <c r="B39" s="3"/>
      <c r="C39" s="3"/>
      <c r="D39" s="3"/>
      <c r="E39" s="3"/>
      <c r="F39" s="3"/>
    </row>
    <row r="40" spans="1:10" ht="15" customHeight="1" x14ac:dyDescent="0.25">
      <c r="A40" s="3"/>
      <c r="B40" s="447" t="s">
        <v>15</v>
      </c>
      <c r="C40" s="459"/>
      <c r="D40" s="459"/>
      <c r="E40" s="459"/>
      <c r="F40" s="460"/>
      <c r="G40" s="2"/>
      <c r="H40" s="2"/>
      <c r="I40" s="2"/>
      <c r="J40" s="2"/>
    </row>
    <row r="41" spans="1:10" s="145" customFormat="1" ht="15" customHeight="1" x14ac:dyDescent="0.25">
      <c r="A41" s="149"/>
      <c r="B41" s="439" t="s">
        <v>319</v>
      </c>
      <c r="C41" s="438"/>
      <c r="D41" s="438"/>
      <c r="E41" s="438"/>
      <c r="F41" s="440"/>
      <c r="G41" s="44"/>
      <c r="H41" s="44"/>
      <c r="I41" s="44"/>
      <c r="J41" s="44"/>
    </row>
    <row r="42" spans="1:10" s="145" customFormat="1" ht="15" customHeight="1" x14ac:dyDescent="0.25">
      <c r="A42" s="149"/>
      <c r="B42" s="439"/>
      <c r="C42" s="438"/>
      <c r="D42" s="438"/>
      <c r="E42" s="438"/>
      <c r="F42" s="440"/>
      <c r="G42" s="44"/>
      <c r="H42" s="44"/>
      <c r="I42" s="44"/>
      <c r="J42" s="44"/>
    </row>
    <row r="43" spans="1:10" s="145" customFormat="1" ht="7.5" customHeight="1" x14ac:dyDescent="0.25">
      <c r="A43" s="149"/>
      <c r="B43" s="457"/>
      <c r="C43" s="393"/>
      <c r="D43" s="393"/>
      <c r="E43" s="393"/>
      <c r="F43" s="458"/>
      <c r="G43" s="44"/>
      <c r="H43" s="44"/>
      <c r="I43" s="44"/>
      <c r="J43" s="44"/>
    </row>
    <row r="44" spans="1:10" s="145" customFormat="1" ht="14.1" customHeight="1" x14ac:dyDescent="0.25">
      <c r="A44" s="149"/>
      <c r="B44" s="439" t="s">
        <v>303</v>
      </c>
      <c r="C44" s="438"/>
      <c r="D44" s="438"/>
      <c r="E44" s="438"/>
      <c r="F44" s="440"/>
      <c r="G44" s="44"/>
      <c r="H44" s="44"/>
      <c r="I44" s="44"/>
      <c r="J44" s="44"/>
    </row>
    <row r="45" spans="1:10" s="145" customFormat="1" ht="14.1" customHeight="1" x14ac:dyDescent="0.25">
      <c r="A45" s="149"/>
      <c r="B45" s="439"/>
      <c r="C45" s="438"/>
      <c r="D45" s="438"/>
      <c r="E45" s="438"/>
      <c r="F45" s="440"/>
      <c r="G45" s="44"/>
      <c r="H45" s="44"/>
      <c r="I45" s="44"/>
      <c r="J45" s="44"/>
    </row>
    <row r="46" spans="1:10" s="145" customFormat="1" ht="15" customHeight="1" x14ac:dyDescent="0.25">
      <c r="A46" s="149"/>
      <c r="B46" s="439" t="s">
        <v>304</v>
      </c>
      <c r="C46" s="438"/>
      <c r="D46" s="438"/>
      <c r="E46" s="438"/>
      <c r="F46" s="440"/>
      <c r="G46" s="44"/>
      <c r="H46" s="44"/>
      <c r="I46" s="44"/>
      <c r="J46" s="44"/>
    </row>
    <row r="47" spans="1:10" s="145" customFormat="1" ht="15" customHeight="1" x14ac:dyDescent="0.25">
      <c r="A47" s="149"/>
      <c r="B47" s="442"/>
      <c r="C47" s="443"/>
      <c r="D47" s="443"/>
      <c r="E47" s="443"/>
      <c r="F47" s="444"/>
      <c r="G47" s="44"/>
      <c r="H47" s="44"/>
      <c r="I47" s="44"/>
      <c r="J47" s="44"/>
    </row>
    <row r="48" spans="1:10" s="145" customFormat="1" ht="8.1" customHeight="1" x14ac:dyDescent="0.25">
      <c r="A48" s="149"/>
      <c r="B48" s="46"/>
      <c r="C48" s="46"/>
      <c r="D48" s="46"/>
      <c r="E48" s="46"/>
      <c r="F48" s="46"/>
      <c r="G48" s="44"/>
      <c r="H48" s="44"/>
      <c r="I48" s="44"/>
      <c r="J48" s="44"/>
    </row>
    <row r="49" spans="1:12" s="145" customFormat="1" ht="12.75" customHeight="1" x14ac:dyDescent="0.25">
      <c r="A49" s="149"/>
      <c r="B49" s="433" t="s">
        <v>53</v>
      </c>
      <c r="C49" s="393"/>
      <c r="D49" s="393"/>
      <c r="E49" s="393"/>
      <c r="F49" s="393"/>
      <c r="G49" s="44"/>
      <c r="H49" s="44"/>
      <c r="I49" s="44"/>
      <c r="J49" s="44"/>
    </row>
    <row r="50" spans="1:12" s="145" customFormat="1" ht="12.75" customHeight="1" x14ac:dyDescent="0.25">
      <c r="A50" s="146"/>
      <c r="B50" s="393"/>
      <c r="C50" s="393"/>
      <c r="D50" s="393"/>
      <c r="E50" s="393"/>
      <c r="F50" s="393"/>
      <c r="G50" s="44"/>
      <c r="H50" s="44"/>
      <c r="I50" s="44"/>
      <c r="J50" s="44"/>
    </row>
    <row r="51" spans="1:12" s="145" customFormat="1" ht="12.75" customHeight="1" x14ac:dyDescent="0.25">
      <c r="A51" s="149"/>
      <c r="B51" s="393"/>
      <c r="C51" s="393"/>
      <c r="D51" s="393"/>
      <c r="E51" s="393"/>
      <c r="F51" s="393"/>
      <c r="G51" s="44"/>
      <c r="H51" s="44"/>
      <c r="I51" s="44"/>
      <c r="J51" s="44"/>
    </row>
    <row r="52" spans="1:12" ht="15" customHeight="1" x14ac:dyDescent="0.25">
      <c r="A52" s="445" t="s">
        <v>190</v>
      </c>
      <c r="B52" s="446"/>
      <c r="C52" s="446"/>
      <c r="D52" s="446"/>
      <c r="E52" s="446"/>
      <c r="F52" s="446"/>
      <c r="G52" s="2"/>
      <c r="H52" s="2"/>
      <c r="I52" s="2"/>
    </row>
    <row r="53" spans="1:12" ht="12.75" customHeight="1" x14ac:dyDescent="0.25">
      <c r="A53" s="7"/>
      <c r="B53" s="433" t="s">
        <v>16</v>
      </c>
      <c r="C53" s="393"/>
      <c r="D53" s="393"/>
      <c r="E53" s="393"/>
      <c r="F53" s="393"/>
      <c r="G53" s="2"/>
      <c r="H53" s="2"/>
      <c r="I53" s="2"/>
      <c r="J53" s="2"/>
      <c r="L53" s="6"/>
    </row>
    <row r="54" spans="1:12" ht="12.75" customHeight="1" x14ac:dyDescent="0.25">
      <c r="A54" s="7"/>
      <c r="B54" s="393"/>
      <c r="C54" s="393"/>
      <c r="D54" s="393"/>
      <c r="E54" s="393"/>
      <c r="F54" s="393"/>
      <c r="G54" s="2"/>
      <c r="H54" s="2"/>
      <c r="I54" s="2"/>
      <c r="J54" s="2"/>
      <c r="L54" s="6"/>
    </row>
    <row r="55" spans="1:12" ht="12.75" customHeight="1" x14ac:dyDescent="0.25">
      <c r="A55" s="7"/>
      <c r="B55" s="393"/>
      <c r="C55" s="393"/>
      <c r="D55" s="393"/>
      <c r="E55" s="393"/>
      <c r="F55" s="393"/>
      <c r="G55" s="2"/>
      <c r="H55" s="2"/>
      <c r="I55" s="2"/>
      <c r="J55" s="2"/>
      <c r="L55" s="6"/>
    </row>
    <row r="56" spans="1:12" ht="8.1" customHeight="1" x14ac:dyDescent="0.25">
      <c r="A56" s="7"/>
      <c r="B56" s="146"/>
      <c r="C56" s="3"/>
      <c r="D56" s="3"/>
      <c r="E56" s="3"/>
      <c r="F56" s="3"/>
      <c r="G56" s="2"/>
      <c r="H56" s="2"/>
      <c r="I56" s="2"/>
      <c r="J56" s="2"/>
      <c r="L56" s="6"/>
    </row>
    <row r="57" spans="1:12" s="145" customFormat="1" ht="15" customHeight="1" x14ac:dyDescent="0.25">
      <c r="A57" s="146"/>
      <c r="B57" s="447" t="s">
        <v>17</v>
      </c>
      <c r="C57" s="448"/>
      <c r="D57" s="448"/>
      <c r="E57" s="448"/>
      <c r="F57" s="449"/>
      <c r="G57" s="44"/>
      <c r="H57" s="44"/>
      <c r="I57" s="44"/>
      <c r="J57" s="44"/>
      <c r="L57" s="147"/>
    </row>
    <row r="58" spans="1:12" s="145" customFormat="1" ht="12.75" customHeight="1" x14ac:dyDescent="0.25">
      <c r="A58" s="149"/>
      <c r="B58" s="439" t="s">
        <v>229</v>
      </c>
      <c r="C58" s="438"/>
      <c r="D58" s="438"/>
      <c r="E58" s="438"/>
      <c r="F58" s="440"/>
      <c r="G58" s="44"/>
      <c r="H58" s="44"/>
      <c r="I58" s="44"/>
      <c r="J58" s="44"/>
      <c r="L58" s="147"/>
    </row>
    <row r="59" spans="1:12" ht="12.75" customHeight="1" x14ac:dyDescent="0.25">
      <c r="A59" s="7"/>
      <c r="B59" s="439" t="s">
        <v>54</v>
      </c>
      <c r="C59" s="438"/>
      <c r="D59" s="438"/>
      <c r="E59" s="438"/>
      <c r="F59" s="440"/>
      <c r="G59" s="2"/>
      <c r="H59" s="2"/>
      <c r="I59" s="2"/>
      <c r="J59" s="2"/>
      <c r="L59" s="6"/>
    </row>
    <row r="60" spans="1:12" ht="12.75" customHeight="1" x14ac:dyDescent="0.25">
      <c r="A60" s="7"/>
      <c r="B60" s="439"/>
      <c r="C60" s="438"/>
      <c r="D60" s="438"/>
      <c r="E60" s="438"/>
      <c r="F60" s="440"/>
      <c r="G60" s="2"/>
      <c r="H60" s="2"/>
      <c r="I60" s="2"/>
      <c r="J60" s="2"/>
      <c r="L60" s="6"/>
    </row>
    <row r="61" spans="1:12" ht="12.75" customHeight="1" x14ac:dyDescent="0.25">
      <c r="A61" s="7"/>
      <c r="B61" s="439"/>
      <c r="C61" s="438"/>
      <c r="D61" s="438"/>
      <c r="E61" s="438"/>
      <c r="F61" s="440"/>
      <c r="G61" s="2"/>
      <c r="H61" s="2"/>
      <c r="I61" s="2"/>
      <c r="J61" s="2"/>
      <c r="L61" s="6"/>
    </row>
    <row r="62" spans="1:12" ht="12.75" customHeight="1" x14ac:dyDescent="0.25">
      <c r="A62" s="7"/>
      <c r="B62" s="439" t="s">
        <v>18</v>
      </c>
      <c r="C62" s="438"/>
      <c r="D62" s="438"/>
      <c r="E62" s="438"/>
      <c r="F62" s="440"/>
      <c r="G62" s="2"/>
      <c r="H62" s="2"/>
      <c r="I62" s="2"/>
      <c r="J62" s="2"/>
      <c r="L62" s="6"/>
    </row>
    <row r="63" spans="1:12" ht="12.75" customHeight="1" x14ac:dyDescent="0.25">
      <c r="A63" s="7"/>
      <c r="B63" s="439"/>
      <c r="C63" s="438"/>
      <c r="D63" s="438"/>
      <c r="E63" s="438"/>
      <c r="F63" s="440"/>
      <c r="G63" s="2"/>
      <c r="H63" s="2"/>
      <c r="I63" s="2"/>
      <c r="J63" s="2"/>
      <c r="L63" s="6"/>
    </row>
    <row r="64" spans="1:12" ht="12.75" customHeight="1" x14ac:dyDescent="0.25">
      <c r="A64" s="7"/>
      <c r="B64" s="439"/>
      <c r="C64" s="438"/>
      <c r="D64" s="438"/>
      <c r="E64" s="438"/>
      <c r="F64" s="440"/>
      <c r="G64" s="2"/>
      <c r="H64" s="2"/>
      <c r="I64" s="2"/>
      <c r="J64" s="2"/>
      <c r="L64" s="6"/>
    </row>
    <row r="65" spans="1:12" s="145" customFormat="1" ht="12.75" customHeight="1" x14ac:dyDescent="0.25">
      <c r="A65" s="149"/>
      <c r="B65" s="439" t="s">
        <v>102</v>
      </c>
      <c r="C65" s="438"/>
      <c r="D65" s="438"/>
      <c r="E65" s="438"/>
      <c r="F65" s="440"/>
      <c r="G65" s="44"/>
      <c r="H65" s="44"/>
      <c r="I65" s="44"/>
      <c r="J65" s="44"/>
      <c r="L65" s="147"/>
    </row>
    <row r="66" spans="1:12" s="145" customFormat="1" ht="12.75" customHeight="1" x14ac:dyDescent="0.25">
      <c r="A66" s="149"/>
      <c r="B66" s="439" t="s">
        <v>103</v>
      </c>
      <c r="C66" s="438"/>
      <c r="D66" s="438"/>
      <c r="E66" s="438"/>
      <c r="F66" s="440"/>
      <c r="G66" s="44"/>
      <c r="H66" s="44"/>
      <c r="I66" s="44"/>
      <c r="K66" s="44"/>
      <c r="L66" s="147"/>
    </row>
    <row r="67" spans="1:12" s="145" customFormat="1" ht="12.75" customHeight="1" x14ac:dyDescent="0.25">
      <c r="A67" s="149"/>
      <c r="B67" s="439" t="s">
        <v>104</v>
      </c>
      <c r="C67" s="438"/>
      <c r="D67" s="438"/>
      <c r="E67" s="438"/>
      <c r="F67" s="440"/>
      <c r="G67" s="44"/>
      <c r="H67" s="44"/>
      <c r="I67" s="44"/>
      <c r="J67" s="44"/>
      <c r="L67" s="147"/>
    </row>
    <row r="68" spans="1:12" s="145" customFormat="1" ht="12.75" customHeight="1" x14ac:dyDescent="0.25">
      <c r="A68" s="149"/>
      <c r="B68" s="439"/>
      <c r="C68" s="433"/>
      <c r="D68" s="433"/>
      <c r="E68" s="433"/>
      <c r="F68" s="440"/>
      <c r="G68" s="44"/>
      <c r="H68" s="44"/>
      <c r="I68" s="44"/>
      <c r="J68" s="44"/>
      <c r="L68" s="147"/>
    </row>
    <row r="69" spans="1:12" s="145" customFormat="1" ht="12.75" customHeight="1" x14ac:dyDescent="0.25">
      <c r="A69" s="149"/>
      <c r="B69" s="439" t="s">
        <v>19</v>
      </c>
      <c r="C69" s="438"/>
      <c r="D69" s="438"/>
      <c r="E69" s="438"/>
      <c r="F69" s="440"/>
      <c r="G69" s="146"/>
      <c r="H69" s="146"/>
      <c r="I69" s="146"/>
      <c r="J69" s="146"/>
      <c r="L69" s="147"/>
    </row>
    <row r="70" spans="1:12" s="145" customFormat="1" ht="12.75" customHeight="1" x14ac:dyDescent="0.25">
      <c r="A70" s="149"/>
      <c r="B70" s="442"/>
      <c r="C70" s="443"/>
      <c r="D70" s="443"/>
      <c r="E70" s="443"/>
      <c r="F70" s="444"/>
      <c r="G70" s="146"/>
      <c r="H70" s="146"/>
      <c r="I70" s="146"/>
      <c r="J70" s="146"/>
      <c r="L70" s="147"/>
    </row>
    <row r="71" spans="1:12" s="145" customFormat="1" ht="8.1" customHeight="1" x14ac:dyDescent="0.25">
      <c r="A71" s="149"/>
      <c r="B71" s="46"/>
      <c r="C71" s="46"/>
      <c r="D71" s="46"/>
      <c r="E71" s="46"/>
      <c r="F71" s="46"/>
      <c r="G71" s="146"/>
      <c r="H71" s="146"/>
      <c r="I71" s="146"/>
      <c r="J71" s="146"/>
      <c r="L71" s="147"/>
    </row>
    <row r="72" spans="1:12" ht="15" customHeight="1" x14ac:dyDescent="0.25">
      <c r="A72" s="436" t="s">
        <v>105</v>
      </c>
      <c r="B72" s="437"/>
      <c r="C72" s="437"/>
      <c r="D72" s="437"/>
      <c r="E72" s="437"/>
      <c r="F72" s="437"/>
      <c r="G72" s="9"/>
      <c r="J72" s="6"/>
      <c r="K72" s="6"/>
      <c r="L72" s="6"/>
    </row>
    <row r="73" spans="1:12" s="145" customFormat="1" ht="12.75" customHeight="1" x14ac:dyDescent="0.25">
      <c r="A73" s="149"/>
      <c r="B73" s="433" t="s">
        <v>20</v>
      </c>
      <c r="C73" s="433"/>
      <c r="D73" s="433"/>
      <c r="E73" s="393"/>
      <c r="F73" s="393"/>
      <c r="G73" s="146"/>
      <c r="H73" s="146"/>
      <c r="I73" s="146"/>
      <c r="J73" s="146"/>
      <c r="L73" s="147"/>
    </row>
    <row r="74" spans="1:12" s="145" customFormat="1" ht="12.75" customHeight="1" x14ac:dyDescent="0.25">
      <c r="A74" s="149"/>
      <c r="B74" s="393"/>
      <c r="C74" s="393"/>
      <c r="D74" s="393"/>
      <c r="E74" s="393"/>
      <c r="F74" s="393"/>
      <c r="G74" s="146"/>
      <c r="H74" s="146"/>
      <c r="I74" s="146"/>
      <c r="J74" s="146"/>
      <c r="L74" s="147"/>
    </row>
    <row r="75" spans="1:12" ht="15" customHeight="1" x14ac:dyDescent="0.25">
      <c r="A75" s="436" t="s">
        <v>249</v>
      </c>
      <c r="B75" s="437"/>
      <c r="C75" s="437"/>
      <c r="D75" s="437"/>
      <c r="E75" s="437"/>
      <c r="F75" s="437"/>
      <c r="G75" s="2"/>
      <c r="H75" s="6"/>
      <c r="I75" s="6"/>
      <c r="J75" s="6"/>
      <c r="K75" s="6"/>
      <c r="L75" s="6"/>
    </row>
    <row r="76" spans="1:12" s="44" customFormat="1" ht="12.75" customHeight="1" x14ac:dyDescent="0.25">
      <c r="A76" s="146"/>
      <c r="B76" s="438" t="s">
        <v>21</v>
      </c>
      <c r="C76" s="429"/>
      <c r="D76" s="429"/>
      <c r="E76" s="429"/>
      <c r="F76" s="429"/>
    </row>
    <row r="77" spans="1:12" s="44" customFormat="1" ht="12.75" customHeight="1" x14ac:dyDescent="0.25">
      <c r="A77" s="146"/>
      <c r="B77" s="430"/>
      <c r="C77" s="430"/>
      <c r="D77" s="430"/>
      <c r="E77" s="430"/>
      <c r="F77" s="430"/>
    </row>
    <row r="78" spans="1:12" ht="8.1" customHeight="1" x14ac:dyDescent="0.25">
      <c r="A78" s="435"/>
      <c r="B78" s="435"/>
      <c r="C78" s="435"/>
      <c r="D78" s="435"/>
      <c r="E78" s="435"/>
      <c r="F78" s="435"/>
      <c r="G78" s="44"/>
      <c r="H78" s="44"/>
      <c r="I78" s="44"/>
      <c r="J78" s="44"/>
      <c r="K78" s="44"/>
      <c r="L78" s="6"/>
    </row>
    <row r="79" spans="1:12" ht="19.5" customHeight="1" x14ac:dyDescent="0.25">
      <c r="A79" s="441" t="s">
        <v>22</v>
      </c>
      <c r="B79" s="437"/>
      <c r="C79" s="437"/>
      <c r="D79" s="437"/>
      <c r="E79" s="437"/>
      <c r="F79" s="437"/>
      <c r="H79" s="7"/>
      <c r="I79" s="7"/>
      <c r="J79" s="6"/>
      <c r="K79" s="6"/>
      <c r="L79" s="6"/>
    </row>
    <row r="80" spans="1:12" ht="15" customHeight="1" x14ac:dyDescent="0.25">
      <c r="A80" s="338" t="s">
        <v>165</v>
      </c>
      <c r="B80" s="450" t="s">
        <v>228</v>
      </c>
      <c r="C80" s="450"/>
      <c r="D80" s="450"/>
      <c r="E80" s="437"/>
      <c r="F80" s="437"/>
      <c r="H80" s="7"/>
      <c r="I80" s="7"/>
      <c r="J80" s="6"/>
      <c r="K80" s="6"/>
      <c r="L80" s="6"/>
    </row>
    <row r="81" spans="1:12" ht="12.75" customHeight="1" x14ac:dyDescent="0.25">
      <c r="A81" s="185"/>
      <c r="B81" s="433" t="s">
        <v>55</v>
      </c>
      <c r="C81" s="393"/>
      <c r="D81" s="393"/>
      <c r="E81" s="393"/>
      <c r="F81" s="393"/>
      <c r="G81" s="44"/>
      <c r="H81" s="44"/>
      <c r="I81" s="44"/>
      <c r="J81" s="44"/>
      <c r="K81" s="44"/>
      <c r="L81" s="6"/>
    </row>
    <row r="82" spans="1:12" ht="12.75" customHeight="1" x14ac:dyDescent="0.25">
      <c r="A82" s="7"/>
      <c r="B82" s="393"/>
      <c r="C82" s="393"/>
      <c r="D82" s="393"/>
      <c r="E82" s="393"/>
      <c r="F82" s="393"/>
      <c r="G82" s="44"/>
      <c r="H82" s="44"/>
      <c r="I82" s="44"/>
      <c r="J82" s="44"/>
      <c r="K82" s="44"/>
      <c r="L82" s="6"/>
    </row>
    <row r="83" spans="1:12" ht="12.75" customHeight="1" x14ac:dyDescent="0.25">
      <c r="A83" s="7"/>
      <c r="B83" s="393"/>
      <c r="C83" s="393"/>
      <c r="D83" s="393"/>
      <c r="E83" s="393"/>
      <c r="F83" s="393"/>
      <c r="G83" s="44"/>
      <c r="H83" s="44"/>
      <c r="I83" s="44"/>
      <c r="J83" s="44"/>
      <c r="K83" s="44"/>
      <c r="L83" s="6"/>
    </row>
    <row r="84" spans="1:12" ht="12.75" customHeight="1" x14ac:dyDescent="0.25">
      <c r="A84" s="7"/>
      <c r="B84" s="393"/>
      <c r="C84" s="393"/>
      <c r="D84" s="393"/>
      <c r="E84" s="393"/>
      <c r="F84" s="393"/>
      <c r="G84" s="44"/>
      <c r="H84" s="44"/>
      <c r="I84" s="44"/>
      <c r="J84" s="44"/>
      <c r="K84" s="44"/>
      <c r="L84" s="6"/>
    </row>
    <row r="85" spans="1:12" ht="12.75" customHeight="1" x14ac:dyDescent="0.25">
      <c r="A85" s="7"/>
      <c r="B85" s="393"/>
      <c r="C85" s="393"/>
      <c r="D85" s="393"/>
      <c r="E85" s="393"/>
      <c r="F85" s="393"/>
      <c r="G85" s="44"/>
      <c r="H85" s="44"/>
      <c r="I85" s="44"/>
      <c r="J85" s="44"/>
      <c r="K85" s="44"/>
      <c r="L85" s="6"/>
    </row>
    <row r="86" spans="1:12" ht="15" customHeight="1" x14ac:dyDescent="0.25">
      <c r="A86" s="337" t="s">
        <v>166</v>
      </c>
      <c r="B86" s="436" t="s">
        <v>167</v>
      </c>
      <c r="C86" s="437"/>
      <c r="D86" s="437"/>
      <c r="E86" s="437"/>
      <c r="F86" s="437"/>
      <c r="G86" s="6"/>
      <c r="H86" s="6"/>
      <c r="I86" s="6"/>
      <c r="J86" s="6"/>
      <c r="K86" s="6"/>
      <c r="L86" s="6"/>
    </row>
    <row r="87" spans="1:12" ht="12.75" customHeight="1" x14ac:dyDescent="0.25">
      <c r="A87" s="337" t="s">
        <v>191</v>
      </c>
      <c r="B87" s="433" t="s">
        <v>65</v>
      </c>
      <c r="C87" s="433"/>
      <c r="D87" s="433"/>
      <c r="E87" s="433"/>
      <c r="F87" s="433"/>
      <c r="G87" s="44"/>
      <c r="H87" s="44"/>
      <c r="I87" s="44"/>
      <c r="J87" s="6"/>
      <c r="K87" s="6"/>
      <c r="L87" s="6"/>
    </row>
    <row r="88" spans="1:12" ht="12.75" customHeight="1" x14ac:dyDescent="0.25">
      <c r="A88" s="337" t="s">
        <v>192</v>
      </c>
      <c r="B88" s="433" t="s">
        <v>106</v>
      </c>
      <c r="C88" s="393"/>
      <c r="D88" s="393"/>
      <c r="E88" s="393"/>
      <c r="F88" s="393"/>
      <c r="G88" s="44"/>
      <c r="H88" s="44"/>
      <c r="I88" s="44"/>
      <c r="J88" s="44"/>
      <c r="K88" s="44"/>
      <c r="L88" s="6"/>
    </row>
    <row r="89" spans="1:12" ht="12.75" customHeight="1" x14ac:dyDescent="0.25">
      <c r="A89" s="337" t="s">
        <v>193</v>
      </c>
      <c r="B89" s="433" t="s">
        <v>56</v>
      </c>
      <c r="C89" s="393"/>
      <c r="D89" s="393"/>
      <c r="E89" s="393"/>
      <c r="F89" s="393"/>
      <c r="G89" s="146"/>
      <c r="H89" s="146"/>
      <c r="I89" s="146"/>
      <c r="J89" s="146"/>
      <c r="K89" s="146"/>
      <c r="L89" s="7"/>
    </row>
    <row r="90" spans="1:12" ht="12.75" customHeight="1" x14ac:dyDescent="0.25">
      <c r="A90" s="337"/>
      <c r="B90" s="393"/>
      <c r="C90" s="393"/>
      <c r="D90" s="393"/>
      <c r="E90" s="393"/>
      <c r="F90" s="393"/>
      <c r="G90" s="146"/>
      <c r="H90" s="146"/>
      <c r="I90" s="146"/>
      <c r="J90" s="146"/>
      <c r="K90" s="146"/>
      <c r="L90" s="7"/>
    </row>
    <row r="91" spans="1:12" ht="12.75" customHeight="1" x14ac:dyDescent="0.25">
      <c r="A91" s="337"/>
      <c r="B91" s="393"/>
      <c r="C91" s="393"/>
      <c r="D91" s="393"/>
      <c r="E91" s="393"/>
      <c r="F91" s="393"/>
      <c r="G91" s="146"/>
      <c r="H91" s="146"/>
      <c r="I91" s="146"/>
      <c r="J91" s="146"/>
      <c r="K91" s="146"/>
      <c r="L91" s="7"/>
    </row>
    <row r="92" spans="1:12" ht="12.75" customHeight="1" x14ac:dyDescent="0.25">
      <c r="A92" s="337"/>
      <c r="B92" s="393"/>
      <c r="C92" s="393"/>
      <c r="D92" s="393"/>
      <c r="E92" s="393"/>
      <c r="F92" s="393"/>
      <c r="G92" s="146"/>
      <c r="H92" s="146"/>
      <c r="I92" s="146"/>
      <c r="J92" s="146"/>
      <c r="K92" s="146"/>
      <c r="L92" s="7"/>
    </row>
    <row r="93" spans="1:12" ht="12.75" customHeight="1" x14ac:dyDescent="0.25">
      <c r="A93" s="337" t="s">
        <v>194</v>
      </c>
      <c r="B93" s="438" t="s">
        <v>23</v>
      </c>
      <c r="C93" s="438"/>
      <c r="D93" s="438"/>
      <c r="E93" s="438"/>
      <c r="F93" s="438"/>
      <c r="G93" s="44"/>
      <c r="H93" s="7"/>
      <c r="I93" s="7"/>
      <c r="J93" s="7"/>
      <c r="K93" s="7"/>
      <c r="L93" s="7"/>
    </row>
    <row r="94" spans="1:12" ht="12.75" customHeight="1" x14ac:dyDescent="0.25">
      <c r="A94" s="337"/>
      <c r="B94" s="430"/>
      <c r="C94" s="430"/>
      <c r="D94" s="430"/>
      <c r="E94" s="430"/>
      <c r="F94" s="430"/>
      <c r="G94" s="44"/>
      <c r="H94" s="7"/>
      <c r="I94" s="7"/>
      <c r="J94" s="7"/>
      <c r="K94" s="7"/>
      <c r="L94" s="7"/>
    </row>
    <row r="95" spans="1:12" ht="8.1" customHeight="1" x14ac:dyDescent="0.25">
      <c r="A95" s="7"/>
      <c r="B95" s="434"/>
      <c r="C95" s="435"/>
      <c r="D95" s="435"/>
      <c r="E95" s="435"/>
      <c r="F95" s="435"/>
      <c r="G95" s="2"/>
      <c r="H95" s="7"/>
      <c r="I95" s="7"/>
      <c r="J95" s="7"/>
      <c r="K95" s="7"/>
      <c r="L95" s="7"/>
    </row>
    <row r="96" spans="1:12" ht="18" customHeight="1" x14ac:dyDescent="0.25">
      <c r="A96" s="441" t="s">
        <v>24</v>
      </c>
      <c r="B96" s="437"/>
      <c r="C96" s="437"/>
      <c r="D96" s="437"/>
      <c r="E96" s="437"/>
      <c r="F96" s="437"/>
      <c r="G96" s="2"/>
      <c r="H96" s="2"/>
      <c r="I96" s="2"/>
      <c r="J96" s="2"/>
      <c r="K96" s="2"/>
      <c r="L96" s="2"/>
    </row>
    <row r="97" spans="1:12" ht="18" customHeight="1" x14ac:dyDescent="0.25">
      <c r="A97" s="316"/>
      <c r="B97" s="433" t="s">
        <v>25</v>
      </c>
      <c r="C97" s="420"/>
      <c r="D97" s="420"/>
      <c r="E97" s="420"/>
      <c r="F97" s="420"/>
      <c r="G97" s="2"/>
      <c r="H97" s="2"/>
      <c r="I97" s="2"/>
      <c r="J97" s="2"/>
      <c r="K97" s="2"/>
      <c r="L97" s="2"/>
    </row>
    <row r="98" spans="1:12" ht="18" customHeight="1" x14ac:dyDescent="0.25">
      <c r="A98" s="316"/>
      <c r="B98" s="420"/>
      <c r="C98" s="420"/>
      <c r="D98" s="420"/>
      <c r="E98" s="420"/>
      <c r="F98" s="420"/>
      <c r="G98" s="2"/>
      <c r="H98" s="2"/>
      <c r="I98" s="2"/>
      <c r="J98" s="2"/>
      <c r="K98" s="2"/>
      <c r="L98" s="2"/>
    </row>
    <row r="99" spans="1:12" ht="15" customHeight="1" x14ac:dyDescent="0.25">
      <c r="B99" s="420"/>
      <c r="C99" s="420"/>
      <c r="D99" s="420"/>
      <c r="E99" s="420"/>
      <c r="F99" s="420"/>
      <c r="G99" s="149"/>
      <c r="H99" s="2"/>
      <c r="I99" s="2"/>
      <c r="J99" s="2"/>
      <c r="K99" s="2"/>
      <c r="L99" s="2"/>
    </row>
    <row r="100" spans="1:12" ht="15.6" x14ac:dyDescent="0.3">
      <c r="A100" s="348" t="s">
        <v>244</v>
      </c>
      <c r="B100" s="433" t="s">
        <v>26</v>
      </c>
      <c r="C100" s="393"/>
      <c r="D100" s="393"/>
      <c r="E100" s="393"/>
      <c r="F100" s="393"/>
      <c r="G100" s="2"/>
      <c r="H100" s="2"/>
      <c r="I100" s="2"/>
      <c r="J100" s="2"/>
      <c r="K100" s="2"/>
      <c r="L100" s="2"/>
    </row>
    <row r="101" spans="1:12" x14ac:dyDescent="0.25">
      <c r="A101" s="349"/>
      <c r="B101" s="393"/>
      <c r="C101" s="393"/>
      <c r="D101" s="393"/>
      <c r="E101" s="393"/>
      <c r="F101" s="393"/>
      <c r="G101" s="2"/>
      <c r="H101" s="2"/>
      <c r="I101" s="2"/>
      <c r="J101" s="2"/>
      <c r="K101" s="2"/>
      <c r="L101" s="2"/>
    </row>
    <row r="102" spans="1:12" x14ac:dyDescent="0.25">
      <c r="A102" s="349"/>
      <c r="B102" s="393"/>
      <c r="C102" s="393"/>
      <c r="D102" s="393"/>
      <c r="E102" s="393"/>
      <c r="F102" s="393"/>
      <c r="G102" s="2"/>
      <c r="H102" s="2"/>
      <c r="I102" s="2"/>
      <c r="J102" s="2"/>
      <c r="K102" s="2"/>
      <c r="L102" s="2"/>
    </row>
    <row r="103" spans="1:12" ht="15.6" x14ac:dyDescent="0.3">
      <c r="A103" s="348" t="s">
        <v>245</v>
      </c>
      <c r="B103" s="433" t="s">
        <v>27</v>
      </c>
      <c r="C103" s="433"/>
      <c r="D103" s="433"/>
      <c r="E103" s="433"/>
      <c r="F103" s="433"/>
      <c r="G103" s="3"/>
      <c r="H103" s="3"/>
      <c r="I103" s="3"/>
    </row>
    <row r="104" spans="1:12" x14ac:dyDescent="0.25">
      <c r="B104" s="433"/>
      <c r="C104" s="433"/>
      <c r="D104" s="433"/>
      <c r="E104" s="433"/>
      <c r="F104" s="433"/>
    </row>
    <row r="105" spans="1:12" ht="10.5" customHeight="1" x14ac:dyDescent="0.25">
      <c r="B105" s="433"/>
      <c r="C105" s="433"/>
      <c r="D105" s="433"/>
      <c r="E105" s="433"/>
      <c r="F105" s="433"/>
    </row>
    <row r="106" spans="1:12" ht="10.5" customHeight="1" x14ac:dyDescent="0.25">
      <c r="B106" s="393"/>
      <c r="C106" s="393"/>
      <c r="D106" s="393"/>
      <c r="E106" s="393"/>
      <c r="F106" s="393"/>
    </row>
    <row r="107" spans="1:12" ht="15.6" x14ac:dyDescent="0.3">
      <c r="A107" s="220"/>
      <c r="B107" s="433"/>
      <c r="C107" s="433"/>
      <c r="D107" s="433"/>
      <c r="E107" s="433"/>
      <c r="F107" s="433"/>
    </row>
    <row r="108" spans="1:12" x14ac:dyDescent="0.25">
      <c r="B108" s="433"/>
      <c r="C108" s="433"/>
      <c r="D108" s="433"/>
      <c r="E108" s="433"/>
      <c r="F108" s="433"/>
    </row>
    <row r="109" spans="1:12" x14ac:dyDescent="0.25">
      <c r="B109" s="420"/>
      <c r="C109" s="420"/>
      <c r="D109" s="420"/>
      <c r="E109" s="420"/>
      <c r="F109" s="420"/>
    </row>
    <row r="110" spans="1:12" x14ac:dyDescent="0.25">
      <c r="B110" s="420"/>
      <c r="C110" s="420"/>
      <c r="D110" s="420"/>
      <c r="E110" s="420"/>
      <c r="F110" s="420"/>
    </row>
    <row r="111" spans="1:12" x14ac:dyDescent="0.25">
      <c r="B111" s="420"/>
      <c r="C111" s="420"/>
      <c r="D111" s="420"/>
      <c r="E111" s="420"/>
      <c r="F111" s="420"/>
    </row>
    <row r="112" spans="1:12" x14ac:dyDescent="0.25">
      <c r="B112" s="420"/>
      <c r="C112" s="420"/>
      <c r="D112" s="420"/>
      <c r="E112" s="420"/>
      <c r="F112" s="420"/>
    </row>
    <row r="113" spans="2:9" x14ac:dyDescent="0.25">
      <c r="C113" s="3"/>
      <c r="D113" s="2"/>
      <c r="E113" s="2"/>
      <c r="F113" s="2"/>
      <c r="G113" s="2"/>
      <c r="H113" s="2"/>
      <c r="I113" s="2"/>
    </row>
    <row r="114" spans="2:9" ht="12" customHeight="1" x14ac:dyDescent="0.25">
      <c r="E114" s="2"/>
      <c r="F114" s="2"/>
      <c r="G114" s="2"/>
      <c r="H114" s="2"/>
      <c r="I114" s="2"/>
    </row>
    <row r="115" spans="2:9" x14ac:dyDescent="0.25">
      <c r="B115" s="7"/>
      <c r="C115" s="3"/>
      <c r="D115" s="2"/>
      <c r="E115" s="2"/>
      <c r="F115" s="2"/>
      <c r="G115" s="2"/>
      <c r="H115" s="2"/>
      <c r="I115" s="2"/>
    </row>
    <row r="117" spans="2:9" x14ac:dyDescent="0.25">
      <c r="B117" s="4"/>
      <c r="C117" s="5"/>
    </row>
  </sheetData>
  <sheetProtection password="D027" sheet="1" objects="1" scenarios="1"/>
  <customSheetViews>
    <customSheetView guid="{78F823A0-621C-11D2-883E-3C8B00C10000}" scale="90" showPageBreaks="1" fitToPage="1" printArea="1" showRuler="0" topLeftCell="A21">
      <selection activeCell="A30" sqref="A30"/>
      <pageMargins left="0.5" right="0.5" top="0.5" bottom="0.5" header="0.3" footer="0.3"/>
      <pageSetup paperSize="9" fitToWidth="0" fitToHeight="0" orientation="portrait" r:id="rId1"/>
      <headerFooter alignWithMargins="0">
        <oddFooter>&amp;RMSH/INFORM, DRAFT: Inventory Management Assessment Tool (&amp;F): &amp;A, &amp;D</oddFooter>
      </headerFooter>
    </customSheetView>
  </customSheetViews>
  <mergeCells count="54">
    <mergeCell ref="A3:F3"/>
    <mergeCell ref="A33:F33"/>
    <mergeCell ref="A1:F1"/>
    <mergeCell ref="B103:F106"/>
    <mergeCell ref="A96:F96"/>
    <mergeCell ref="B73:F74"/>
    <mergeCell ref="B76:F77"/>
    <mergeCell ref="B80:F80"/>
    <mergeCell ref="B100:F102"/>
    <mergeCell ref="A2:F2"/>
    <mergeCell ref="B4:F6"/>
    <mergeCell ref="B24:F25"/>
    <mergeCell ref="A28:F28"/>
    <mergeCell ref="B107:F112"/>
    <mergeCell ref="B15:F16"/>
    <mergeCell ref="B44:F45"/>
    <mergeCell ref="B41:F43"/>
    <mergeCell ref="A23:F23"/>
    <mergeCell ref="A27:F27"/>
    <mergeCell ref="B29:F32"/>
    <mergeCell ref="B18:F22"/>
    <mergeCell ref="A14:F14"/>
    <mergeCell ref="B10:F10"/>
    <mergeCell ref="B11:F11"/>
    <mergeCell ref="A13:F13"/>
    <mergeCell ref="A12:F12"/>
    <mergeCell ref="B7:F7"/>
    <mergeCell ref="B9:F9"/>
    <mergeCell ref="A52:F52"/>
    <mergeCell ref="B49:F51"/>
    <mergeCell ref="B46:F47"/>
    <mergeCell ref="B58:F58"/>
    <mergeCell ref="B57:F57"/>
    <mergeCell ref="B34:F38"/>
    <mergeCell ref="B40:F40"/>
    <mergeCell ref="B59:F61"/>
    <mergeCell ref="A72:F72"/>
    <mergeCell ref="A79:F79"/>
    <mergeCell ref="B87:F87"/>
    <mergeCell ref="B69:F70"/>
    <mergeCell ref="B67:F68"/>
    <mergeCell ref="B62:F64"/>
    <mergeCell ref="B66:F66"/>
    <mergeCell ref="B65:F65"/>
    <mergeCell ref="B97:F99"/>
    <mergeCell ref="B53:F55"/>
    <mergeCell ref="B81:F85"/>
    <mergeCell ref="B95:F95"/>
    <mergeCell ref="A78:F78"/>
    <mergeCell ref="A75:F75"/>
    <mergeCell ref="B89:F92"/>
    <mergeCell ref="B88:F88"/>
    <mergeCell ref="B86:F86"/>
    <mergeCell ref="B93:F94"/>
  </mergeCells>
  <pageMargins left="0.5" right="0.5" top="0.5" bottom="0.25" header="0.3" footer="0.3"/>
  <pageSetup scale="97" fitToHeight="2" orientation="portrait" horizontalDpi="300" verticalDpi="300" r:id="rId2"/>
  <headerFooter alignWithMargins="0">
    <oddFooter xml:space="preserve">&amp;R&amp;A, MSH/INFORM, Inventory Management Assessment Tool (&amp;F), version 1  </oddFooter>
  </headerFooter>
  <rowBreaks count="1" manualBreakCount="1">
    <brk id="5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pageSetUpPr autoPageBreaks="0" fitToPage="1"/>
  </sheetPr>
  <dimension ref="A1:H44"/>
  <sheetViews>
    <sheetView showGridLines="0" showOutlineSymbols="0" zoomScale="75" zoomScaleNormal="75" workbookViewId="0">
      <pane ySplit="5" topLeftCell="A6" activePane="bottomLeft" state="frozen"/>
      <selection pane="bottomLeft" sqref="A1:E1"/>
    </sheetView>
  </sheetViews>
  <sheetFormatPr defaultColWidth="20.6640625" defaultRowHeight="13.2" x14ac:dyDescent="0.25"/>
  <cols>
    <col min="1" max="1" width="4.33203125" style="21" customWidth="1"/>
    <col min="2" max="2" width="35.109375" style="21" customWidth="1"/>
    <col min="3" max="3" width="9.88671875" style="21" customWidth="1"/>
    <col min="4" max="4" width="19.88671875" style="21" customWidth="1"/>
    <col min="5" max="5" width="17.44140625" style="21" customWidth="1"/>
    <col min="6" max="6" width="16.33203125" style="21" customWidth="1"/>
    <col min="7" max="7" width="19.5546875" style="21" customWidth="1"/>
    <col min="8" max="8" width="19.88671875" style="21" customWidth="1"/>
    <col min="9" max="16384" width="20.6640625" style="21"/>
  </cols>
  <sheetData>
    <row r="1" spans="1:8" s="106" customFormat="1" ht="18" customHeight="1" x14ac:dyDescent="0.3">
      <c r="A1" s="470" t="s">
        <v>159</v>
      </c>
      <c r="B1" s="423"/>
      <c r="C1" s="423"/>
      <c r="D1" s="423"/>
      <c r="E1" s="423"/>
      <c r="F1" s="472" t="s">
        <v>183</v>
      </c>
      <c r="G1" s="473"/>
      <c r="H1" s="473"/>
    </row>
    <row r="2" spans="1:8" s="106" customFormat="1" ht="16.5" customHeight="1" x14ac:dyDescent="0.4">
      <c r="A2" s="471" t="s">
        <v>268</v>
      </c>
      <c r="B2" s="423"/>
      <c r="C2" s="423"/>
      <c r="D2" s="423"/>
      <c r="E2" s="423"/>
      <c r="F2" s="105" t="s">
        <v>306</v>
      </c>
      <c r="G2" s="371"/>
      <c r="H2" s="298"/>
    </row>
    <row r="3" spans="1:8" ht="5.25" customHeight="1" x14ac:dyDescent="0.25">
      <c r="A3" s="19"/>
      <c r="B3" s="20"/>
      <c r="C3" s="20"/>
      <c r="D3" s="20"/>
      <c r="F3" s="22"/>
      <c r="G3" s="22"/>
    </row>
    <row r="4" spans="1:8" x14ac:dyDescent="0.25">
      <c r="A4" s="23" t="s">
        <v>123</v>
      </c>
      <c r="B4" s="23" t="s">
        <v>124</v>
      </c>
      <c r="C4" s="190" t="s">
        <v>125</v>
      </c>
      <c r="D4" s="23" t="s">
        <v>126</v>
      </c>
      <c r="E4" s="60" t="s">
        <v>127</v>
      </c>
      <c r="F4" s="23" t="s">
        <v>128</v>
      </c>
      <c r="G4" s="23" t="s">
        <v>170</v>
      </c>
      <c r="H4" s="23" t="s">
        <v>137</v>
      </c>
    </row>
    <row r="5" spans="1:8" ht="55.5" customHeight="1" x14ac:dyDescent="0.25">
      <c r="A5" s="24" t="s">
        <v>131</v>
      </c>
      <c r="B5" s="381" t="s">
        <v>129</v>
      </c>
      <c r="C5" s="382" t="s">
        <v>130</v>
      </c>
      <c r="D5" s="383" t="s">
        <v>305</v>
      </c>
      <c r="E5" s="384" t="s">
        <v>332</v>
      </c>
      <c r="F5" s="384" t="s">
        <v>29</v>
      </c>
      <c r="G5" s="385" t="s">
        <v>333</v>
      </c>
      <c r="H5" s="386" t="s">
        <v>334</v>
      </c>
    </row>
    <row r="6" spans="1:8" ht="14.1" customHeight="1" x14ac:dyDescent="0.25">
      <c r="A6" s="26">
        <v>1</v>
      </c>
      <c r="B6" s="103"/>
      <c r="C6" s="111"/>
      <c r="D6" s="112"/>
      <c r="E6" s="112"/>
      <c r="F6" s="112"/>
      <c r="G6" s="213" t="str">
        <f>IF(E6="","",E6-F6)</f>
        <v/>
      </c>
      <c r="H6" s="213" t="str">
        <f>IF(E6="","",IF(AND(E6=0, F6&gt;0),ROUND(ABS(0.01-F6),0),ABS(E6-F6)))</f>
        <v/>
      </c>
    </row>
    <row r="7" spans="1:8" ht="14.1" customHeight="1" x14ac:dyDescent="0.25">
      <c r="A7" s="26">
        <v>2</v>
      </c>
      <c r="B7" s="103"/>
      <c r="C7" s="111"/>
      <c r="D7" s="112"/>
      <c r="E7" s="112"/>
      <c r="F7" s="112"/>
      <c r="G7" s="213" t="str">
        <f t="shared" ref="G7:G30" si="0">IF(E7="","",E7-F7)</f>
        <v/>
      </c>
      <c r="H7" s="213" t="str">
        <f t="shared" ref="H7:H30" si="1">IF(E7="","",IF(AND(E7=0, F7&gt;0),ROUND(ABS(0.1-F7),0),ABS(E7-F7)))</f>
        <v/>
      </c>
    </row>
    <row r="8" spans="1:8" ht="14.1" customHeight="1" x14ac:dyDescent="0.25">
      <c r="A8" s="26">
        <v>3</v>
      </c>
      <c r="B8" s="103"/>
      <c r="C8" s="111"/>
      <c r="D8" s="112"/>
      <c r="E8" s="112"/>
      <c r="F8" s="112"/>
      <c r="G8" s="213" t="str">
        <f t="shared" si="0"/>
        <v/>
      </c>
      <c r="H8" s="213" t="str">
        <f t="shared" si="1"/>
        <v/>
      </c>
    </row>
    <row r="9" spans="1:8" ht="14.1" customHeight="1" x14ac:dyDescent="0.25">
      <c r="A9" s="26">
        <v>4</v>
      </c>
      <c r="B9" s="103"/>
      <c r="C9" s="111"/>
      <c r="D9" s="112"/>
      <c r="E9" s="112"/>
      <c r="F9" s="112"/>
      <c r="G9" s="213" t="str">
        <f t="shared" si="0"/>
        <v/>
      </c>
      <c r="H9" s="213" t="str">
        <f t="shared" si="1"/>
        <v/>
      </c>
    </row>
    <row r="10" spans="1:8" ht="14.1" customHeight="1" x14ac:dyDescent="0.25">
      <c r="A10" s="26">
        <v>5</v>
      </c>
      <c r="B10" s="103"/>
      <c r="C10" s="111"/>
      <c r="D10" s="112"/>
      <c r="E10" s="112"/>
      <c r="F10" s="112"/>
      <c r="G10" s="213" t="str">
        <f t="shared" si="0"/>
        <v/>
      </c>
      <c r="H10" s="213" t="str">
        <f t="shared" si="1"/>
        <v/>
      </c>
    </row>
    <row r="11" spans="1:8" ht="14.1" customHeight="1" x14ac:dyDescent="0.25">
      <c r="A11" s="26">
        <v>6</v>
      </c>
      <c r="B11" s="103"/>
      <c r="C11" s="111"/>
      <c r="D11" s="112"/>
      <c r="E11" s="112"/>
      <c r="F11" s="112"/>
      <c r="G11" s="213" t="str">
        <f t="shared" si="0"/>
        <v/>
      </c>
      <c r="H11" s="213" t="str">
        <f t="shared" si="1"/>
        <v/>
      </c>
    </row>
    <row r="12" spans="1:8" ht="14.1" customHeight="1" x14ac:dyDescent="0.25">
      <c r="A12" s="26">
        <v>7</v>
      </c>
      <c r="B12" s="103"/>
      <c r="C12" s="111"/>
      <c r="D12" s="112"/>
      <c r="E12" s="112"/>
      <c r="F12" s="112"/>
      <c r="G12" s="213" t="str">
        <f t="shared" si="0"/>
        <v/>
      </c>
      <c r="H12" s="213" t="str">
        <f t="shared" si="1"/>
        <v/>
      </c>
    </row>
    <row r="13" spans="1:8" ht="14.1" customHeight="1" x14ac:dyDescent="0.25">
      <c r="A13" s="26">
        <v>8</v>
      </c>
      <c r="B13" s="103"/>
      <c r="C13" s="111"/>
      <c r="D13" s="112"/>
      <c r="E13" s="112"/>
      <c r="F13" s="112"/>
      <c r="G13" s="213" t="str">
        <f t="shared" si="0"/>
        <v/>
      </c>
      <c r="H13" s="213" t="str">
        <f t="shared" si="1"/>
        <v/>
      </c>
    </row>
    <row r="14" spans="1:8" ht="14.1" customHeight="1" x14ac:dyDescent="0.25">
      <c r="A14" s="26">
        <v>9</v>
      </c>
      <c r="B14" s="103"/>
      <c r="C14" s="111"/>
      <c r="D14" s="112"/>
      <c r="E14" s="112"/>
      <c r="F14" s="112"/>
      <c r="G14" s="213" t="str">
        <f t="shared" si="0"/>
        <v/>
      </c>
      <c r="H14" s="213" t="str">
        <f t="shared" si="1"/>
        <v/>
      </c>
    </row>
    <row r="15" spans="1:8" ht="14.1" customHeight="1" x14ac:dyDescent="0.25">
      <c r="A15" s="26">
        <v>10</v>
      </c>
      <c r="B15" s="103"/>
      <c r="C15" s="111"/>
      <c r="D15" s="112"/>
      <c r="E15" s="112"/>
      <c r="F15" s="112"/>
      <c r="G15" s="213" t="str">
        <f t="shared" si="0"/>
        <v/>
      </c>
      <c r="H15" s="213" t="str">
        <f t="shared" si="1"/>
        <v/>
      </c>
    </row>
    <row r="16" spans="1:8" ht="14.1" customHeight="1" x14ac:dyDescent="0.25">
      <c r="A16" s="26">
        <v>11</v>
      </c>
      <c r="B16" s="103"/>
      <c r="C16" s="111"/>
      <c r="D16" s="112"/>
      <c r="E16" s="112"/>
      <c r="F16" s="112"/>
      <c r="G16" s="213" t="str">
        <f t="shared" si="0"/>
        <v/>
      </c>
      <c r="H16" s="213" t="str">
        <f t="shared" si="1"/>
        <v/>
      </c>
    </row>
    <row r="17" spans="1:8" ht="14.1" customHeight="1" x14ac:dyDescent="0.25">
      <c r="A17" s="26">
        <v>12</v>
      </c>
      <c r="B17" s="103"/>
      <c r="C17" s="79"/>
      <c r="D17" s="80"/>
      <c r="E17" s="80"/>
      <c r="F17" s="80"/>
      <c r="G17" s="213" t="str">
        <f t="shared" si="0"/>
        <v/>
      </c>
      <c r="H17" s="213" t="str">
        <f t="shared" si="1"/>
        <v/>
      </c>
    </row>
    <row r="18" spans="1:8" ht="14.1" customHeight="1" x14ac:dyDescent="0.25">
      <c r="A18" s="26">
        <v>13</v>
      </c>
      <c r="B18" s="103"/>
      <c r="C18" s="79"/>
      <c r="D18" s="80"/>
      <c r="E18" s="80"/>
      <c r="F18" s="80"/>
      <c r="G18" s="213" t="str">
        <f t="shared" si="0"/>
        <v/>
      </c>
      <c r="H18" s="213" t="str">
        <f t="shared" si="1"/>
        <v/>
      </c>
    </row>
    <row r="19" spans="1:8" ht="14.1" customHeight="1" x14ac:dyDescent="0.25">
      <c r="A19" s="26">
        <v>14</v>
      </c>
      <c r="B19" s="103"/>
      <c r="C19" s="79"/>
      <c r="D19" s="80"/>
      <c r="E19" s="80"/>
      <c r="F19" s="80"/>
      <c r="G19" s="213" t="str">
        <f t="shared" si="0"/>
        <v/>
      </c>
      <c r="H19" s="213" t="str">
        <f t="shared" si="1"/>
        <v/>
      </c>
    </row>
    <row r="20" spans="1:8" ht="14.1" customHeight="1" x14ac:dyDescent="0.25">
      <c r="A20" s="26">
        <v>15</v>
      </c>
      <c r="B20" s="103"/>
      <c r="C20" s="79"/>
      <c r="D20" s="80"/>
      <c r="E20" s="80"/>
      <c r="F20" s="80"/>
      <c r="G20" s="213" t="str">
        <f t="shared" si="0"/>
        <v/>
      </c>
      <c r="H20" s="213" t="str">
        <f t="shared" si="1"/>
        <v/>
      </c>
    </row>
    <row r="21" spans="1:8" ht="14.1" customHeight="1" x14ac:dyDescent="0.25">
      <c r="A21" s="26">
        <v>16</v>
      </c>
      <c r="B21" s="103"/>
      <c r="C21" s="79"/>
      <c r="D21" s="80"/>
      <c r="E21" s="80"/>
      <c r="F21" s="80"/>
      <c r="G21" s="213" t="str">
        <f t="shared" si="0"/>
        <v/>
      </c>
      <c r="H21" s="213" t="str">
        <f t="shared" si="1"/>
        <v/>
      </c>
    </row>
    <row r="22" spans="1:8" ht="14.1" customHeight="1" x14ac:dyDescent="0.25">
      <c r="A22" s="26">
        <v>17</v>
      </c>
      <c r="B22" s="103"/>
      <c r="C22" s="79"/>
      <c r="D22" s="80"/>
      <c r="E22" s="80"/>
      <c r="F22" s="80"/>
      <c r="G22" s="213" t="str">
        <f t="shared" si="0"/>
        <v/>
      </c>
      <c r="H22" s="213" t="str">
        <f t="shared" si="1"/>
        <v/>
      </c>
    </row>
    <row r="23" spans="1:8" ht="14.1" customHeight="1" x14ac:dyDescent="0.25">
      <c r="A23" s="26">
        <v>18</v>
      </c>
      <c r="B23" s="103"/>
      <c r="C23" s="79"/>
      <c r="D23" s="80"/>
      <c r="E23" s="80"/>
      <c r="F23" s="80"/>
      <c r="G23" s="213" t="str">
        <f t="shared" si="0"/>
        <v/>
      </c>
      <c r="H23" s="213" t="str">
        <f t="shared" si="1"/>
        <v/>
      </c>
    </row>
    <row r="24" spans="1:8" ht="14.1" customHeight="1" x14ac:dyDescent="0.25">
      <c r="A24" s="26">
        <v>19</v>
      </c>
      <c r="B24" s="104"/>
      <c r="C24" s="79"/>
      <c r="D24" s="80"/>
      <c r="E24" s="80"/>
      <c r="F24" s="80"/>
      <c r="G24" s="213" t="str">
        <f t="shared" si="0"/>
        <v/>
      </c>
      <c r="H24" s="213" t="str">
        <f t="shared" si="1"/>
        <v/>
      </c>
    </row>
    <row r="25" spans="1:8" ht="14.1" customHeight="1" x14ac:dyDescent="0.25">
      <c r="A25" s="26">
        <v>20</v>
      </c>
      <c r="B25" s="79"/>
      <c r="C25" s="79"/>
      <c r="D25" s="81"/>
      <c r="E25" s="80"/>
      <c r="F25" s="80"/>
      <c r="G25" s="213" t="str">
        <f t="shared" si="0"/>
        <v/>
      </c>
      <c r="H25" s="213" t="str">
        <f t="shared" si="1"/>
        <v/>
      </c>
    </row>
    <row r="26" spans="1:8" ht="14.1" customHeight="1" x14ac:dyDescent="0.25">
      <c r="A26" s="26">
        <v>21</v>
      </c>
      <c r="B26" s="79"/>
      <c r="C26" s="79"/>
      <c r="D26" s="81"/>
      <c r="E26" s="80"/>
      <c r="F26" s="80"/>
      <c r="G26" s="213" t="str">
        <f t="shared" si="0"/>
        <v/>
      </c>
      <c r="H26" s="213" t="str">
        <f t="shared" si="1"/>
        <v/>
      </c>
    </row>
    <row r="27" spans="1:8" ht="14.1" customHeight="1" x14ac:dyDescent="0.25">
      <c r="A27" s="26">
        <v>22</v>
      </c>
      <c r="B27" s="79"/>
      <c r="C27" s="79"/>
      <c r="D27" s="81"/>
      <c r="E27" s="80"/>
      <c r="F27" s="80"/>
      <c r="G27" s="213" t="str">
        <f t="shared" si="0"/>
        <v/>
      </c>
      <c r="H27" s="213" t="str">
        <f t="shared" si="1"/>
        <v/>
      </c>
    </row>
    <row r="28" spans="1:8" ht="14.1" customHeight="1" x14ac:dyDescent="0.25">
      <c r="A28" s="26">
        <v>23</v>
      </c>
      <c r="B28" s="79"/>
      <c r="C28" s="79"/>
      <c r="D28" s="81"/>
      <c r="E28" s="80"/>
      <c r="F28" s="80"/>
      <c r="G28" s="213" t="str">
        <f t="shared" si="0"/>
        <v/>
      </c>
      <c r="H28" s="213" t="str">
        <f t="shared" si="1"/>
        <v/>
      </c>
    </row>
    <row r="29" spans="1:8" ht="14.1" customHeight="1" x14ac:dyDescent="0.25">
      <c r="A29" s="26">
        <v>24</v>
      </c>
      <c r="B29" s="79"/>
      <c r="C29" s="79"/>
      <c r="D29" s="81"/>
      <c r="E29" s="81"/>
      <c r="F29" s="81"/>
      <c r="G29" s="213" t="str">
        <f t="shared" si="0"/>
        <v/>
      </c>
      <c r="H29" s="213" t="str">
        <f t="shared" si="1"/>
        <v/>
      </c>
    </row>
    <row r="30" spans="1:8" ht="14.1" customHeight="1" x14ac:dyDescent="0.25">
      <c r="A30" s="26">
        <v>25</v>
      </c>
      <c r="B30" s="79"/>
      <c r="C30" s="79"/>
      <c r="D30" s="80"/>
      <c r="E30" s="80"/>
      <c r="F30" s="80"/>
      <c r="G30" s="213" t="str">
        <f t="shared" si="0"/>
        <v/>
      </c>
      <c r="H30" s="213" t="str">
        <f t="shared" si="1"/>
        <v/>
      </c>
    </row>
    <row r="31" spans="1:8" ht="8.25" customHeight="1" thickBot="1" x14ac:dyDescent="0.3">
      <c r="A31" s="468"/>
      <c r="B31" s="469"/>
      <c r="C31" s="25"/>
      <c r="D31" s="47"/>
      <c r="E31" s="47"/>
      <c r="F31" s="47"/>
      <c r="G31" s="47"/>
      <c r="H31" s="48"/>
    </row>
    <row r="32" spans="1:8" ht="15.75" customHeight="1" thickTop="1" thickBot="1" x14ac:dyDescent="0.3">
      <c r="A32" s="8" t="s">
        <v>139</v>
      </c>
      <c r="B32" s="83" t="str">
        <f>IF(COUNTBLANK(B6:B30)=25," ",COUNTA(B6:B30))</f>
        <v xml:space="preserve"> </v>
      </c>
      <c r="C32" s="189" t="s">
        <v>28</v>
      </c>
      <c r="D32" s="83" t="str">
        <f>IF(COUNTBLANK(D6:D30)=25," ",SUM(D6:D30))</f>
        <v xml:space="preserve"> </v>
      </c>
      <c r="E32" s="83" t="str">
        <f>IF(COUNTBLANK(E6:E30)=25," ",SUM(E6:E30))</f>
        <v xml:space="preserve"> </v>
      </c>
      <c r="F32" s="83" t="str">
        <f>IF(COUNTBLANK(F6:F30)=25," ",SUM(F6:F30))</f>
        <v xml:space="preserve"> </v>
      </c>
      <c r="G32" s="83" t="str">
        <f>IF(COUNTBLANK(G6:G30)=25,"",SUM(G6:G30))</f>
        <v/>
      </c>
      <c r="H32" s="83" t="str">
        <f>IF(COUNTBLANK(H6:H30)=25," ",SUM(H6:H30))</f>
        <v xml:space="preserve"> </v>
      </c>
    </row>
    <row r="33" spans="1:8" s="28" customFormat="1" ht="13.5" customHeight="1" thickTop="1" thickBot="1" x14ac:dyDescent="0.3">
      <c r="A33" s="31"/>
      <c r="B33" s="217" t="s">
        <v>122</v>
      </c>
    </row>
    <row r="34" spans="1:8" ht="15.75" customHeight="1" thickTop="1" thickBot="1" x14ac:dyDescent="0.3">
      <c r="A34" s="372" t="s">
        <v>320</v>
      </c>
      <c r="C34" s="186"/>
      <c r="D34" s="186"/>
      <c r="E34" s="84" t="str">
        <f>IF(COUNTBLANK(H6:H30)=25," ",COUNTIF(H6:H30,"0"))</f>
        <v xml:space="preserve"> </v>
      </c>
      <c r="F34" s="465" t="s">
        <v>83</v>
      </c>
      <c r="G34" s="466"/>
    </row>
    <row r="35" spans="1:8" ht="15.75" customHeight="1" thickTop="1" thickBot="1" x14ac:dyDescent="0.3">
      <c r="A35" s="215" t="s">
        <v>90</v>
      </c>
      <c r="C35" s="195"/>
      <c r="D35" s="195"/>
      <c r="E35" s="214" t="str">
        <f>IF(COUNTBLANK(plusminus)=25,"",COUNTIF(plusminus,"&lt;0"))</f>
        <v/>
      </c>
      <c r="F35" s="467"/>
      <c r="G35" s="466"/>
      <c r="H35" s="83" t="str">
        <f>IF(COUNTBLANK(F6:F30)=25," ",COUNTIF(F6:F30,"&gt;0"))</f>
        <v xml:space="preserve"> </v>
      </c>
    </row>
    <row r="36" spans="1:8" ht="15.75" customHeight="1" thickTop="1" thickBot="1" x14ac:dyDescent="0.3">
      <c r="A36" s="215" t="s">
        <v>91</v>
      </c>
      <c r="C36" s="195"/>
      <c r="D36" s="195"/>
      <c r="E36" s="214" t="str">
        <f>IF(COUNTBLANK(plusminus)=25,"",COUNTIF(plusminus,"&gt;0"))</f>
        <v/>
      </c>
      <c r="F36" s="216" t="s">
        <v>92</v>
      </c>
      <c r="G36" s="195"/>
    </row>
    <row r="37" spans="1:8" ht="10.5" customHeight="1" thickTop="1" x14ac:dyDescent="0.25">
      <c r="A37" s="30"/>
      <c r="B37" s="30"/>
      <c r="C37" s="29"/>
      <c r="D37" s="28"/>
    </row>
    <row r="38" spans="1:8" ht="17.399999999999999" customHeight="1" x14ac:dyDescent="0.25"/>
    <row r="39" spans="1:8" ht="21.15" customHeight="1" x14ac:dyDescent="0.25"/>
    <row r="40" spans="1:8" x14ac:dyDescent="0.25">
      <c r="A40" s="42"/>
      <c r="B40" s="43"/>
      <c r="C40" s="27"/>
      <c r="D40" s="27"/>
      <c r="E40" s="27"/>
      <c r="F40" s="27"/>
      <c r="G40" s="27"/>
      <c r="H40" s="27"/>
    </row>
    <row r="41" spans="1:8" x14ac:dyDescent="0.25">
      <c r="A41" s="27"/>
      <c r="B41" s="27"/>
      <c r="C41" s="27"/>
      <c r="D41" s="27"/>
      <c r="E41" s="27"/>
      <c r="F41" s="27"/>
      <c r="G41" s="27"/>
      <c r="H41" s="27"/>
    </row>
    <row r="42" spans="1:8" x14ac:dyDescent="0.25">
      <c r="A42" s="27"/>
      <c r="B42" s="27"/>
      <c r="C42" s="27"/>
      <c r="D42" s="27"/>
      <c r="E42" s="27"/>
      <c r="F42" s="27"/>
      <c r="G42" s="27"/>
      <c r="H42" s="27"/>
    </row>
    <row r="43" spans="1:8" x14ac:dyDescent="0.25">
      <c r="A43" s="27"/>
      <c r="B43" s="27"/>
      <c r="C43" s="27"/>
      <c r="D43" s="27"/>
      <c r="E43" s="27"/>
      <c r="F43" s="27"/>
      <c r="G43" s="27"/>
      <c r="H43" s="27"/>
    </row>
    <row r="44" spans="1:8" x14ac:dyDescent="0.25">
      <c r="A44" s="27"/>
      <c r="B44" s="27"/>
      <c r="C44" s="27"/>
      <c r="D44" s="27"/>
      <c r="E44" s="27"/>
      <c r="F44" s="27"/>
      <c r="G44" s="27"/>
      <c r="H44" s="27"/>
    </row>
  </sheetData>
  <sheetProtection password="D027" sheet="1" objects="1" scenarios="1"/>
  <customSheetViews>
    <customSheetView guid="{78F823A0-621C-11D2-883E-3C8B00C10000}" scale="75" outlineSymbols="0" fitToPage="1" printArea="1" showRuler="0">
      <pane ySplit="6" topLeftCell="A7" activePane="bottomLeft" state="frozen"/>
      <selection pane="bottomLeft" activeCell="E26" sqref="E26"/>
      <pageMargins left="0.51" right="0.49" top="0.73" bottom="0.7" header="0.5" footer="0.51"/>
      <pageSetup paperSize="9" scale="82" orientation="landscape" horizontalDpi="300" r:id="rId1"/>
      <headerFooter alignWithMargins="0">
        <oddFooter>&amp;RMSH/INFORM: Inventory Management Assessment Tool (&amp;F): &amp;A, &amp;D</oddFooter>
      </headerFooter>
    </customSheetView>
  </customSheetViews>
  <mergeCells count="5">
    <mergeCell ref="F34:G35"/>
    <mergeCell ref="A31:B31"/>
    <mergeCell ref="A1:E1"/>
    <mergeCell ref="A2:E2"/>
    <mergeCell ref="F1:H1"/>
  </mergeCells>
  <pageMargins left="0.25" right="0.25" top="0.4" bottom="0.4" header="0.22" footer="0.2"/>
  <pageSetup scale="91" orientation="landscape" horizontalDpi="300" verticalDpi="300" r:id="rId2"/>
  <headerFooter alignWithMargins="0">
    <oddFooter>&amp;R&amp;A, MSH/INFORM, Inventory Management Assessment Tool (&amp;F)], version 1</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GR49"/>
  <sheetViews>
    <sheetView showGridLines="0" zoomScale="75" zoomScaleNormal="75" workbookViewId="0">
      <selection activeCell="T16" sqref="T16"/>
    </sheetView>
  </sheetViews>
  <sheetFormatPr defaultColWidth="9.109375" defaultRowHeight="13.2" x14ac:dyDescent="0.25"/>
  <cols>
    <col min="1" max="1" width="32.44140625" style="11" customWidth="1"/>
    <col min="2" max="2" width="1" style="11" customWidth="1"/>
    <col min="3" max="3" width="36.6640625" style="149" customWidth="1"/>
    <col min="4" max="4" width="3.33203125" style="11" customWidth="1"/>
    <col min="5" max="5" width="20.5546875" style="11" customWidth="1"/>
    <col min="6" max="6" width="6.33203125" style="11" customWidth="1"/>
    <col min="7" max="7" width="2.88671875" style="11" hidden="1" customWidth="1"/>
    <col min="8" max="8" width="11" style="149" customWidth="1"/>
    <col min="9" max="9" width="3.88671875" style="11" customWidth="1"/>
    <col min="10" max="10" width="10.6640625" style="156" customWidth="1"/>
    <col min="11" max="11" width="3.33203125" style="11" customWidth="1"/>
    <col min="12" max="12" width="10.88671875" style="158" customWidth="1"/>
    <col min="13" max="13" width="0.6640625" style="11" customWidth="1"/>
    <col min="14" max="15" width="9.109375" style="11"/>
    <col min="16" max="16" width="25.44140625" style="11" customWidth="1"/>
    <col min="17" max="17" width="9.6640625" style="11" customWidth="1"/>
    <col min="18" max="18" width="10" style="11" bestFit="1" customWidth="1"/>
    <col min="19" max="16384" width="9.109375" style="11"/>
  </cols>
  <sheetData>
    <row r="1" spans="1:24" ht="20.25" customHeight="1" x14ac:dyDescent="0.25">
      <c r="A1" s="482" t="s">
        <v>159</v>
      </c>
      <c r="B1" s="483"/>
      <c r="C1" s="483"/>
      <c r="D1" s="483"/>
      <c r="E1" s="483"/>
      <c r="F1" s="483"/>
      <c r="G1" s="483"/>
      <c r="H1" s="483"/>
      <c r="I1" s="483"/>
      <c r="J1" s="483"/>
      <c r="K1" s="483"/>
      <c r="L1" s="483"/>
      <c r="M1" s="437"/>
    </row>
    <row r="2" spans="1:24" ht="17.25" customHeight="1" x14ac:dyDescent="0.25">
      <c r="A2" s="481" t="s">
        <v>269</v>
      </c>
      <c r="B2" s="462"/>
      <c r="C2" s="462"/>
      <c r="D2" s="462"/>
      <c r="E2" s="462"/>
      <c r="F2" s="462"/>
      <c r="G2" s="462"/>
      <c r="H2" s="462"/>
      <c r="I2" s="462"/>
      <c r="J2" s="462"/>
      <c r="K2" s="462"/>
      <c r="L2" s="462"/>
      <c r="M2" s="462"/>
      <c r="N2" s="260"/>
    </row>
    <row r="3" spans="1:24" ht="17.25" customHeight="1" x14ac:dyDescent="0.25">
      <c r="A3" s="317"/>
      <c r="B3" s="261"/>
      <c r="C3" s="261"/>
      <c r="D3" s="261"/>
      <c r="E3" s="261"/>
      <c r="F3" s="261"/>
      <c r="G3" s="261"/>
      <c r="H3" s="261"/>
      <c r="I3" s="261"/>
      <c r="J3" s="261"/>
      <c r="K3" s="261"/>
      <c r="L3" s="261"/>
      <c r="M3" s="261"/>
      <c r="N3" s="260"/>
    </row>
    <row r="4" spans="1:24" ht="17.25" customHeight="1" x14ac:dyDescent="0.25">
      <c r="A4" s="490" t="s">
        <v>321</v>
      </c>
      <c r="B4" s="393"/>
      <c r="C4" s="393"/>
      <c r="D4" s="393"/>
      <c r="E4" s="393"/>
      <c r="F4" s="393"/>
      <c r="G4" s="393"/>
      <c r="H4" s="393"/>
      <c r="I4" s="393"/>
      <c r="J4" s="393"/>
      <c r="K4" s="393"/>
      <c r="L4" s="393"/>
      <c r="M4" s="261"/>
      <c r="N4" s="260"/>
    </row>
    <row r="5" spans="1:24" ht="17.25" customHeight="1" x14ac:dyDescent="0.25">
      <c r="A5" s="393"/>
      <c r="B5" s="393"/>
      <c r="C5" s="393"/>
      <c r="D5" s="393"/>
      <c r="E5" s="393"/>
      <c r="F5" s="393"/>
      <c r="G5" s="393"/>
      <c r="H5" s="393"/>
      <c r="I5" s="393"/>
      <c r="J5" s="393"/>
      <c r="K5" s="393"/>
      <c r="L5" s="393"/>
      <c r="M5" s="261"/>
      <c r="N5" s="260"/>
    </row>
    <row r="6" spans="1:24" ht="17.25" customHeight="1" x14ac:dyDescent="0.25">
      <c r="A6" s="430"/>
      <c r="B6" s="430"/>
      <c r="C6" s="430"/>
      <c r="D6" s="430"/>
      <c r="E6" s="430"/>
      <c r="F6" s="430"/>
      <c r="G6" s="430"/>
      <c r="H6" s="430"/>
      <c r="I6" s="430"/>
      <c r="J6" s="430"/>
      <c r="K6" s="430"/>
      <c r="L6" s="430"/>
      <c r="M6" s="261"/>
      <c r="N6" s="260"/>
    </row>
    <row r="7" spans="1:24" ht="15.6" x14ac:dyDescent="0.25">
      <c r="A7" s="350" t="s">
        <v>132</v>
      </c>
      <c r="B7" s="351"/>
      <c r="C7" s="352" t="s">
        <v>155</v>
      </c>
      <c r="D7" s="351"/>
      <c r="E7" s="352" t="s">
        <v>135</v>
      </c>
      <c r="F7" s="351"/>
      <c r="G7" s="353"/>
      <c r="H7" s="354" t="s">
        <v>140</v>
      </c>
      <c r="I7" s="355"/>
      <c r="J7" s="356" t="s">
        <v>177</v>
      </c>
      <c r="K7" s="356"/>
      <c r="L7" s="356" t="s">
        <v>178</v>
      </c>
      <c r="M7" s="150"/>
      <c r="T7" s="279" t="s">
        <v>71</v>
      </c>
      <c r="U7" s="172"/>
      <c r="V7" s="172"/>
      <c r="W7" s="172"/>
      <c r="X7" s="167"/>
    </row>
    <row r="8" spans="1:24" ht="15.75" customHeight="1" x14ac:dyDescent="0.3">
      <c r="A8" s="357" t="s">
        <v>322</v>
      </c>
      <c r="B8" s="358"/>
      <c r="C8" s="359"/>
      <c r="D8" s="358"/>
      <c r="E8" s="360"/>
      <c r="F8" s="358"/>
      <c r="G8" s="360"/>
      <c r="H8" s="361"/>
      <c r="I8" s="362"/>
      <c r="J8" s="361"/>
      <c r="K8" s="363"/>
      <c r="L8" s="364"/>
      <c r="M8" s="70"/>
      <c r="T8" s="107"/>
      <c r="U8" s="40"/>
      <c r="V8" s="40" t="s">
        <v>233</v>
      </c>
      <c r="W8" s="40" t="s">
        <v>160</v>
      </c>
      <c r="X8" s="168" t="s">
        <v>161</v>
      </c>
    </row>
    <row r="9" spans="1:24" ht="12.75" customHeight="1" x14ac:dyDescent="0.3">
      <c r="A9" s="151"/>
      <c r="B9" s="50"/>
      <c r="C9" s="152"/>
      <c r="D9" s="50"/>
      <c r="E9" s="51"/>
      <c r="F9" s="50"/>
      <c r="G9" s="51"/>
      <c r="H9" s="154"/>
      <c r="I9" s="52"/>
      <c r="J9" s="154"/>
      <c r="K9" s="41"/>
      <c r="L9" s="159"/>
      <c r="M9" s="70"/>
      <c r="T9" s="107" t="s">
        <v>251</v>
      </c>
      <c r="U9" s="40"/>
      <c r="V9" s="40">
        <v>3</v>
      </c>
      <c r="W9" s="306">
        <v>1</v>
      </c>
      <c r="X9" s="307" t="str">
        <f>H30</f>
        <v xml:space="preserve"> </v>
      </c>
    </row>
    <row r="10" spans="1:24" ht="12.75" customHeight="1" thickBot="1" x14ac:dyDescent="0.3">
      <c r="A10" s="474" t="s">
        <v>265</v>
      </c>
      <c r="B10" s="50"/>
      <c r="C10" s="438" t="s">
        <v>278</v>
      </c>
      <c r="D10" s="50"/>
      <c r="E10" s="191" t="s">
        <v>171</v>
      </c>
      <c r="F10" s="487" t="s">
        <v>115</v>
      </c>
      <c r="G10" s="51"/>
      <c r="H10" s="162" t="s">
        <v>112</v>
      </c>
      <c r="I10" s="52"/>
      <c r="K10" s="41"/>
      <c r="M10" s="70"/>
      <c r="T10" s="107" t="s">
        <v>337</v>
      </c>
      <c r="U10" s="40"/>
      <c r="V10" s="40">
        <v>4</v>
      </c>
      <c r="W10" s="308">
        <v>0</v>
      </c>
      <c r="X10" s="309" t="str">
        <f>H34</f>
        <v/>
      </c>
    </row>
    <row r="11" spans="1:24" ht="12.75" customHeight="1" thickTop="1" thickBot="1" x14ac:dyDescent="0.3">
      <c r="A11" s="486"/>
      <c r="B11" s="50"/>
      <c r="C11" s="479"/>
      <c r="D11" s="50"/>
      <c r="E11" s="192" t="s">
        <v>173</v>
      </c>
      <c r="F11" s="487"/>
      <c r="G11" s="51"/>
      <c r="H11" s="265" t="str">
        <f>IF(ISERROR(('C. Collection&amp;Calculation'!E34)/('C. Collection&amp;Calculation'!B32)),"",ROUND(('C. Collection&amp;Calculation'!E34)/('C. Collection&amp;Calculation'!B32),4))</f>
        <v/>
      </c>
      <c r="J11" s="198">
        <v>1</v>
      </c>
      <c r="K11" s="41"/>
      <c r="L11" s="200" t="s">
        <v>179</v>
      </c>
      <c r="M11" s="70"/>
      <c r="T11" s="107"/>
      <c r="U11" s="40"/>
      <c r="V11" s="40"/>
      <c r="W11" s="40"/>
      <c r="X11" s="168"/>
    </row>
    <row r="12" spans="1:24" ht="12.75" customHeight="1" thickTop="1" x14ac:dyDescent="0.25">
      <c r="A12" s="486"/>
      <c r="B12" s="50"/>
      <c r="C12" s="479"/>
      <c r="D12" s="50"/>
      <c r="E12" s="51"/>
      <c r="F12" s="50"/>
      <c r="G12" s="51"/>
      <c r="H12" s="154"/>
      <c r="I12" s="52"/>
      <c r="J12" s="3"/>
      <c r="K12" s="41"/>
      <c r="L12" s="159"/>
      <c r="M12" s="70"/>
      <c r="T12" s="170"/>
      <c r="U12" s="17"/>
      <c r="V12" s="17"/>
      <c r="W12" s="17"/>
      <c r="X12" s="169"/>
    </row>
    <row r="13" spans="1:24" ht="12.75" customHeight="1" x14ac:dyDescent="0.25">
      <c r="A13" s="45"/>
      <c r="B13" s="50"/>
      <c r="C13" s="44"/>
      <c r="D13" s="50"/>
      <c r="E13" s="51"/>
      <c r="F13" s="50"/>
      <c r="G13" s="51"/>
      <c r="H13" s="154"/>
      <c r="I13" s="52"/>
      <c r="J13" s="3"/>
      <c r="K13" s="41"/>
      <c r="L13" s="159"/>
      <c r="M13" s="70"/>
      <c r="T13" s="107"/>
      <c r="U13" s="40"/>
      <c r="V13" s="40"/>
      <c r="W13" s="306"/>
      <c r="X13" s="314"/>
    </row>
    <row r="14" spans="1:24" ht="12.75" customHeight="1" thickBot="1" x14ac:dyDescent="0.3">
      <c r="A14" s="475" t="s">
        <v>324</v>
      </c>
      <c r="B14" s="50"/>
      <c r="C14" s="433" t="s">
        <v>297</v>
      </c>
      <c r="D14" s="50"/>
      <c r="E14" s="98" t="s">
        <v>174</v>
      </c>
      <c r="F14" s="488" t="s">
        <v>115</v>
      </c>
      <c r="G14" s="51"/>
      <c r="H14" s="159" t="s">
        <v>111</v>
      </c>
      <c r="I14" s="52"/>
      <c r="J14" s="3"/>
      <c r="K14" s="41"/>
      <c r="M14" s="70"/>
      <c r="T14" s="107" t="s">
        <v>266</v>
      </c>
      <c r="U14" s="40"/>
      <c r="V14" s="310" t="s">
        <v>168</v>
      </c>
      <c r="W14" s="315">
        <f>IF(ISNUMBER(X14), X14, 100%)</f>
        <v>1</v>
      </c>
      <c r="X14" s="311" t="str">
        <f>H11</f>
        <v/>
      </c>
    </row>
    <row r="15" spans="1:24" ht="12.75" customHeight="1" thickTop="1" thickBot="1" x14ac:dyDescent="0.3">
      <c r="A15" s="475"/>
      <c r="B15" s="50"/>
      <c r="C15" s="433"/>
      <c r="D15" s="50"/>
      <c r="E15" s="194" t="s">
        <v>173</v>
      </c>
      <c r="F15" s="489"/>
      <c r="G15" s="51"/>
      <c r="H15" s="266" t="str">
        <f>IF(ISERROR(('C. Collection&amp;Calculation'!E35)/('C. Collection&amp;Calculation'!B32)),"",('C. Collection&amp;Calculation'!E35)/('C. Collection&amp;Calculation'!B32))</f>
        <v/>
      </c>
      <c r="J15" s="197">
        <v>0</v>
      </c>
      <c r="K15" s="41"/>
      <c r="L15" s="3" t="s">
        <v>179</v>
      </c>
      <c r="M15" s="70"/>
      <c r="T15" s="107" t="s">
        <v>109</v>
      </c>
      <c r="U15" s="40"/>
      <c r="V15" s="310" t="s">
        <v>117</v>
      </c>
      <c r="W15" s="297">
        <f>IF(ISNUMBER(X15),X15,0%)</f>
        <v>0</v>
      </c>
      <c r="X15" s="312" t="str">
        <f>H15</f>
        <v/>
      </c>
    </row>
    <row r="16" spans="1:24" ht="12.75" customHeight="1" thickTop="1" x14ac:dyDescent="0.25">
      <c r="A16" s="476"/>
      <c r="B16" s="50"/>
      <c r="C16" s="433"/>
      <c r="D16" s="50"/>
      <c r="E16" s="193"/>
      <c r="F16" s="201"/>
      <c r="G16" s="51"/>
      <c r="H16" s="11"/>
      <c r="I16" s="52"/>
      <c r="J16" s="3"/>
      <c r="K16" s="41"/>
      <c r="L16" s="159"/>
      <c r="M16" s="70"/>
      <c r="T16" s="107" t="s">
        <v>110</v>
      </c>
      <c r="U16" s="40"/>
      <c r="V16" s="310" t="s">
        <v>118</v>
      </c>
      <c r="W16" s="297">
        <f>IF(ISNUMBER(X16), X16, 0%)</f>
        <v>0</v>
      </c>
      <c r="X16" s="312" t="str">
        <f>H20</f>
        <v xml:space="preserve"> </v>
      </c>
    </row>
    <row r="17" spans="1:24" ht="12.75" customHeight="1" x14ac:dyDescent="0.25">
      <c r="A17" s="302"/>
      <c r="B17" s="50"/>
      <c r="C17" s="433"/>
      <c r="D17" s="50"/>
      <c r="E17" s="193"/>
      <c r="F17" s="201"/>
      <c r="G17" s="51"/>
      <c r="H17" s="11"/>
      <c r="I17" s="52"/>
      <c r="J17" s="3"/>
      <c r="K17" s="41"/>
      <c r="L17" s="159"/>
      <c r="M17" s="70"/>
      <c r="T17" s="107"/>
      <c r="U17" s="40"/>
      <c r="V17" s="310"/>
      <c r="W17" s="306"/>
      <c r="X17" s="312"/>
    </row>
    <row r="18" spans="1:24" ht="12.75" customHeight="1" x14ac:dyDescent="0.25">
      <c r="A18" s="45"/>
      <c r="B18" s="50"/>
      <c r="C18" s="433"/>
      <c r="D18" s="50"/>
      <c r="E18" s="218"/>
      <c r="F18" s="193"/>
      <c r="G18" s="51"/>
      <c r="H18" s="154"/>
      <c r="I18" s="52"/>
      <c r="J18" s="3"/>
      <c r="K18" s="41"/>
      <c r="L18" s="159"/>
      <c r="M18" s="70"/>
      <c r="T18" s="107"/>
      <c r="U18" s="40"/>
      <c r="V18" s="40"/>
      <c r="W18" s="40" t="s">
        <v>160</v>
      </c>
      <c r="X18" s="168" t="s">
        <v>161</v>
      </c>
    </row>
    <row r="19" spans="1:24" ht="12.75" customHeight="1" thickBot="1" x14ac:dyDescent="0.3">
      <c r="A19" s="475" t="s">
        <v>0</v>
      </c>
      <c r="B19" s="50"/>
      <c r="C19" s="433" t="s">
        <v>298</v>
      </c>
      <c r="D19" s="50"/>
      <c r="E19" s="219" t="s">
        <v>107</v>
      </c>
      <c r="F19" s="491" t="s">
        <v>115</v>
      </c>
      <c r="G19" s="51"/>
      <c r="H19" s="159" t="s">
        <v>113</v>
      </c>
      <c r="I19" s="52"/>
      <c r="J19" s="3"/>
      <c r="K19" s="41"/>
      <c r="M19" s="70"/>
      <c r="T19" s="107" t="s">
        <v>252</v>
      </c>
      <c r="U19" s="40"/>
      <c r="V19" s="40"/>
      <c r="W19" s="313">
        <v>0</v>
      </c>
      <c r="X19" s="309" t="str">
        <f>H24</f>
        <v xml:space="preserve"> </v>
      </c>
    </row>
    <row r="20" spans="1:24" ht="12.75" customHeight="1" thickTop="1" thickBot="1" x14ac:dyDescent="0.3">
      <c r="A20" s="475"/>
      <c r="B20" s="50"/>
      <c r="C20" s="433"/>
      <c r="D20" s="50"/>
      <c r="E20" s="194" t="s">
        <v>173</v>
      </c>
      <c r="F20" s="492"/>
      <c r="G20" s="51"/>
      <c r="H20" s="266" t="str">
        <f>IF(ISERROR(('C. Collection&amp;Calculation'!E36)/('C. Collection&amp;Calculation'!B32))," ",('C. Collection&amp;Calculation'!E36)/('C. Collection&amp;Calculation'!B32))</f>
        <v xml:space="preserve"> </v>
      </c>
      <c r="J20" s="197">
        <v>0</v>
      </c>
      <c r="K20" s="41"/>
      <c r="L20" s="3" t="s">
        <v>179</v>
      </c>
      <c r="M20" s="70"/>
      <c r="T20" s="170"/>
      <c r="U20" s="17"/>
      <c r="V20" s="17"/>
      <c r="W20" s="17"/>
      <c r="X20" s="169"/>
    </row>
    <row r="21" spans="1:24" ht="12.75" customHeight="1" thickTop="1" x14ac:dyDescent="0.25">
      <c r="A21" s="477"/>
      <c r="B21" s="50"/>
      <c r="C21" s="479"/>
      <c r="D21" s="50"/>
      <c r="E21" s="6"/>
      <c r="F21" s="335"/>
      <c r="G21" s="51"/>
      <c r="H21" s="11"/>
      <c r="I21" s="52"/>
      <c r="J21" s="3"/>
      <c r="K21" s="41"/>
      <c r="L21" s="159"/>
      <c r="M21" s="70"/>
    </row>
    <row r="22" spans="1:24" ht="12.75" customHeight="1" x14ac:dyDescent="0.25">
      <c r="A22" s="45"/>
      <c r="B22" s="50"/>
      <c r="C22" s="44"/>
      <c r="D22" s="50"/>
      <c r="F22" s="6"/>
      <c r="G22" s="51"/>
      <c r="H22" s="154"/>
      <c r="I22" s="52"/>
      <c r="J22" s="3"/>
      <c r="K22" s="41"/>
      <c r="L22" s="159"/>
      <c r="M22" s="70"/>
    </row>
    <row r="23" spans="1:24" ht="15" customHeight="1" thickBot="1" x14ac:dyDescent="0.3">
      <c r="A23" s="474" t="s">
        <v>114</v>
      </c>
      <c r="B23" s="12"/>
      <c r="C23" s="438" t="s">
        <v>85</v>
      </c>
      <c r="D23" s="13"/>
      <c r="E23" s="97" t="s">
        <v>180</v>
      </c>
      <c r="F23" s="478" t="s">
        <v>115</v>
      </c>
      <c r="G23" s="6"/>
      <c r="H23" s="160" t="s">
        <v>136</v>
      </c>
      <c r="I23" s="14"/>
      <c r="K23" s="13"/>
      <c r="L23" s="484" t="s">
        <v>116</v>
      </c>
      <c r="M23" s="71"/>
      <c r="R23" s="102"/>
    </row>
    <row r="24" spans="1:24" ht="14.4" thickTop="1" thickBot="1" x14ac:dyDescent="0.3">
      <c r="A24" s="485"/>
      <c r="B24" s="32"/>
      <c r="C24" s="479"/>
      <c r="D24" s="2"/>
      <c r="E24" s="98" t="s">
        <v>172</v>
      </c>
      <c r="F24" s="478"/>
      <c r="G24" s="6"/>
      <c r="H24" s="265" t="str">
        <f>IF(ISERROR(('C. Collection&amp;Calculation'!H32)/('C. Collection&amp;Calculation'!F32))," ",ROUND(('C. Collection&amp;Calculation'!H32)/('C. Collection&amp;Calculation'!F32),4))</f>
        <v xml:space="preserve"> </v>
      </c>
      <c r="J24" s="196">
        <v>0</v>
      </c>
      <c r="K24" s="13"/>
      <c r="L24" s="484"/>
      <c r="M24" s="70"/>
      <c r="R24" s="102"/>
    </row>
    <row r="25" spans="1:24" ht="13.8" thickTop="1" x14ac:dyDescent="0.25">
      <c r="A25" s="486"/>
      <c r="B25" s="32"/>
      <c r="C25" s="479"/>
      <c r="D25" s="2"/>
      <c r="E25" s="153"/>
      <c r="F25" s="101"/>
      <c r="G25" s="6"/>
      <c r="H25" s="155"/>
      <c r="I25" s="14"/>
      <c r="K25" s="13"/>
      <c r="L25" s="393"/>
      <c r="M25" s="70"/>
      <c r="R25" s="102"/>
    </row>
    <row r="26" spans="1:24" x14ac:dyDescent="0.25">
      <c r="A26" s="45"/>
      <c r="B26" s="32"/>
      <c r="C26" s="44"/>
      <c r="D26" s="2"/>
      <c r="E26" s="99"/>
      <c r="F26" s="101"/>
      <c r="G26" s="6"/>
      <c r="H26" s="155"/>
      <c r="I26" s="14"/>
      <c r="J26" s="155"/>
      <c r="K26" s="13"/>
      <c r="L26" s="149"/>
      <c r="M26" s="70"/>
      <c r="R26" s="102"/>
    </row>
    <row r="27" spans="1:24" ht="15.75" customHeight="1" x14ac:dyDescent="0.3">
      <c r="A27" s="357" t="s">
        <v>323</v>
      </c>
      <c r="B27" s="51"/>
      <c r="C27" s="221"/>
      <c r="D27" s="51"/>
      <c r="E27" s="2"/>
      <c r="F27" s="50"/>
      <c r="G27" s="40"/>
      <c r="H27" s="154"/>
      <c r="I27" s="52"/>
      <c r="J27" s="155"/>
      <c r="K27" s="46"/>
      <c r="M27" s="70"/>
      <c r="N27" s="10"/>
      <c r="O27" s="10"/>
      <c r="P27" s="10"/>
    </row>
    <row r="28" spans="1:24" ht="9.75" customHeight="1" x14ac:dyDescent="0.25">
      <c r="A28" s="54"/>
      <c r="B28" s="51"/>
      <c r="C28" s="44"/>
      <c r="D28" s="51"/>
      <c r="F28" s="2"/>
      <c r="G28" s="40"/>
      <c r="H28" s="154"/>
      <c r="I28" s="52"/>
      <c r="J28" s="155"/>
      <c r="K28" s="46"/>
      <c r="L28" s="161"/>
      <c r="M28" s="70"/>
      <c r="N28" s="10"/>
      <c r="O28" s="10"/>
      <c r="P28" s="10"/>
    </row>
    <row r="29" spans="1:24" ht="13.8" thickBot="1" x14ac:dyDescent="0.3">
      <c r="A29" s="474" t="s">
        <v>94</v>
      </c>
      <c r="B29" s="49"/>
      <c r="C29" s="438" t="s">
        <v>93</v>
      </c>
      <c r="D29" s="13"/>
      <c r="E29" s="100" t="s">
        <v>108</v>
      </c>
      <c r="F29" s="478" t="s">
        <v>115</v>
      </c>
      <c r="G29" s="6"/>
      <c r="H29" s="159" t="s">
        <v>184</v>
      </c>
      <c r="I29" s="52"/>
      <c r="J29" s="11"/>
      <c r="K29" s="13"/>
      <c r="M29" s="72"/>
      <c r="N29" s="10"/>
      <c r="O29" s="10"/>
      <c r="P29" s="10"/>
    </row>
    <row r="30" spans="1:24" ht="14.4" thickTop="1" thickBot="1" x14ac:dyDescent="0.3">
      <c r="A30" s="474"/>
      <c r="B30" s="49"/>
      <c r="C30" s="479"/>
      <c r="D30" s="3"/>
      <c r="E30" s="99" t="s">
        <v>173</v>
      </c>
      <c r="F30" s="478"/>
      <c r="G30" s="6"/>
      <c r="H30" s="265" t="str">
        <f>IF(ISERROR(('C. Collection&amp;Calculation'!H35)/('C. Collection&amp;Calculation'!B32))," ",ROUND(('C. Collection&amp;Calculation'!H35)/('C. Collection&amp;Calculation'!B32),4))</f>
        <v xml:space="preserve"> </v>
      </c>
      <c r="J30" s="197">
        <v>1</v>
      </c>
      <c r="K30" s="46"/>
      <c r="L30" s="155" t="s">
        <v>179</v>
      </c>
      <c r="M30" s="72"/>
      <c r="N30" s="10"/>
      <c r="O30" s="10"/>
      <c r="P30" s="10"/>
    </row>
    <row r="31" spans="1:24" ht="11.25" customHeight="1" thickTop="1" x14ac:dyDescent="0.25">
      <c r="A31" s="53"/>
      <c r="B31" s="49"/>
      <c r="C31" s="479"/>
      <c r="D31" s="3"/>
      <c r="E31" s="98"/>
      <c r="F31" s="49"/>
      <c r="G31" s="6"/>
      <c r="H31" s="184"/>
      <c r="J31" s="155"/>
      <c r="K31" s="46"/>
      <c r="L31" s="159"/>
      <c r="M31" s="72"/>
      <c r="N31" s="10"/>
      <c r="O31" s="10"/>
      <c r="P31" s="10"/>
    </row>
    <row r="32" spans="1:24" ht="9.75" customHeight="1" x14ac:dyDescent="0.25">
      <c r="A32" s="54"/>
      <c r="B32" s="51"/>
      <c r="C32" s="147"/>
      <c r="D32" s="51"/>
      <c r="F32" s="50"/>
      <c r="G32" s="6"/>
      <c r="J32" s="164"/>
      <c r="K32" s="55"/>
      <c r="L32" s="161"/>
      <c r="M32" s="70"/>
      <c r="N32" s="10"/>
      <c r="O32" s="10"/>
      <c r="P32" s="10"/>
    </row>
    <row r="33" spans="1:200" ht="13.65" customHeight="1" thickBot="1" x14ac:dyDescent="0.3">
      <c r="A33" s="474" t="s">
        <v>299</v>
      </c>
      <c r="B33" s="49"/>
      <c r="C33" s="438" t="s">
        <v>84</v>
      </c>
      <c r="D33" s="49"/>
      <c r="E33" s="97" t="s">
        <v>175</v>
      </c>
      <c r="F33" s="478" t="s">
        <v>115</v>
      </c>
      <c r="G33" s="6"/>
      <c r="H33" s="159" t="s">
        <v>185</v>
      </c>
      <c r="I33" s="15"/>
      <c r="J33" s="11"/>
      <c r="K33" s="13"/>
      <c r="M33" s="72"/>
      <c r="N33" s="10"/>
      <c r="O33" s="10"/>
      <c r="P33" s="10"/>
    </row>
    <row r="34" spans="1:200" ht="14.4" thickTop="1" thickBot="1" x14ac:dyDescent="0.3">
      <c r="A34" s="474"/>
      <c r="B34" s="49"/>
      <c r="C34" s="479"/>
      <c r="D34" s="49"/>
      <c r="E34" s="98" t="s">
        <v>176</v>
      </c>
      <c r="F34" s="478"/>
      <c r="G34" s="6"/>
      <c r="H34" s="265" t="str">
        <f>IF(ISERROR(('C. Collection&amp;Calculation'!D32)/('C. Collection&amp;Calculation'!B32*100)),"",ROUND((('C. Collection&amp;Calculation'!D32)/('C. Collection&amp;Calculation'!B32*100)),4))</f>
        <v/>
      </c>
      <c r="J34" s="199">
        <v>0</v>
      </c>
      <c r="K34" s="13"/>
      <c r="L34" s="155" t="s">
        <v>179</v>
      </c>
      <c r="M34" s="70"/>
      <c r="N34" s="10"/>
      <c r="O34" s="10"/>
      <c r="P34" s="10"/>
    </row>
    <row r="35" spans="1:200" ht="13.8" thickTop="1" x14ac:dyDescent="0.25">
      <c r="A35" s="56"/>
      <c r="B35" s="57"/>
      <c r="C35" s="480"/>
      <c r="D35" s="57"/>
      <c r="E35" s="58"/>
      <c r="F35" s="57"/>
      <c r="G35" s="59"/>
      <c r="H35" s="157"/>
      <c r="I35" s="17"/>
      <c r="J35" s="165"/>
      <c r="K35" s="58"/>
      <c r="L35" s="163"/>
      <c r="M35" s="73"/>
      <c r="N35" s="10"/>
      <c r="O35" s="10"/>
      <c r="P35" s="10"/>
    </row>
    <row r="36" spans="1:200" x14ac:dyDescent="0.25">
      <c r="N36" s="10"/>
      <c r="O36" s="10"/>
      <c r="P36" s="10"/>
    </row>
    <row r="37" spans="1:200" x14ac:dyDescent="0.25">
      <c r="N37" s="10"/>
      <c r="O37" s="10"/>
      <c r="P37" s="10"/>
    </row>
    <row r="38" spans="1:200" s="40" customFormat="1" ht="12.15" customHeight="1" x14ac:dyDescent="0.25">
      <c r="A38" s="11"/>
      <c r="B38" s="11"/>
      <c r="C38" s="149"/>
      <c r="D38" s="11"/>
      <c r="E38" s="11"/>
      <c r="F38" s="11"/>
      <c r="G38" s="11"/>
      <c r="H38" s="149"/>
      <c r="I38" s="11"/>
      <c r="J38" s="156"/>
      <c r="K38" s="11"/>
      <c r="L38" s="149"/>
      <c r="M38" s="11"/>
      <c r="N38" s="33"/>
      <c r="O38" s="33"/>
      <c r="P38" s="33"/>
    </row>
    <row r="39" spans="1:200" ht="12.15" customHeight="1" x14ac:dyDescent="0.25">
      <c r="L39" s="149"/>
      <c r="N39" s="33"/>
      <c r="O39" s="33"/>
      <c r="P39" s="33"/>
    </row>
    <row r="40" spans="1:200" ht="12.15" customHeight="1" x14ac:dyDescent="0.25">
      <c r="L40" s="149"/>
      <c r="N40" s="33"/>
      <c r="O40" s="33"/>
      <c r="P40" s="33"/>
    </row>
    <row r="41" spans="1:200" ht="12.15" customHeight="1" x14ac:dyDescent="0.25">
      <c r="L41" s="149"/>
      <c r="N41" s="33"/>
      <c r="O41" s="33"/>
      <c r="P41" s="33"/>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row>
    <row r="42" spans="1:200" s="40" customFormat="1" x14ac:dyDescent="0.25">
      <c r="A42" s="11"/>
      <c r="B42" s="11"/>
      <c r="C42" s="149"/>
      <c r="D42" s="11"/>
      <c r="E42" s="11"/>
      <c r="F42" s="11"/>
      <c r="G42" s="11"/>
      <c r="H42" s="149"/>
      <c r="I42" s="11"/>
      <c r="J42" s="156"/>
      <c r="K42" s="11"/>
      <c r="L42" s="149"/>
      <c r="M42" s="11"/>
    </row>
    <row r="43" spans="1:200" x14ac:dyDescent="0.25">
      <c r="L43" s="149"/>
    </row>
    <row r="44" spans="1:200" x14ac:dyDescent="0.25">
      <c r="L44" s="149"/>
    </row>
    <row r="45" spans="1:200" x14ac:dyDescent="0.25">
      <c r="L45" s="149"/>
    </row>
    <row r="46" spans="1:200" x14ac:dyDescent="0.25">
      <c r="L46" s="149"/>
    </row>
    <row r="47" spans="1:200" x14ac:dyDescent="0.25">
      <c r="L47" s="149"/>
    </row>
    <row r="48" spans="1:200" x14ac:dyDescent="0.25">
      <c r="L48" s="149"/>
    </row>
    <row r="49" spans="12:12" x14ac:dyDescent="0.25">
      <c r="L49" s="149"/>
    </row>
  </sheetData>
  <sheetProtection password="D027" sheet="1" objects="1" scenarios="1"/>
  <scenarios current="0" show="0">
    <scenario name="piechart" locked="1" count="1" user="Toshiba Preferred User" comment="Created by Toshiba Preferred User on 12/1/98_x000a_Modified by Toshiba Preferred User on 12/1/98">
      <inputCells r="R27" val="0"/>
    </scenario>
  </scenarios>
  <customSheetViews>
    <customSheetView guid="{78F823A0-621C-11D2-883E-3C8B00C10000}" scale="75" showPageBreaks="1" fitToPage="1" printArea="1" hiddenColumns="1" showRuler="0" topLeftCell="A7">
      <selection activeCell="E14" sqref="E14"/>
      <pageMargins left="0.51" right="0.49" top="0.73" bottom="0.7" header="0.5" footer="0.51"/>
      <pageSetup paperSize="9" orientation="landscape" r:id="rId1"/>
      <headerFooter alignWithMargins="0">
        <oddFooter>&amp;RMSH/INFORM: Inventory Management Assessment Tool (&amp;F): &amp;A, &amp;D</oddFooter>
      </headerFooter>
    </customSheetView>
  </customSheetViews>
  <mergeCells count="22">
    <mergeCell ref="A4:L6"/>
    <mergeCell ref="F19:F20"/>
    <mergeCell ref="C14:C18"/>
    <mergeCell ref="F23:F24"/>
    <mergeCell ref="F29:F30"/>
    <mergeCell ref="A2:M2"/>
    <mergeCell ref="A1:M1"/>
    <mergeCell ref="L23:L25"/>
    <mergeCell ref="A23:A25"/>
    <mergeCell ref="F10:F11"/>
    <mergeCell ref="A10:A12"/>
    <mergeCell ref="F14:F15"/>
    <mergeCell ref="A33:A34"/>
    <mergeCell ref="A29:A30"/>
    <mergeCell ref="A14:A16"/>
    <mergeCell ref="A19:A21"/>
    <mergeCell ref="F33:F34"/>
    <mergeCell ref="C10:C12"/>
    <mergeCell ref="C19:C21"/>
    <mergeCell ref="C23:C25"/>
    <mergeCell ref="C33:C35"/>
    <mergeCell ref="C29:C31"/>
  </mergeCells>
  <pageMargins left="0.3" right="0.25" top="0.5" bottom="0.5" header="0.3" footer="0.3"/>
  <pageSetup scale="92" orientation="landscape" horizontalDpi="300" verticalDpi="300" r:id="rId2"/>
  <headerFooter alignWithMargins="0">
    <oddFooter>&amp;R&amp;A, MSH/INFORM, Inventory Management Assessment Tool (&amp;F), version 1</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078" r:id="rId5" name="Button 6">
              <controlPr defaultSize="0" print="0" autoFill="0" autoPict="0" macro="[0]!view_graph1">
                <anchor moveWithCells="1" sizeWithCells="1">
                  <from>
                    <xdr:col>10</xdr:col>
                    <xdr:colOff>160020</xdr:colOff>
                    <xdr:row>1</xdr:row>
                    <xdr:rowOff>0</xdr:rowOff>
                  </from>
                  <to>
                    <xdr:col>12</xdr:col>
                    <xdr:colOff>327660</xdr:colOff>
                    <xdr:row>1</xdr:row>
                    <xdr:rowOff>190500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1"/>
  <sheetViews>
    <sheetView showGridLines="0" topLeftCell="A16" zoomScale="75" workbookViewId="0">
      <selection sqref="A1:J1"/>
    </sheetView>
  </sheetViews>
  <sheetFormatPr defaultRowHeight="13.2" x14ac:dyDescent="0.25"/>
  <cols>
    <col min="1" max="1" width="4.5546875" customWidth="1"/>
    <col min="10" max="10" width="4.109375" customWidth="1"/>
    <col min="11" max="11" width="1.6640625" customWidth="1"/>
    <col min="12" max="12" width="2.44140625" customWidth="1"/>
  </cols>
  <sheetData>
    <row r="1" spans="1:10" ht="17.399999999999999" x14ac:dyDescent="0.3">
      <c r="A1" s="493" t="s">
        <v>159</v>
      </c>
      <c r="B1" s="423"/>
      <c r="C1" s="423"/>
      <c r="D1" s="423"/>
      <c r="E1" s="423"/>
      <c r="F1" s="423"/>
      <c r="G1" s="423"/>
      <c r="H1" s="423"/>
      <c r="I1" s="423"/>
      <c r="J1" s="423"/>
    </row>
    <row r="2" spans="1:10" ht="21" x14ac:dyDescent="0.4">
      <c r="A2" s="494" t="s">
        <v>270</v>
      </c>
      <c r="B2" s="423"/>
      <c r="C2" s="423"/>
      <c r="D2" s="423"/>
      <c r="E2" s="423"/>
      <c r="F2" s="423"/>
      <c r="G2" s="423"/>
      <c r="H2" s="423"/>
      <c r="I2" s="423"/>
      <c r="J2" s="423"/>
    </row>
    <row r="3" spans="1:10" ht="12.75" customHeight="1" x14ac:dyDescent="0.25">
      <c r="A3" s="495" t="s">
        <v>301</v>
      </c>
      <c r="B3" s="420"/>
      <c r="C3" s="420"/>
      <c r="D3" s="420"/>
      <c r="E3" s="420"/>
      <c r="F3" s="420"/>
      <c r="G3" s="420"/>
      <c r="H3" s="420"/>
      <c r="I3" s="420"/>
      <c r="J3" s="420"/>
    </row>
    <row r="4" spans="1:10" ht="12.75" customHeight="1" x14ac:dyDescent="0.25">
      <c r="A4" s="420"/>
      <c r="B4" s="420"/>
      <c r="C4" s="420"/>
      <c r="D4" s="420"/>
      <c r="E4" s="420"/>
      <c r="F4" s="420"/>
      <c r="G4" s="420"/>
      <c r="H4" s="420"/>
      <c r="I4" s="420"/>
      <c r="J4" s="420"/>
    </row>
    <row r="5" spans="1:10" ht="12.75" customHeight="1" x14ac:dyDescent="0.25">
      <c r="A5" s="420"/>
      <c r="B5" s="420"/>
      <c r="C5" s="420"/>
      <c r="D5" s="420"/>
      <c r="E5" s="420"/>
      <c r="F5" s="420"/>
      <c r="G5" s="420"/>
      <c r="H5" s="420"/>
      <c r="I5" s="420"/>
      <c r="J5" s="420"/>
    </row>
    <row r="6" spans="1:10" ht="12.75" customHeight="1" x14ac:dyDescent="0.25">
      <c r="A6" s="420"/>
      <c r="B6" s="420"/>
      <c r="C6" s="420"/>
      <c r="D6" s="420"/>
      <c r="E6" s="420"/>
      <c r="F6" s="420"/>
      <c r="G6" s="420"/>
      <c r="H6" s="420"/>
      <c r="I6" s="420"/>
      <c r="J6" s="420"/>
    </row>
    <row r="7" spans="1:10" ht="12.75" customHeight="1" x14ac:dyDescent="0.25">
      <c r="A7" s="420"/>
      <c r="B7" s="420"/>
      <c r="C7" s="420"/>
      <c r="D7" s="420"/>
      <c r="E7" s="420"/>
      <c r="F7" s="420"/>
      <c r="G7" s="420"/>
      <c r="H7" s="420"/>
      <c r="I7" s="420"/>
      <c r="J7" s="420"/>
    </row>
    <row r="8" spans="1:10" ht="12.75" customHeight="1" x14ac:dyDescent="0.25">
      <c r="A8" s="420"/>
      <c r="B8" s="420"/>
      <c r="C8" s="420"/>
      <c r="D8" s="420"/>
      <c r="E8" s="420"/>
      <c r="F8" s="420"/>
      <c r="G8" s="420"/>
      <c r="H8" s="420"/>
      <c r="I8" s="420"/>
      <c r="J8" s="420"/>
    </row>
    <row r="9" spans="1:10" ht="12.75" customHeight="1" x14ac:dyDescent="0.25">
      <c r="A9" s="420"/>
      <c r="B9" s="420"/>
      <c r="C9" s="420"/>
      <c r="D9" s="420"/>
      <c r="E9" s="420"/>
      <c r="F9" s="420"/>
      <c r="G9" s="420"/>
      <c r="H9" s="420"/>
      <c r="I9" s="420"/>
      <c r="J9" s="420"/>
    </row>
    <row r="10" spans="1:10" ht="6" customHeight="1" x14ac:dyDescent="0.25">
      <c r="A10" s="2"/>
      <c r="B10" s="2"/>
      <c r="C10" s="2"/>
      <c r="D10" s="2"/>
      <c r="E10" s="2"/>
      <c r="F10" s="2"/>
      <c r="G10" s="2"/>
      <c r="H10" s="2"/>
      <c r="I10" s="2"/>
      <c r="J10" s="2"/>
    </row>
    <row r="11" spans="1:10" ht="18" customHeight="1" x14ac:dyDescent="0.3">
      <c r="A11" s="365" t="s">
        <v>253</v>
      </c>
    </row>
    <row r="12" spans="1:10" ht="12.75" customHeight="1" x14ac:dyDescent="0.3">
      <c r="A12" s="267"/>
      <c r="B12" s="268"/>
      <c r="C12" s="268"/>
      <c r="D12" s="268"/>
      <c r="E12" s="268"/>
      <c r="F12" s="268"/>
      <c r="G12" s="268"/>
      <c r="H12" s="268"/>
      <c r="I12" s="268"/>
      <c r="J12" s="269"/>
    </row>
    <row r="13" spans="1:10" x14ac:dyDescent="0.25">
      <c r="A13" s="270"/>
      <c r="B13" s="271"/>
      <c r="C13" s="271"/>
      <c r="D13" s="271"/>
      <c r="E13" s="271"/>
      <c r="F13" s="271"/>
      <c r="G13" s="271"/>
      <c r="H13" s="271"/>
      <c r="I13" s="271"/>
      <c r="J13" s="272"/>
    </row>
    <row r="14" spans="1:10" x14ac:dyDescent="0.25">
      <c r="A14" s="270"/>
      <c r="B14" s="271"/>
      <c r="C14" s="271"/>
      <c r="D14" s="271"/>
      <c r="E14" s="271"/>
      <c r="F14" s="271"/>
      <c r="G14" s="271"/>
      <c r="H14" s="271"/>
      <c r="I14" s="271"/>
      <c r="J14" s="272"/>
    </row>
    <row r="15" spans="1:10" x14ac:dyDescent="0.25">
      <c r="A15" s="270"/>
      <c r="B15" s="271"/>
      <c r="C15" s="271"/>
      <c r="D15" s="271"/>
      <c r="E15" s="271"/>
      <c r="F15" s="271"/>
      <c r="G15" s="271"/>
      <c r="H15" s="271"/>
      <c r="I15" s="271"/>
      <c r="J15" s="272"/>
    </row>
    <row r="16" spans="1:10" x14ac:dyDescent="0.25">
      <c r="A16" s="270"/>
      <c r="B16" s="271"/>
      <c r="C16" s="271"/>
      <c r="D16" s="271"/>
      <c r="E16" s="271"/>
      <c r="F16" s="271"/>
      <c r="G16" s="271"/>
      <c r="H16" s="271"/>
      <c r="I16" s="271"/>
      <c r="J16" s="272"/>
    </row>
    <row r="17" spans="1:10" x14ac:dyDescent="0.25">
      <c r="A17" s="270"/>
      <c r="B17" s="271"/>
      <c r="C17" s="271"/>
      <c r="D17" s="271"/>
      <c r="E17" s="271"/>
      <c r="F17" s="271"/>
      <c r="G17" s="271"/>
      <c r="H17" s="271"/>
      <c r="I17" s="271"/>
      <c r="J17" s="272"/>
    </row>
    <row r="18" spans="1:10" x14ac:dyDescent="0.25">
      <c r="A18" s="270"/>
      <c r="B18" s="271"/>
      <c r="C18" s="271"/>
      <c r="D18" s="271"/>
      <c r="E18" s="271"/>
      <c r="F18" s="271"/>
      <c r="G18" s="271"/>
      <c r="H18" s="271"/>
      <c r="I18" s="271"/>
      <c r="J18" s="272"/>
    </row>
    <row r="19" spans="1:10" x14ac:dyDescent="0.25">
      <c r="A19" s="270"/>
      <c r="B19" s="271"/>
      <c r="C19" s="271"/>
      <c r="D19" s="271"/>
      <c r="E19" s="271"/>
      <c r="F19" s="271"/>
      <c r="G19" s="271"/>
      <c r="H19" s="271"/>
      <c r="I19" s="271"/>
      <c r="J19" s="272"/>
    </row>
    <row r="20" spans="1:10" x14ac:dyDescent="0.25">
      <c r="A20" s="270"/>
      <c r="B20" s="271"/>
      <c r="C20" s="271"/>
      <c r="D20" s="271"/>
      <c r="E20" s="271"/>
      <c r="F20" s="271"/>
      <c r="G20" s="271"/>
      <c r="H20" s="271"/>
      <c r="I20" s="271"/>
      <c r="J20" s="272"/>
    </row>
    <row r="21" spans="1:10" x14ac:dyDescent="0.25">
      <c r="A21" s="270"/>
      <c r="B21" s="271"/>
      <c r="C21" s="271"/>
      <c r="D21" s="271"/>
      <c r="E21" s="271"/>
      <c r="F21" s="271"/>
      <c r="G21" s="271"/>
      <c r="H21" s="271"/>
      <c r="I21" s="271"/>
      <c r="J21" s="272"/>
    </row>
    <row r="22" spans="1:10" x14ac:dyDescent="0.25">
      <c r="A22" s="270"/>
      <c r="B22" s="271"/>
      <c r="C22" s="271"/>
      <c r="D22" s="271"/>
      <c r="E22" s="271"/>
      <c r="F22" s="271"/>
      <c r="G22" s="271"/>
      <c r="H22" s="271"/>
      <c r="I22" s="271"/>
      <c r="J22" s="272"/>
    </row>
    <row r="23" spans="1:10" x14ac:dyDescent="0.25">
      <c r="A23" s="270"/>
      <c r="B23" s="271"/>
      <c r="C23" s="271"/>
      <c r="D23" s="271"/>
      <c r="E23" s="271"/>
      <c r="F23" s="271"/>
      <c r="G23" s="271"/>
      <c r="H23" s="271"/>
      <c r="I23" s="271"/>
      <c r="J23" s="272"/>
    </row>
    <row r="24" spans="1:10" x14ac:dyDescent="0.25">
      <c r="A24" s="270"/>
      <c r="B24" s="271"/>
      <c r="C24" s="271"/>
      <c r="D24" s="271"/>
      <c r="E24" s="271"/>
      <c r="F24" s="271"/>
      <c r="G24" s="271"/>
      <c r="H24" s="271"/>
      <c r="I24" s="271"/>
      <c r="J24" s="272"/>
    </row>
    <row r="25" spans="1:10" x14ac:dyDescent="0.25">
      <c r="A25" s="270"/>
      <c r="B25" s="271"/>
      <c r="C25" s="271"/>
      <c r="D25" s="271"/>
      <c r="E25" s="271"/>
      <c r="F25" s="271"/>
      <c r="G25" s="271"/>
      <c r="H25" s="271"/>
      <c r="I25" s="271"/>
      <c r="J25" s="272"/>
    </row>
    <row r="26" spans="1:10" x14ac:dyDescent="0.25">
      <c r="A26" s="270"/>
      <c r="B26" s="268"/>
      <c r="C26" s="268"/>
      <c r="D26" s="268"/>
      <c r="E26" s="268"/>
      <c r="F26" s="268"/>
      <c r="G26" s="268"/>
      <c r="H26" s="268"/>
      <c r="I26" s="268"/>
      <c r="J26" s="272"/>
    </row>
    <row r="27" spans="1:10" x14ac:dyDescent="0.25">
      <c r="A27" s="270"/>
      <c r="B27" s="271"/>
      <c r="C27" s="271"/>
      <c r="D27" s="271"/>
      <c r="E27" s="271"/>
      <c r="F27" s="271"/>
      <c r="G27" s="271"/>
      <c r="H27" s="271"/>
      <c r="I27" s="271"/>
      <c r="J27" s="272"/>
    </row>
    <row r="28" spans="1:10" x14ac:dyDescent="0.25">
      <c r="A28" s="270"/>
      <c r="B28" s="271"/>
      <c r="C28" s="271"/>
      <c r="D28" s="271"/>
      <c r="E28" s="271"/>
      <c r="F28" s="271"/>
      <c r="G28" s="271"/>
      <c r="H28" s="271"/>
      <c r="I28" s="271"/>
      <c r="J28" s="272"/>
    </row>
    <row r="29" spans="1:10" x14ac:dyDescent="0.25">
      <c r="A29" s="270"/>
      <c r="B29" s="271"/>
      <c r="C29" s="271"/>
      <c r="D29" s="271"/>
      <c r="E29" s="271"/>
      <c r="F29" s="271"/>
      <c r="G29" s="271"/>
      <c r="H29" s="271"/>
      <c r="I29" s="271"/>
      <c r="J29" s="272"/>
    </row>
    <row r="30" spans="1:10" x14ac:dyDescent="0.25">
      <c r="A30" s="270"/>
      <c r="B30" s="271"/>
      <c r="C30" s="271"/>
      <c r="D30" s="271"/>
      <c r="E30" s="271"/>
      <c r="F30" s="271"/>
      <c r="G30" s="271"/>
      <c r="H30" s="271"/>
      <c r="I30" s="271"/>
      <c r="J30" s="272"/>
    </row>
    <row r="31" spans="1:10" x14ac:dyDescent="0.25">
      <c r="A31" s="270"/>
      <c r="B31" s="271"/>
      <c r="C31" s="271"/>
      <c r="D31" s="271"/>
      <c r="E31" s="271"/>
      <c r="F31" s="271"/>
      <c r="G31" s="271"/>
      <c r="H31" s="271"/>
      <c r="I31" s="271"/>
      <c r="J31" s="272"/>
    </row>
    <row r="32" spans="1:10" x14ac:dyDescent="0.25">
      <c r="A32" s="270"/>
      <c r="B32" s="271"/>
      <c r="C32" s="271"/>
      <c r="D32" s="271"/>
      <c r="E32" s="271"/>
      <c r="F32" s="271"/>
      <c r="G32" s="271"/>
      <c r="H32" s="271"/>
      <c r="I32" s="271"/>
      <c r="J32" s="272"/>
    </row>
    <row r="33" spans="1:10" x14ac:dyDescent="0.25">
      <c r="A33" s="270"/>
      <c r="B33" s="271"/>
      <c r="C33" s="271"/>
      <c r="D33" s="271"/>
      <c r="E33" s="271"/>
      <c r="F33" s="271"/>
      <c r="G33" s="271"/>
      <c r="H33" s="271"/>
      <c r="I33" s="271"/>
      <c r="J33" s="272"/>
    </row>
    <row r="34" spans="1:10" x14ac:dyDescent="0.25">
      <c r="A34" s="270"/>
      <c r="B34" s="271"/>
      <c r="C34" s="271"/>
      <c r="D34" s="271"/>
      <c r="E34" s="271"/>
      <c r="F34" s="271"/>
      <c r="G34" s="271"/>
      <c r="H34" s="271"/>
      <c r="I34" s="271"/>
      <c r="J34" s="272"/>
    </row>
    <row r="35" spans="1:10" x14ac:dyDescent="0.25">
      <c r="A35" s="270"/>
      <c r="B35" s="271"/>
      <c r="C35" s="271"/>
      <c r="D35" s="271"/>
      <c r="E35" s="271"/>
      <c r="F35" s="271"/>
      <c r="G35" s="271"/>
      <c r="H35" s="271"/>
      <c r="I35" s="271"/>
      <c r="J35" s="272"/>
    </row>
    <row r="36" spans="1:10" x14ac:dyDescent="0.25">
      <c r="A36" s="270"/>
      <c r="B36" s="271"/>
      <c r="C36" s="271"/>
      <c r="D36" s="271"/>
      <c r="E36" s="271"/>
      <c r="F36" s="271"/>
      <c r="G36" s="271"/>
      <c r="H36" s="271"/>
      <c r="I36" s="271"/>
      <c r="J36" s="272"/>
    </row>
    <row r="37" spans="1:10" x14ac:dyDescent="0.25">
      <c r="A37" s="270"/>
      <c r="B37" s="271"/>
      <c r="C37" s="271"/>
      <c r="D37" s="271"/>
      <c r="E37" s="271"/>
      <c r="F37" s="271"/>
      <c r="G37" s="271"/>
      <c r="H37" s="271"/>
      <c r="I37" s="271"/>
      <c r="J37" s="272"/>
    </row>
    <row r="38" spans="1:10" x14ac:dyDescent="0.25">
      <c r="A38" s="270"/>
      <c r="B38" s="271"/>
      <c r="C38" s="271"/>
      <c r="D38" s="271"/>
      <c r="E38" s="271"/>
      <c r="F38" s="271"/>
      <c r="G38" s="271"/>
      <c r="H38" s="271"/>
      <c r="I38" s="271"/>
      <c r="J38" s="272"/>
    </row>
    <row r="39" spans="1:10" x14ac:dyDescent="0.25">
      <c r="A39" s="273"/>
      <c r="B39" s="274"/>
      <c r="C39" s="274"/>
      <c r="D39" s="274"/>
      <c r="E39" s="274"/>
      <c r="F39" s="274"/>
      <c r="G39" s="274"/>
      <c r="H39" s="274"/>
      <c r="I39" s="274"/>
      <c r="J39" s="275"/>
    </row>
    <row r="40" spans="1:10" ht="8.1" customHeight="1" x14ac:dyDescent="0.25"/>
    <row r="41" spans="1:10" ht="17.399999999999999" x14ac:dyDescent="0.3">
      <c r="A41" s="365" t="s">
        <v>254</v>
      </c>
    </row>
  </sheetData>
  <sheetProtection password="D027" sheet="1" objects="1" scenarios="1"/>
  <customSheetViews>
    <customSheetView guid="{78F823A0-621C-11D2-883E-3C8B00C10000}" showPageBreaks="1" showRuler="0">
      <selection activeCell="A24" sqref="A24"/>
      <pageMargins left="0.75" right="0.75" top="1" bottom="1" header="0.5" footer="0.5"/>
      <pageSetup orientation="portrait" r:id="rId1"/>
      <headerFooter alignWithMargins="0">
        <oddFooter>&amp;RMSH/INFORM:  Inventory Management Assessment Tool (IMAT) &amp;F  &amp;A &amp;D</oddFooter>
      </headerFooter>
    </customSheetView>
  </customSheetViews>
  <mergeCells count="3">
    <mergeCell ref="A1:J1"/>
    <mergeCell ref="A2:J2"/>
    <mergeCell ref="A3:J9"/>
  </mergeCells>
  <conditionalFormatting sqref="A3:J8">
    <cfRule type="cellIs" priority="1" stopIfTrue="1" operator="greaterThan">
      <formula>0</formula>
    </cfRule>
  </conditionalFormatting>
  <pageMargins left="0.51" right="0.5" top="0.25" bottom="0.25" header="0.3" footer="0.05"/>
  <pageSetup orientation="portrait" horizontalDpi="300" verticalDpi="300" r:id="rId2"/>
  <headerFooter alignWithMargins="0">
    <oddFooter>&amp;R&amp;A, MSH/INFORM, Inventory Management Assessment Tool (&amp;F), version 1</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84"/>
  <sheetViews>
    <sheetView showGridLines="0" zoomScaleNormal="100" workbookViewId="0">
      <selection activeCell="F10" sqref="F10"/>
    </sheetView>
  </sheetViews>
  <sheetFormatPr defaultColWidth="9.109375" defaultRowHeight="11.4" x14ac:dyDescent="0.25"/>
  <cols>
    <col min="1" max="1" width="9.109375" style="40"/>
    <col min="2" max="2" width="9" style="40" customWidth="1"/>
    <col min="3" max="3" width="0.5546875" style="40" customWidth="1"/>
    <col min="4" max="4" width="18.5546875" style="11" customWidth="1"/>
    <col min="5" max="5" width="17.109375" style="11" customWidth="1"/>
    <col min="6" max="6" width="15.88671875" style="40" customWidth="1"/>
    <col min="7" max="7" width="44.5546875" style="11" customWidth="1"/>
    <col min="8" max="8" width="8.109375" style="40" customWidth="1"/>
    <col min="9" max="10" width="9.109375" style="40"/>
    <col min="11" max="11" width="2.109375" style="40" customWidth="1"/>
    <col min="12" max="16384" width="9.109375" style="40"/>
  </cols>
  <sheetData>
    <row r="1" spans="1:10" ht="17.399999999999999" x14ac:dyDescent="0.25">
      <c r="A1" s="461" t="s">
        <v>159</v>
      </c>
      <c r="B1" s="461"/>
      <c r="C1" s="461"/>
      <c r="D1" s="461"/>
      <c r="E1" s="461"/>
      <c r="F1" s="461"/>
      <c r="G1" s="461"/>
      <c r="H1" s="461"/>
      <c r="I1" s="461"/>
      <c r="J1" s="461"/>
    </row>
    <row r="2" spans="1:10" ht="12.75" customHeight="1" x14ac:dyDescent="0.25">
      <c r="A2" s="526" t="s">
        <v>271</v>
      </c>
      <c r="B2" s="464"/>
      <c r="C2" s="464"/>
      <c r="D2" s="464"/>
      <c r="E2" s="464"/>
      <c r="F2" s="464"/>
      <c r="G2" s="464"/>
      <c r="H2" s="366"/>
      <c r="I2" s="366"/>
      <c r="J2" s="366"/>
    </row>
    <row r="3" spans="1:10" ht="4.5" customHeight="1" x14ac:dyDescent="0.25">
      <c r="A3" s="527"/>
      <c r="B3" s="527"/>
      <c r="C3" s="527"/>
      <c r="D3" s="527"/>
      <c r="E3" s="527"/>
      <c r="F3" s="527"/>
      <c r="G3" s="527"/>
      <c r="H3" s="366"/>
      <c r="I3" s="366"/>
      <c r="J3" s="366"/>
    </row>
    <row r="4" spans="1:10" ht="12.75" customHeight="1" x14ac:dyDescent="0.25">
      <c r="A4" s="393" t="s">
        <v>39</v>
      </c>
      <c r="B4" s="393"/>
      <c r="C4" s="393"/>
      <c r="D4" s="393"/>
      <c r="E4" s="393"/>
      <c r="F4" s="393"/>
      <c r="G4" s="393"/>
      <c r="H4" s="393"/>
      <c r="I4" s="393"/>
      <c r="J4" s="393"/>
    </row>
    <row r="5" spans="1:10" ht="12.75" customHeight="1" x14ac:dyDescent="0.25">
      <c r="A5" s="393"/>
      <c r="B5" s="393"/>
      <c r="C5" s="393"/>
      <c r="D5" s="393"/>
      <c r="E5" s="393"/>
      <c r="F5" s="393"/>
      <c r="G5" s="393"/>
      <c r="H5" s="393"/>
      <c r="I5" s="393"/>
      <c r="J5" s="393"/>
    </row>
    <row r="6" spans="1:10" ht="12.75" customHeight="1" x14ac:dyDescent="0.25">
      <c r="A6" s="393"/>
      <c r="B6" s="393"/>
      <c r="C6" s="393"/>
      <c r="D6" s="393"/>
      <c r="E6" s="393"/>
      <c r="F6" s="393"/>
      <c r="G6" s="393"/>
      <c r="H6" s="393"/>
      <c r="I6" s="393"/>
      <c r="J6" s="393"/>
    </row>
    <row r="7" spans="1:10" ht="12.75" customHeight="1" x14ac:dyDescent="0.25">
      <c r="A7" s="7"/>
      <c r="B7" s="7"/>
      <c r="C7" s="7"/>
      <c r="D7" s="7"/>
      <c r="E7" s="7"/>
      <c r="F7" s="7"/>
      <c r="G7" s="7"/>
      <c r="H7" s="7"/>
      <c r="I7" s="7"/>
      <c r="J7" s="7"/>
    </row>
    <row r="8" spans="1:10" ht="12.9" customHeight="1" x14ac:dyDescent="0.25">
      <c r="A8" s="392" t="s">
        <v>1</v>
      </c>
      <c r="B8" s="393"/>
      <c r="C8" s="393"/>
      <c r="D8" s="393"/>
      <c r="E8" s="393"/>
      <c r="F8" s="393"/>
      <c r="G8" s="393"/>
      <c r="H8" s="393"/>
      <c r="I8" s="393"/>
      <c r="J8" s="393"/>
    </row>
    <row r="9" spans="1:10" ht="12.9" customHeight="1" x14ac:dyDescent="0.25">
      <c r="A9" s="393"/>
      <c r="B9" s="393"/>
      <c r="C9" s="393"/>
      <c r="D9" s="393"/>
      <c r="E9" s="393"/>
      <c r="F9" s="393"/>
      <c r="G9" s="393"/>
      <c r="H9" s="393"/>
      <c r="I9" s="393"/>
      <c r="J9" s="393"/>
    </row>
    <row r="10" spans="1:10" ht="12.75" customHeight="1" x14ac:dyDescent="0.25">
      <c r="A10" s="3"/>
      <c r="B10" s="3"/>
      <c r="C10" s="3"/>
      <c r="D10" s="3"/>
      <c r="E10" s="3"/>
      <c r="F10" s="3"/>
      <c r="G10" s="3"/>
      <c r="H10" s="3"/>
      <c r="I10" s="3"/>
      <c r="J10" s="3"/>
    </row>
    <row r="11" spans="1:10" s="373" customFormat="1" ht="21" x14ac:dyDescent="0.25">
      <c r="A11" s="374" t="s">
        <v>253</v>
      </c>
      <c r="B11" s="375"/>
      <c r="C11" s="375"/>
      <c r="D11" s="375"/>
      <c r="E11" s="375"/>
      <c r="F11" s="375"/>
      <c r="G11" s="375"/>
      <c r="H11" s="375"/>
      <c r="I11" s="375"/>
      <c r="J11" s="376"/>
    </row>
    <row r="12" spans="1:10" s="174" customFormat="1" ht="15" customHeight="1" x14ac:dyDescent="0.25">
      <c r="A12" s="281" t="s">
        <v>132</v>
      </c>
      <c r="B12" s="207"/>
      <c r="C12" s="207"/>
      <c r="D12" s="283" t="s">
        <v>230</v>
      </c>
      <c r="E12" s="336" t="s">
        <v>63</v>
      </c>
      <c r="F12" s="207"/>
      <c r="G12" s="283" t="s">
        <v>260</v>
      </c>
      <c r="H12" s="336" t="s">
        <v>255</v>
      </c>
      <c r="I12" s="207"/>
      <c r="J12" s="202"/>
    </row>
    <row r="13" spans="1:10" ht="12.75" customHeight="1" x14ac:dyDescent="0.25">
      <c r="A13" s="53" t="s">
        <v>112</v>
      </c>
      <c r="D13" s="510" t="s">
        <v>257</v>
      </c>
      <c r="E13" s="503" t="s">
        <v>30</v>
      </c>
      <c r="F13" s="458"/>
      <c r="G13" s="278" t="s">
        <v>259</v>
      </c>
      <c r="H13" s="107"/>
      <c r="J13" s="168"/>
    </row>
    <row r="14" spans="1:10" ht="12.75" customHeight="1" x14ac:dyDescent="0.25">
      <c r="A14" s="503" t="s">
        <v>267</v>
      </c>
      <c r="B14" s="429"/>
      <c r="C14" s="55"/>
      <c r="D14" s="510"/>
      <c r="E14" s="457"/>
      <c r="F14" s="458"/>
      <c r="G14" s="206"/>
      <c r="H14" s="107"/>
      <c r="J14" s="168"/>
    </row>
    <row r="15" spans="1:10" ht="12.75" customHeight="1" x14ac:dyDescent="0.25">
      <c r="A15" s="457"/>
      <c r="B15" s="429"/>
      <c r="C15" s="55"/>
      <c r="D15" s="498"/>
      <c r="E15" s="499" t="s">
        <v>258</v>
      </c>
      <c r="F15" s="504"/>
      <c r="G15" s="497" t="s">
        <v>58</v>
      </c>
      <c r="H15" s="107"/>
      <c r="J15" s="168"/>
    </row>
    <row r="16" spans="1:10" ht="12.75" customHeight="1" x14ac:dyDescent="0.25">
      <c r="A16" s="457"/>
      <c r="B16" s="429"/>
      <c r="C16" s="55"/>
      <c r="D16" s="263"/>
      <c r="E16" s="457"/>
      <c r="F16" s="458"/>
      <c r="G16" s="498"/>
      <c r="H16" s="107"/>
      <c r="J16" s="168"/>
    </row>
    <row r="17" spans="1:10" ht="12.75" customHeight="1" x14ac:dyDescent="0.25">
      <c r="A17" s="282" t="s">
        <v>295</v>
      </c>
      <c r="B17" s="290" t="str">
        <f>'D. Results'!H11</f>
        <v/>
      </c>
      <c r="C17" s="55"/>
      <c r="D17" s="263"/>
      <c r="E17" s="457"/>
      <c r="F17" s="458"/>
      <c r="G17" s="498"/>
      <c r="H17" s="107"/>
      <c r="J17" s="168"/>
    </row>
    <row r="18" spans="1:10" ht="12.75" customHeight="1" x14ac:dyDescent="0.25">
      <c r="A18" s="282" t="s">
        <v>76</v>
      </c>
      <c r="B18" s="285">
        <v>1</v>
      </c>
      <c r="C18" s="55"/>
      <c r="D18" s="263"/>
      <c r="E18" s="107"/>
      <c r="F18" s="168"/>
      <c r="G18" s="498"/>
      <c r="H18" s="107"/>
      <c r="J18" s="168"/>
    </row>
    <row r="19" spans="1:10" ht="12.75" customHeight="1" x14ac:dyDescent="0.25">
      <c r="A19" s="282" t="s">
        <v>75</v>
      </c>
      <c r="B19" s="282" t="s">
        <v>179</v>
      </c>
      <c r="C19" s="55"/>
      <c r="D19" s="497" t="s">
        <v>256</v>
      </c>
      <c r="E19" s="499" t="s">
        <v>283</v>
      </c>
      <c r="F19" s="500"/>
      <c r="G19" s="497" t="s">
        <v>287</v>
      </c>
      <c r="H19" s="107"/>
      <c r="J19" s="168"/>
    </row>
    <row r="20" spans="1:10" ht="12.75" customHeight="1" x14ac:dyDescent="0.25">
      <c r="A20" s="107"/>
      <c r="D20" s="498"/>
      <c r="E20" s="501"/>
      <c r="F20" s="502"/>
      <c r="G20" s="498"/>
      <c r="H20" s="107"/>
      <c r="J20" s="168"/>
    </row>
    <row r="21" spans="1:10" ht="12.75" customHeight="1" x14ac:dyDescent="0.25">
      <c r="A21" s="107"/>
      <c r="D21" s="263"/>
      <c r="E21" s="505" t="s">
        <v>70</v>
      </c>
      <c r="F21" s="506"/>
      <c r="G21" s="262" t="s">
        <v>69</v>
      </c>
      <c r="H21" s="107"/>
      <c r="J21" s="168"/>
    </row>
    <row r="22" spans="1:10" ht="12.75" customHeight="1" x14ac:dyDescent="0.25">
      <c r="A22" s="107"/>
      <c r="D22" s="263"/>
      <c r="E22" s="503" t="s">
        <v>284</v>
      </c>
      <c r="F22" s="507"/>
      <c r="G22" s="282" t="s">
        <v>288</v>
      </c>
      <c r="H22" s="107"/>
      <c r="J22" s="168"/>
    </row>
    <row r="23" spans="1:10" ht="12.75" customHeight="1" x14ac:dyDescent="0.25">
      <c r="A23" s="107"/>
      <c r="D23" s="263"/>
      <c r="E23" s="501"/>
      <c r="F23" s="502"/>
      <c r="G23" s="264" t="s">
        <v>289</v>
      </c>
      <c r="H23" s="107"/>
      <c r="J23" s="168"/>
    </row>
    <row r="24" spans="1:10" ht="12.75" customHeight="1" x14ac:dyDescent="0.25">
      <c r="A24" s="107"/>
      <c r="D24" s="263"/>
      <c r="E24" s="499" t="s">
        <v>285</v>
      </c>
      <c r="F24" s="504"/>
      <c r="G24" s="497" t="s">
        <v>286</v>
      </c>
      <c r="H24" s="107"/>
      <c r="J24" s="168"/>
    </row>
    <row r="25" spans="1:10" ht="12.75" customHeight="1" x14ac:dyDescent="0.25">
      <c r="A25" s="107"/>
      <c r="D25" s="263"/>
      <c r="E25" s="457"/>
      <c r="F25" s="458"/>
      <c r="G25" s="510"/>
      <c r="H25" s="107"/>
      <c r="J25" s="168"/>
    </row>
    <row r="26" spans="1:10" ht="12.75" customHeight="1" x14ac:dyDescent="0.25">
      <c r="A26" s="330" t="s">
        <v>111</v>
      </c>
      <c r="B26" s="172"/>
      <c r="C26" s="172"/>
      <c r="D26" s="497" t="s">
        <v>257</v>
      </c>
      <c r="E26" s="499" t="s">
        <v>31</v>
      </c>
      <c r="F26" s="509"/>
      <c r="G26" s="209" t="s">
        <v>237</v>
      </c>
      <c r="H26" s="279"/>
      <c r="I26" s="172"/>
      <c r="J26" s="167"/>
    </row>
    <row r="27" spans="1:10" ht="12.75" customHeight="1" x14ac:dyDescent="0.25">
      <c r="A27" s="514" t="s">
        <v>275</v>
      </c>
      <c r="B27" s="427"/>
      <c r="C27" s="287"/>
      <c r="D27" s="510"/>
      <c r="E27" s="457"/>
      <c r="F27" s="429"/>
      <c r="G27" s="278"/>
      <c r="H27" s="107"/>
      <c r="J27" s="168"/>
    </row>
    <row r="28" spans="1:10" ht="12.75" customHeight="1" x14ac:dyDescent="0.25">
      <c r="A28" s="515"/>
      <c r="B28" s="427"/>
      <c r="C28" s="287"/>
      <c r="D28" s="498"/>
      <c r="E28" s="457"/>
      <c r="F28" s="429"/>
      <c r="G28" s="278"/>
      <c r="H28" s="107"/>
      <c r="J28" s="168"/>
    </row>
    <row r="29" spans="1:10" ht="12.75" customHeight="1" x14ac:dyDescent="0.25">
      <c r="A29" s="515"/>
      <c r="B29" s="427"/>
      <c r="C29" s="287"/>
      <c r="D29" s="263"/>
      <c r="E29" s="293"/>
      <c r="F29" s="46"/>
      <c r="G29" s="278"/>
      <c r="H29" s="107"/>
      <c r="J29" s="168"/>
    </row>
    <row r="30" spans="1:10" ht="12.75" customHeight="1" x14ac:dyDescent="0.25">
      <c r="A30" s="516"/>
      <c r="B30" s="517"/>
      <c r="C30" s="287"/>
      <c r="D30" s="497" t="s">
        <v>256</v>
      </c>
      <c r="E30" s="499" t="s">
        <v>261</v>
      </c>
      <c r="F30" s="509"/>
      <c r="G30" s="497" t="s">
        <v>32</v>
      </c>
      <c r="H30" s="107"/>
      <c r="J30" s="168"/>
    </row>
    <row r="31" spans="1:10" ht="12.75" customHeight="1" x14ac:dyDescent="0.25">
      <c r="A31" s="333" t="s">
        <v>295</v>
      </c>
      <c r="B31" s="290" t="str">
        <f>'D. Results'!H15</f>
        <v/>
      </c>
      <c r="C31" s="46"/>
      <c r="D31" s="510"/>
      <c r="E31" s="457"/>
      <c r="F31" s="429"/>
      <c r="G31" s="498"/>
      <c r="H31" s="107"/>
      <c r="J31" s="168"/>
    </row>
    <row r="32" spans="1:10" ht="12.75" customHeight="1" x14ac:dyDescent="0.25">
      <c r="A32" s="331" t="s">
        <v>76</v>
      </c>
      <c r="B32" s="286">
        <v>0</v>
      </c>
      <c r="C32" s="46"/>
      <c r="D32" s="510"/>
      <c r="E32" s="457"/>
      <c r="F32" s="429"/>
      <c r="G32" s="498"/>
      <c r="H32" s="107"/>
      <c r="J32" s="168"/>
    </row>
    <row r="33" spans="1:10" ht="12.75" customHeight="1" x14ac:dyDescent="0.25">
      <c r="A33" s="332" t="s">
        <v>75</v>
      </c>
      <c r="B33" s="291" t="s">
        <v>179</v>
      </c>
      <c r="C33" s="46"/>
      <c r="D33" s="264"/>
      <c r="E33" s="293"/>
      <c r="F33" s="46"/>
      <c r="G33" s="498"/>
      <c r="H33" s="107"/>
      <c r="J33" s="168"/>
    </row>
    <row r="34" spans="1:10" ht="12.75" customHeight="1" x14ac:dyDescent="0.25">
      <c r="A34" s="330" t="s">
        <v>113</v>
      </c>
      <c r="B34" s="172"/>
      <c r="C34" s="172"/>
      <c r="D34" s="497" t="s">
        <v>257</v>
      </c>
      <c r="E34" s="499" t="s">
        <v>33</v>
      </c>
      <c r="F34" s="504"/>
      <c r="G34" s="167" t="s">
        <v>238</v>
      </c>
      <c r="H34" s="279"/>
      <c r="I34" s="172"/>
      <c r="J34" s="167"/>
    </row>
    <row r="35" spans="1:10" ht="12.75" customHeight="1" x14ac:dyDescent="0.25">
      <c r="A35" s="514" t="s">
        <v>276</v>
      </c>
      <c r="B35" s="518"/>
      <c r="C35" s="519"/>
      <c r="D35" s="510"/>
      <c r="E35" s="457"/>
      <c r="F35" s="458"/>
      <c r="G35" s="210" t="s">
        <v>2</v>
      </c>
      <c r="H35" s="107"/>
      <c r="J35" s="168"/>
    </row>
    <row r="36" spans="1:10" ht="12.75" customHeight="1" x14ac:dyDescent="0.25">
      <c r="A36" s="515"/>
      <c r="B36" s="518"/>
      <c r="C36" s="519"/>
      <c r="D36" s="498"/>
      <c r="E36" s="457"/>
      <c r="F36" s="458"/>
      <c r="G36" s="528" t="s">
        <v>86</v>
      </c>
      <c r="H36" s="107"/>
      <c r="J36" s="168"/>
    </row>
    <row r="37" spans="1:10" ht="12.75" customHeight="1" x14ac:dyDescent="0.25">
      <c r="A37" s="515"/>
      <c r="B37" s="518"/>
      <c r="C37" s="519"/>
      <c r="D37" s="166"/>
      <c r="E37" s="457"/>
      <c r="F37" s="458"/>
      <c r="G37" s="528"/>
      <c r="H37" s="107"/>
      <c r="J37" s="168"/>
    </row>
    <row r="38" spans="1:10" ht="12.75" customHeight="1" x14ac:dyDescent="0.25">
      <c r="A38" s="515"/>
      <c r="B38" s="518"/>
      <c r="C38" s="519"/>
      <c r="D38" s="166"/>
      <c r="E38" s="499" t="s">
        <v>290</v>
      </c>
      <c r="F38" s="504"/>
      <c r="G38" s="209" t="s">
        <v>262</v>
      </c>
      <c r="H38" s="107"/>
      <c r="J38" s="168"/>
    </row>
    <row r="39" spans="1:10" ht="12.75" customHeight="1" x14ac:dyDescent="0.25">
      <c r="A39" s="333" t="s">
        <v>295</v>
      </c>
      <c r="B39" s="276" t="str">
        <f>'D. Results'!H20</f>
        <v xml:space="preserve"> </v>
      </c>
      <c r="C39" s="46"/>
      <c r="D39" s="107"/>
      <c r="E39" s="457"/>
      <c r="F39" s="458"/>
      <c r="G39" s="288"/>
      <c r="H39" s="107"/>
      <c r="J39" s="168"/>
    </row>
    <row r="40" spans="1:10" ht="12.75" customHeight="1" x14ac:dyDescent="0.25">
      <c r="A40" s="333" t="s">
        <v>76</v>
      </c>
      <c r="B40" s="289">
        <v>0</v>
      </c>
      <c r="C40" s="171"/>
      <c r="D40" s="497" t="s">
        <v>256</v>
      </c>
      <c r="E40" s="499" t="s">
        <v>273</v>
      </c>
      <c r="F40" s="504"/>
      <c r="G40" s="497" t="s">
        <v>34</v>
      </c>
      <c r="H40" s="107"/>
      <c r="J40" s="168"/>
    </row>
    <row r="41" spans="1:10" ht="12.75" customHeight="1" x14ac:dyDescent="0.25">
      <c r="A41" s="333" t="s">
        <v>75</v>
      </c>
      <c r="B41" s="282" t="s">
        <v>179</v>
      </c>
      <c r="C41" s="17"/>
      <c r="D41" s="508"/>
      <c r="E41" s="520"/>
      <c r="F41" s="521"/>
      <c r="G41" s="513"/>
      <c r="H41" s="170"/>
      <c r="I41" s="17"/>
      <c r="J41" s="169"/>
    </row>
    <row r="42" spans="1:10" ht="21" x14ac:dyDescent="0.25">
      <c r="A42" s="374" t="s">
        <v>4</v>
      </c>
      <c r="B42" s="375"/>
      <c r="C42" s="375"/>
      <c r="D42" s="375"/>
      <c r="E42" s="375"/>
      <c r="F42" s="375"/>
      <c r="G42" s="375"/>
      <c r="H42" s="375"/>
      <c r="I42" s="375"/>
      <c r="J42" s="376"/>
    </row>
    <row r="43" spans="1:10" ht="15" customHeight="1" x14ac:dyDescent="0.25">
      <c r="A43" s="173" t="s">
        <v>132</v>
      </c>
      <c r="B43" s="355"/>
      <c r="C43" s="207"/>
      <c r="D43" s="283" t="s">
        <v>230</v>
      </c>
      <c r="E43" s="173" t="s">
        <v>280</v>
      </c>
      <c r="F43" s="367"/>
      <c r="G43" s="175" t="s">
        <v>260</v>
      </c>
      <c r="H43" s="281" t="s">
        <v>255</v>
      </c>
      <c r="I43" s="355"/>
      <c r="J43" s="202"/>
    </row>
    <row r="44" spans="1:10" ht="12.75" customHeight="1" x14ac:dyDescent="0.25">
      <c r="A44" s="208" t="s">
        <v>136</v>
      </c>
      <c r="B44" s="172"/>
      <c r="C44" s="167"/>
      <c r="D44" s="497" t="s">
        <v>257</v>
      </c>
      <c r="E44" s="499" t="s">
        <v>263</v>
      </c>
      <c r="F44" s="504"/>
      <c r="G44" s="167" t="s">
        <v>231</v>
      </c>
      <c r="H44" s="279"/>
      <c r="I44" s="172"/>
      <c r="J44" s="167"/>
    </row>
    <row r="45" spans="1:10" ht="12.75" customHeight="1" x14ac:dyDescent="0.25">
      <c r="A45" s="503" t="s">
        <v>35</v>
      </c>
      <c r="B45" s="525"/>
      <c r="C45" s="525"/>
      <c r="D45" s="510"/>
      <c r="E45" s="457"/>
      <c r="F45" s="458"/>
      <c r="G45" s="211" t="s">
        <v>232</v>
      </c>
      <c r="H45" s="107"/>
      <c r="J45" s="168"/>
    </row>
    <row r="46" spans="1:10" ht="12.75" customHeight="1" x14ac:dyDescent="0.25">
      <c r="A46" s="503"/>
      <c r="B46" s="525"/>
      <c r="C46" s="525"/>
      <c r="D46" s="510"/>
      <c r="E46" s="503" t="s">
        <v>3</v>
      </c>
      <c r="F46" s="458"/>
      <c r="G46" s="528" t="s">
        <v>279</v>
      </c>
      <c r="H46" s="107"/>
      <c r="J46" s="168"/>
    </row>
    <row r="47" spans="1:10" ht="12.75" customHeight="1" x14ac:dyDescent="0.25">
      <c r="A47" s="280" t="s">
        <v>295</v>
      </c>
      <c r="B47" s="299" t="str">
        <f>'D. Results'!H24</f>
        <v xml:space="preserve"> </v>
      </c>
      <c r="C47" s="13"/>
      <c r="D47" s="107"/>
      <c r="E47" s="457"/>
      <c r="F47" s="458"/>
      <c r="G47" s="528"/>
      <c r="H47" s="107"/>
      <c r="J47" s="168"/>
    </row>
    <row r="48" spans="1:10" ht="12.75" customHeight="1" x14ac:dyDescent="0.25">
      <c r="A48" s="282" t="s">
        <v>76</v>
      </c>
      <c r="B48" s="285">
        <v>0</v>
      </c>
      <c r="C48" s="13"/>
      <c r="D48" s="107"/>
      <c r="E48" s="457"/>
      <c r="F48" s="458"/>
      <c r="G48" s="211"/>
      <c r="H48" s="107"/>
      <c r="J48" s="168"/>
    </row>
    <row r="49" spans="1:10" ht="12.75" customHeight="1" x14ac:dyDescent="0.25">
      <c r="A49" s="262" t="s">
        <v>75</v>
      </c>
      <c r="B49" s="511" t="s">
        <v>74</v>
      </c>
      <c r="C49" s="13"/>
      <c r="D49" s="107"/>
      <c r="E49" s="170"/>
      <c r="F49" s="169"/>
      <c r="G49" s="301"/>
      <c r="H49" s="107"/>
      <c r="J49" s="168"/>
    </row>
    <row r="50" spans="1:10" ht="12.75" customHeight="1" x14ac:dyDescent="0.25">
      <c r="A50" s="278"/>
      <c r="B50" s="512"/>
      <c r="D50" s="497" t="s">
        <v>256</v>
      </c>
      <c r="E50" s="499" t="s">
        <v>36</v>
      </c>
      <c r="F50" s="522"/>
      <c r="G50" s="497" t="s">
        <v>259</v>
      </c>
      <c r="H50" s="107"/>
      <c r="J50" s="168"/>
    </row>
    <row r="51" spans="1:10" ht="12.75" customHeight="1" x14ac:dyDescent="0.25">
      <c r="A51" s="206"/>
      <c r="B51" s="513"/>
      <c r="C51" s="17"/>
      <c r="D51" s="508"/>
      <c r="E51" s="523"/>
      <c r="F51" s="524"/>
      <c r="G51" s="508"/>
      <c r="H51" s="170"/>
      <c r="I51" s="17"/>
      <c r="J51" s="169"/>
    </row>
    <row r="52" spans="1:10" ht="12.75" customHeight="1" x14ac:dyDescent="0.25">
      <c r="A52" s="172"/>
      <c r="B52" s="369"/>
      <c r="C52" s="172"/>
      <c r="D52" s="377"/>
      <c r="E52" s="172"/>
      <c r="F52" s="172"/>
      <c r="G52" s="377"/>
      <c r="H52" s="172"/>
      <c r="I52" s="172"/>
      <c r="J52" s="172"/>
    </row>
    <row r="53" spans="1:10" ht="12.75" customHeight="1" x14ac:dyDescent="0.25">
      <c r="B53" s="46"/>
      <c r="D53" s="13"/>
      <c r="E53" s="40"/>
      <c r="G53" s="13"/>
    </row>
    <row r="54" spans="1:10" ht="12.75" customHeight="1" x14ac:dyDescent="0.25">
      <c r="A54" s="17"/>
      <c r="B54" s="259"/>
      <c r="C54" s="17"/>
      <c r="D54" s="58"/>
      <c r="E54" s="17"/>
      <c r="F54" s="17"/>
      <c r="G54" s="58"/>
      <c r="H54" s="17"/>
      <c r="I54" s="17"/>
      <c r="J54" s="17"/>
    </row>
    <row r="55" spans="1:10" ht="21" x14ac:dyDescent="0.25">
      <c r="A55" s="374" t="s">
        <v>254</v>
      </c>
      <c r="B55" s="375"/>
      <c r="C55" s="375"/>
      <c r="D55" s="375"/>
      <c r="E55" s="375"/>
      <c r="F55" s="375"/>
      <c r="G55" s="375"/>
      <c r="H55" s="375"/>
      <c r="I55" s="375"/>
      <c r="J55" s="376"/>
    </row>
    <row r="56" spans="1:10" ht="15" customHeight="1" x14ac:dyDescent="0.25">
      <c r="A56" s="173" t="s">
        <v>132</v>
      </c>
      <c r="B56" s="355"/>
      <c r="C56" s="207"/>
      <c r="D56" s="283" t="s">
        <v>230</v>
      </c>
      <c r="E56" s="173" t="s">
        <v>280</v>
      </c>
      <c r="F56" s="367"/>
      <c r="G56" s="175" t="s">
        <v>260</v>
      </c>
      <c r="H56" s="281" t="s">
        <v>255</v>
      </c>
      <c r="I56" s="355"/>
      <c r="J56" s="202"/>
    </row>
    <row r="57" spans="1:10" ht="12.75" customHeight="1" x14ac:dyDescent="0.25">
      <c r="A57" s="53" t="s">
        <v>184</v>
      </c>
      <c r="D57" s="510" t="s">
        <v>257</v>
      </c>
      <c r="E57" s="499" t="s">
        <v>57</v>
      </c>
      <c r="F57" s="504"/>
      <c r="G57" s="209" t="s">
        <v>259</v>
      </c>
      <c r="H57" s="107"/>
      <c r="J57" s="168"/>
    </row>
    <row r="58" spans="1:10" ht="13.2" x14ac:dyDescent="0.25">
      <c r="A58" s="503" t="s">
        <v>236</v>
      </c>
      <c r="B58" s="429"/>
      <c r="C58" s="55"/>
      <c r="D58" s="510"/>
      <c r="E58" s="457"/>
      <c r="F58" s="458"/>
      <c r="G58" s="278"/>
      <c r="H58" s="107"/>
      <c r="J58" s="168"/>
    </row>
    <row r="59" spans="1:10" ht="13.2" x14ac:dyDescent="0.25">
      <c r="A59" s="457"/>
      <c r="B59" s="429"/>
      <c r="C59" s="55"/>
      <c r="D59" s="498"/>
      <c r="E59" s="499" t="s">
        <v>264</v>
      </c>
      <c r="F59" s="504"/>
      <c r="G59" s="497" t="s">
        <v>274</v>
      </c>
      <c r="H59" s="107"/>
      <c r="J59" s="168"/>
    </row>
    <row r="60" spans="1:10" ht="12.75" customHeight="1" x14ac:dyDescent="0.25">
      <c r="A60" s="282" t="s">
        <v>295</v>
      </c>
      <c r="B60" s="290" t="str">
        <f>'D. Results'!H30</f>
        <v xml:space="preserve"> </v>
      </c>
      <c r="C60" s="55"/>
      <c r="D60" s="263"/>
      <c r="E60" s="457"/>
      <c r="F60" s="458"/>
      <c r="G60" s="498"/>
      <c r="H60" s="107"/>
      <c r="J60" s="168"/>
    </row>
    <row r="61" spans="1:10" ht="13.2" x14ac:dyDescent="0.25">
      <c r="A61" s="282" t="s">
        <v>76</v>
      </c>
      <c r="B61" s="285">
        <v>1</v>
      </c>
      <c r="C61" s="55"/>
      <c r="D61" s="497" t="s">
        <v>256</v>
      </c>
      <c r="E61" s="499" t="s">
        <v>272</v>
      </c>
      <c r="F61" s="504"/>
      <c r="G61" s="530" t="s">
        <v>87</v>
      </c>
      <c r="H61" s="107"/>
      <c r="J61" s="168"/>
    </row>
    <row r="62" spans="1:10" ht="12.75" customHeight="1" x14ac:dyDescent="0.25">
      <c r="A62" s="282" t="s">
        <v>75</v>
      </c>
      <c r="B62" s="282" t="s">
        <v>179</v>
      </c>
      <c r="D62" s="498"/>
      <c r="E62" s="457"/>
      <c r="F62" s="458"/>
      <c r="G62" s="531"/>
      <c r="H62" s="107"/>
      <c r="J62" s="168"/>
    </row>
    <row r="63" spans="1:10" ht="12.75" customHeight="1" x14ac:dyDescent="0.25">
      <c r="A63" s="107"/>
      <c r="C63" s="171"/>
      <c r="D63" s="278"/>
      <c r="E63" s="40"/>
      <c r="G63" s="530" t="s">
        <v>277</v>
      </c>
      <c r="H63" s="107"/>
      <c r="J63" s="168"/>
    </row>
    <row r="64" spans="1:10" ht="12.75" customHeight="1" x14ac:dyDescent="0.25">
      <c r="A64" s="107"/>
      <c r="D64" s="278"/>
      <c r="E64" s="40"/>
      <c r="G64" s="530"/>
      <c r="H64" s="107"/>
      <c r="J64" s="168"/>
    </row>
    <row r="65" spans="1:10" ht="12.75" customHeight="1" x14ac:dyDescent="0.25">
      <c r="A65" s="107"/>
      <c r="D65" s="300"/>
      <c r="E65" s="107"/>
      <c r="F65" s="168"/>
      <c r="G65" s="530" t="s">
        <v>88</v>
      </c>
      <c r="H65" s="107"/>
      <c r="J65" s="168"/>
    </row>
    <row r="66" spans="1:10" ht="12.75" customHeight="1" x14ac:dyDescent="0.25">
      <c r="A66" s="107"/>
      <c r="D66" s="107"/>
      <c r="E66" s="107"/>
      <c r="F66" s="168"/>
      <c r="G66" s="531"/>
      <c r="H66" s="107"/>
      <c r="J66" s="168"/>
    </row>
    <row r="67" spans="1:10" ht="12.75" customHeight="1" x14ac:dyDescent="0.25">
      <c r="A67" s="107"/>
      <c r="D67" s="107"/>
      <c r="E67" s="107"/>
      <c r="F67" s="168"/>
      <c r="G67" s="528" t="s">
        <v>89</v>
      </c>
      <c r="H67" s="107"/>
      <c r="J67" s="168"/>
    </row>
    <row r="68" spans="1:10" ht="12.75" customHeight="1" x14ac:dyDescent="0.25">
      <c r="A68" s="107"/>
      <c r="D68" s="107"/>
      <c r="E68" s="107"/>
      <c r="F68" s="168"/>
      <c r="G68" s="510"/>
      <c r="H68" s="107"/>
      <c r="J68" s="168"/>
    </row>
    <row r="69" spans="1:10" ht="12" customHeight="1" x14ac:dyDescent="0.25">
      <c r="A69" s="107"/>
      <c r="D69" s="107"/>
      <c r="E69" s="107"/>
      <c r="F69" s="168"/>
      <c r="G69" s="510"/>
      <c r="H69" s="107"/>
      <c r="J69" s="168"/>
    </row>
    <row r="70" spans="1:10" ht="12" customHeight="1" x14ac:dyDescent="0.25">
      <c r="A70" s="107"/>
      <c r="D70" s="278"/>
      <c r="E70" s="40"/>
      <c r="G70" s="510"/>
      <c r="H70" s="107"/>
      <c r="J70" s="168"/>
    </row>
    <row r="71" spans="1:10" ht="12" customHeight="1" x14ac:dyDescent="0.25">
      <c r="A71" s="208" t="s">
        <v>239</v>
      </c>
      <c r="B71" s="172"/>
      <c r="C71" s="172"/>
      <c r="D71" s="497" t="s">
        <v>256</v>
      </c>
      <c r="E71" s="499" t="s">
        <v>37</v>
      </c>
      <c r="F71" s="500"/>
      <c r="G71" s="209" t="s">
        <v>259</v>
      </c>
      <c r="H71" s="279"/>
      <c r="I71" s="172"/>
      <c r="J71" s="167"/>
    </row>
    <row r="72" spans="1:10" ht="13.5" customHeight="1" x14ac:dyDescent="0.25">
      <c r="A72" s="503" t="s">
        <v>169</v>
      </c>
      <c r="B72" s="429"/>
      <c r="C72" s="429"/>
      <c r="D72" s="498"/>
      <c r="E72" s="503"/>
      <c r="F72" s="507"/>
      <c r="G72" s="168"/>
      <c r="H72" s="107"/>
      <c r="J72" s="168"/>
    </row>
    <row r="73" spans="1:10" ht="12.75" customHeight="1" x14ac:dyDescent="0.25">
      <c r="A73" s="457"/>
      <c r="B73" s="429"/>
      <c r="C73" s="429"/>
      <c r="D73" s="498"/>
      <c r="E73" s="520"/>
      <c r="F73" s="521"/>
      <c r="G73" s="168"/>
      <c r="H73" s="107"/>
      <c r="J73" s="168"/>
    </row>
    <row r="74" spans="1:10" ht="12.75" customHeight="1" x14ac:dyDescent="0.25">
      <c r="A74" s="282" t="s">
        <v>295</v>
      </c>
      <c r="B74" s="290" t="str">
        <f>'D. Results'!H34</f>
        <v/>
      </c>
      <c r="D74" s="278"/>
      <c r="E74" s="499" t="s">
        <v>264</v>
      </c>
      <c r="F74" s="504"/>
      <c r="G74" s="497" t="s">
        <v>73</v>
      </c>
      <c r="H74" s="107"/>
      <c r="J74" s="168"/>
    </row>
    <row r="75" spans="1:10" ht="13.5" customHeight="1" x14ac:dyDescent="0.25">
      <c r="A75" s="282" t="s">
        <v>76</v>
      </c>
      <c r="B75" s="285">
        <v>0</v>
      </c>
      <c r="C75" s="277"/>
      <c r="D75" s="278"/>
      <c r="E75" s="457"/>
      <c r="F75" s="458"/>
      <c r="G75" s="498"/>
      <c r="J75" s="168"/>
    </row>
    <row r="76" spans="1:10" ht="12.75" customHeight="1" x14ac:dyDescent="0.25">
      <c r="A76" s="282" t="s">
        <v>75</v>
      </c>
      <c r="B76" s="282" t="s">
        <v>179</v>
      </c>
      <c r="D76" s="497" t="s">
        <v>257</v>
      </c>
      <c r="E76" s="499" t="s">
        <v>66</v>
      </c>
      <c r="F76" s="509"/>
      <c r="G76" s="528" t="s">
        <v>59</v>
      </c>
      <c r="H76" s="107"/>
      <c r="J76" s="168"/>
    </row>
    <row r="77" spans="1:10" ht="14.25" customHeight="1" x14ac:dyDescent="0.25">
      <c r="A77" s="107"/>
      <c r="D77" s="498"/>
      <c r="E77" s="457"/>
      <c r="F77" s="429"/>
      <c r="G77" s="532"/>
      <c r="H77" s="107"/>
      <c r="J77" s="168"/>
    </row>
    <row r="78" spans="1:10" ht="12" customHeight="1" x14ac:dyDescent="0.25">
      <c r="A78" s="107"/>
      <c r="D78" s="498"/>
      <c r="E78" s="40"/>
      <c r="G78" s="532"/>
      <c r="H78" s="107"/>
      <c r="J78" s="168"/>
    </row>
    <row r="79" spans="1:10" ht="13.2" x14ac:dyDescent="0.25">
      <c r="A79" s="107"/>
      <c r="D79" s="107"/>
      <c r="E79" s="107"/>
      <c r="F79" s="294"/>
      <c r="G79" s="292" t="s">
        <v>181</v>
      </c>
      <c r="H79" s="107"/>
      <c r="J79" s="168"/>
    </row>
    <row r="80" spans="1:10" ht="13.2" x14ac:dyDescent="0.25">
      <c r="A80" s="378"/>
      <c r="B80" s="46"/>
      <c r="C80" s="46"/>
      <c r="D80" s="107"/>
      <c r="E80" s="74"/>
      <c r="F80" s="294"/>
      <c r="G80" s="528" t="s">
        <v>182</v>
      </c>
      <c r="H80" s="107"/>
      <c r="J80" s="168"/>
    </row>
    <row r="81" spans="1:10" ht="12" customHeight="1" x14ac:dyDescent="0.25">
      <c r="A81" s="370"/>
      <c r="B81" s="259"/>
      <c r="C81" s="259"/>
      <c r="D81" s="170"/>
      <c r="E81" s="295"/>
      <c r="F81" s="296"/>
      <c r="G81" s="529"/>
      <c r="H81" s="170"/>
      <c r="I81" s="17"/>
      <c r="J81" s="169"/>
    </row>
    <row r="82" spans="1:10" ht="12.75" customHeight="1" x14ac:dyDescent="0.25">
      <c r="A82" s="496" t="s">
        <v>38</v>
      </c>
      <c r="B82" s="393"/>
      <c r="C82" s="393"/>
      <c r="D82" s="393"/>
      <c r="E82" s="393"/>
      <c r="F82" s="393"/>
      <c r="G82" s="393"/>
      <c r="H82" s="393"/>
      <c r="I82" s="393"/>
      <c r="J82" s="393"/>
    </row>
    <row r="83" spans="1:10" ht="12.75" customHeight="1" x14ac:dyDescent="0.25">
      <c r="A83" s="393"/>
      <c r="B83" s="393"/>
      <c r="C83" s="393"/>
      <c r="D83" s="393"/>
      <c r="E83" s="393"/>
      <c r="F83" s="393"/>
      <c r="G83" s="393"/>
      <c r="H83" s="393"/>
      <c r="I83" s="393"/>
      <c r="J83" s="393"/>
    </row>
    <row r="84" spans="1:10" ht="12.75" customHeight="1" x14ac:dyDescent="0.25">
      <c r="A84" s="3"/>
      <c r="B84" s="3"/>
      <c r="C84" s="3"/>
      <c r="D84" s="3"/>
      <c r="E84" s="3"/>
      <c r="F84" s="3"/>
      <c r="G84" s="3"/>
      <c r="H84" s="3"/>
      <c r="I84" s="3"/>
      <c r="J84" s="3"/>
    </row>
  </sheetData>
  <sheetProtection password="D027" sheet="1" objects="1" scenarios="1"/>
  <customSheetViews>
    <customSheetView guid="{78F823A0-621C-11D2-883E-3C8B00C10000}" scale="75" showPageBreaks="1" fitToPage="1" printArea="1" showRuler="0" topLeftCell="A32">
      <selection activeCell="C25" sqref="C25"/>
      <pageMargins left="0.51" right="0.49" top="0.48" bottom="0.45" header="0.5" footer="0.51"/>
      <pageSetup orientation="portrait" r:id="rId1"/>
      <headerFooter alignWithMargins="0">
        <oddFooter>&amp;RMSH/INFORM: Inventory Management Assessment Tool (&amp;F): &amp;A, &amp;D</oddFooter>
      </headerFooter>
    </customSheetView>
  </customSheetViews>
  <mergeCells count="60">
    <mergeCell ref="G61:G62"/>
    <mergeCell ref="D76:D78"/>
    <mergeCell ref="A72:C73"/>
    <mergeCell ref="A58:B59"/>
    <mergeCell ref="E74:F75"/>
    <mergeCell ref="E76:F77"/>
    <mergeCell ref="G74:G75"/>
    <mergeCell ref="G76:G78"/>
    <mergeCell ref="E57:F58"/>
    <mergeCell ref="E59:F60"/>
    <mergeCell ref="G80:G81"/>
    <mergeCell ref="G50:G51"/>
    <mergeCell ref="D71:D73"/>
    <mergeCell ref="G63:G64"/>
    <mergeCell ref="G65:G66"/>
    <mergeCell ref="G67:G70"/>
    <mergeCell ref="E71:F73"/>
    <mergeCell ref="G59:G60"/>
    <mergeCell ref="D50:D51"/>
    <mergeCell ref="D57:D59"/>
    <mergeCell ref="D61:D62"/>
    <mergeCell ref="E61:F62"/>
    <mergeCell ref="D34:D36"/>
    <mergeCell ref="A2:G3"/>
    <mergeCell ref="D13:D15"/>
    <mergeCell ref="G46:G47"/>
    <mergeCell ref="G36:G37"/>
    <mergeCell ref="E44:F45"/>
    <mergeCell ref="G40:G41"/>
    <mergeCell ref="E46:F48"/>
    <mergeCell ref="G24:G25"/>
    <mergeCell ref="B49:B51"/>
    <mergeCell ref="A27:B30"/>
    <mergeCell ref="A35:C38"/>
    <mergeCell ref="E38:F39"/>
    <mergeCell ref="E34:F37"/>
    <mergeCell ref="E40:F41"/>
    <mergeCell ref="E50:F51"/>
    <mergeCell ref="D44:D46"/>
    <mergeCell ref="A45:C46"/>
    <mergeCell ref="E13:F14"/>
    <mergeCell ref="E15:F17"/>
    <mergeCell ref="E24:F25"/>
    <mergeCell ref="E21:F21"/>
    <mergeCell ref="E22:F23"/>
    <mergeCell ref="D40:D41"/>
    <mergeCell ref="E30:F32"/>
    <mergeCell ref="D26:D28"/>
    <mergeCell ref="D30:D32"/>
    <mergeCell ref="E26:F28"/>
    <mergeCell ref="A82:J83"/>
    <mergeCell ref="A1:J1"/>
    <mergeCell ref="A4:J6"/>
    <mergeCell ref="D19:D20"/>
    <mergeCell ref="E19:F20"/>
    <mergeCell ref="G15:G18"/>
    <mergeCell ref="G19:G20"/>
    <mergeCell ref="A14:B16"/>
    <mergeCell ref="A8:J9"/>
    <mergeCell ref="G30:G33"/>
  </mergeCells>
  <pageMargins left="0.22" right="0.05" top="0.25" bottom="0.25" header="0.3" footer="0.3"/>
  <pageSetup scale="91" fitToHeight="2" orientation="landscape" horizontalDpi="300" verticalDpi="300" r:id="rId2"/>
  <headerFooter alignWithMargins="0">
    <oddFooter>&amp;R&amp;A, MSH/INFORM, Inventory Management Assessment Tool (&amp;F), version 1</oddFooter>
  </headerFooter>
  <rowBreaks count="1" manualBreakCount="1">
    <brk id="41" max="16383" man="1"/>
  </rowBreaks>
  <colBreaks count="1" manualBreakCount="1">
    <brk id="10" max="84"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M73"/>
  <sheetViews>
    <sheetView showGridLines="0" zoomScale="75" zoomScaleNormal="75" workbookViewId="0">
      <selection sqref="A1:D1"/>
    </sheetView>
  </sheetViews>
  <sheetFormatPr defaultColWidth="9.109375" defaultRowHeight="13.2" x14ac:dyDescent="0.25"/>
  <cols>
    <col min="1" max="1" width="33.33203125" style="18" customWidth="1"/>
    <col min="2" max="2" width="32.5546875" style="18" customWidth="1"/>
    <col min="3" max="3" width="45.33203125" style="18" customWidth="1"/>
    <col min="4" max="4" width="31.44140625" style="18" customWidth="1"/>
    <col min="5" max="5" width="1.44140625" style="18" customWidth="1"/>
    <col min="6" max="16384" width="9.109375" style="18"/>
  </cols>
  <sheetData>
    <row r="1" spans="1:4" ht="17.399999999999999" x14ac:dyDescent="0.3">
      <c r="A1" s="550" t="s">
        <v>159</v>
      </c>
      <c r="B1" s="423"/>
      <c r="C1" s="423"/>
      <c r="D1" s="423"/>
    </row>
    <row r="2" spans="1:4" ht="21" x14ac:dyDescent="0.4">
      <c r="A2" s="551" t="s">
        <v>81</v>
      </c>
      <c r="B2" s="423"/>
      <c r="C2" s="423"/>
      <c r="D2" s="423"/>
    </row>
    <row r="3" spans="1:4" ht="12.75" customHeight="1" x14ac:dyDescent="0.25"/>
    <row r="4" spans="1:4" x14ac:dyDescent="0.25">
      <c r="A4" s="388" t="s">
        <v>158</v>
      </c>
      <c r="B4" s="388" t="s">
        <v>78</v>
      </c>
      <c r="C4" s="388" t="s">
        <v>335</v>
      </c>
      <c r="D4" s="389"/>
    </row>
    <row r="5" spans="1:4" x14ac:dyDescent="0.25">
      <c r="A5" s="387" t="s">
        <v>234</v>
      </c>
      <c r="B5" s="203"/>
      <c r="C5" s="203"/>
      <c r="D5" s="204"/>
    </row>
    <row r="6" spans="1:4" x14ac:dyDescent="0.25">
      <c r="A6" s="545" t="s">
        <v>99</v>
      </c>
      <c r="B6" s="555" t="s">
        <v>336</v>
      </c>
      <c r="C6" s="534" t="s">
        <v>43</v>
      </c>
      <c r="D6" s="504"/>
    </row>
    <row r="7" spans="1:4" x14ac:dyDescent="0.25">
      <c r="A7" s="557"/>
      <c r="B7" s="498"/>
      <c r="C7" s="457"/>
      <c r="D7" s="458"/>
    </row>
    <row r="8" spans="1:4" x14ac:dyDescent="0.25">
      <c r="A8" s="557"/>
      <c r="B8" s="498"/>
      <c r="C8" s="457"/>
      <c r="D8" s="458"/>
    </row>
    <row r="9" spans="1:4" x14ac:dyDescent="0.25">
      <c r="A9" s="390"/>
      <c r="B9" s="498"/>
      <c r="C9" s="457"/>
      <c r="D9" s="458"/>
    </row>
    <row r="10" spans="1:4" x14ac:dyDescent="0.25">
      <c r="A10" s="387" t="s">
        <v>235</v>
      </c>
      <c r="B10" s="205"/>
      <c r="C10" s="205"/>
      <c r="D10" s="380"/>
    </row>
    <row r="11" spans="1:4" x14ac:dyDescent="0.25">
      <c r="A11" s="546" t="s">
        <v>61</v>
      </c>
      <c r="B11" s="545" t="s">
        <v>141</v>
      </c>
      <c r="C11" s="534" t="s">
        <v>44</v>
      </c>
      <c r="D11" s="535"/>
    </row>
    <row r="12" spans="1:4" x14ac:dyDescent="0.25">
      <c r="A12" s="552"/>
      <c r="B12" s="553"/>
      <c r="C12" s="486"/>
      <c r="D12" s="536"/>
    </row>
    <row r="13" spans="1:4" ht="15.75" customHeight="1" x14ac:dyDescent="0.25">
      <c r="A13" s="552"/>
      <c r="B13" s="554"/>
      <c r="C13" s="537"/>
      <c r="D13" s="538"/>
    </row>
    <row r="14" spans="1:4" ht="12.75" customHeight="1" x14ac:dyDescent="0.25">
      <c r="A14" s="546" t="s">
        <v>77</v>
      </c>
      <c r="B14" s="545" t="s">
        <v>142</v>
      </c>
      <c r="C14" s="61" t="s">
        <v>143</v>
      </c>
      <c r="D14" s="62"/>
    </row>
    <row r="15" spans="1:4" x14ac:dyDescent="0.25">
      <c r="A15" s="546"/>
      <c r="B15" s="498"/>
      <c r="C15" s="63"/>
      <c r="D15" s="64"/>
    </row>
    <row r="16" spans="1:4" ht="11.25" customHeight="1" x14ac:dyDescent="0.25">
      <c r="A16" s="547"/>
      <c r="B16" s="513"/>
      <c r="C16" s="65"/>
      <c r="D16" s="66"/>
    </row>
    <row r="17" spans="1:4" ht="12.75" customHeight="1" x14ac:dyDescent="0.25">
      <c r="A17" s="545" t="s">
        <v>144</v>
      </c>
      <c r="B17" s="558" t="s">
        <v>157</v>
      </c>
      <c r="C17" s="542" t="s">
        <v>156</v>
      </c>
      <c r="D17" s="504"/>
    </row>
    <row r="18" spans="1:4" ht="12.75" customHeight="1" x14ac:dyDescent="0.25">
      <c r="A18" s="498"/>
      <c r="B18" s="559"/>
      <c r="C18" s="457"/>
      <c r="D18" s="458"/>
    </row>
    <row r="19" spans="1:4" ht="12.75" customHeight="1" x14ac:dyDescent="0.25">
      <c r="A19" s="553"/>
      <c r="B19" s="559"/>
      <c r="C19" s="520"/>
      <c r="D19" s="521"/>
    </row>
    <row r="20" spans="1:4" ht="15" customHeight="1" x14ac:dyDescent="0.25">
      <c r="A20" s="553"/>
      <c r="B20" s="553"/>
      <c r="C20" s="534" t="s">
        <v>67</v>
      </c>
      <c r="D20" s="34" t="s">
        <v>145</v>
      </c>
    </row>
    <row r="21" spans="1:4" ht="14.25" customHeight="1" x14ac:dyDescent="0.25">
      <c r="A21" s="222"/>
      <c r="B21" s="68"/>
      <c r="C21" s="537"/>
      <c r="D21" s="76" t="s">
        <v>146</v>
      </c>
    </row>
    <row r="22" spans="1:4" ht="15.6" x14ac:dyDescent="0.25">
      <c r="A22" s="561" t="s">
        <v>80</v>
      </c>
      <c r="B22" s="68"/>
      <c r="C22" s="534" t="s">
        <v>147</v>
      </c>
      <c r="D22" s="77" t="s">
        <v>62</v>
      </c>
    </row>
    <row r="23" spans="1:4" ht="13.65" customHeight="1" x14ac:dyDescent="0.25">
      <c r="A23" s="486"/>
      <c r="B23" s="82"/>
      <c r="C23" s="520"/>
      <c r="D23" s="35"/>
    </row>
    <row r="24" spans="1:4" ht="12.75" customHeight="1" x14ac:dyDescent="0.25">
      <c r="A24" s="486"/>
      <c r="B24" s="74"/>
      <c r="C24" s="75" t="s">
        <v>5</v>
      </c>
      <c r="D24" s="78" t="s">
        <v>148</v>
      </c>
    </row>
    <row r="25" spans="1:4" x14ac:dyDescent="0.25">
      <c r="A25" s="486"/>
      <c r="B25" s="74"/>
      <c r="C25" s="65"/>
      <c r="D25" s="35" t="s">
        <v>149</v>
      </c>
    </row>
    <row r="26" spans="1:4" x14ac:dyDescent="0.25">
      <c r="A26" s="222"/>
      <c r="B26" s="74"/>
      <c r="C26" s="75" t="s">
        <v>150</v>
      </c>
      <c r="D26" s="34" t="s">
        <v>151</v>
      </c>
    </row>
    <row r="27" spans="1:4" x14ac:dyDescent="0.25">
      <c r="A27" s="560" t="s">
        <v>79</v>
      </c>
      <c r="B27" s="74"/>
      <c r="C27" s="65"/>
      <c r="D27" s="35" t="s">
        <v>149</v>
      </c>
    </row>
    <row r="28" spans="1:4" x14ac:dyDescent="0.25">
      <c r="A28" s="553"/>
      <c r="B28" s="67"/>
      <c r="C28" s="61" t="s">
        <v>6</v>
      </c>
      <c r="D28" s="34" t="s">
        <v>152</v>
      </c>
    </row>
    <row r="29" spans="1:4" x14ac:dyDescent="0.25">
      <c r="A29" s="553"/>
      <c r="B29" s="68"/>
      <c r="C29" s="65"/>
      <c r="D29" s="35" t="s">
        <v>153</v>
      </c>
    </row>
    <row r="30" spans="1:4" x14ac:dyDescent="0.25">
      <c r="A30" s="553"/>
      <c r="B30" s="68"/>
      <c r="C30" s="61" t="s">
        <v>7</v>
      </c>
      <c r="D30" s="34" t="s">
        <v>154</v>
      </c>
    </row>
    <row r="31" spans="1:4" ht="12.75" customHeight="1" x14ac:dyDescent="0.25">
      <c r="A31" s="554"/>
      <c r="B31" s="69"/>
      <c r="C31" s="65"/>
      <c r="D31" s="35" t="s">
        <v>153</v>
      </c>
    </row>
    <row r="32" spans="1:4" ht="31.5" customHeight="1" x14ac:dyDescent="0.25">
      <c r="A32" s="562" t="s">
        <v>40</v>
      </c>
      <c r="B32" s="563"/>
      <c r="C32" s="563"/>
      <c r="D32" s="563"/>
    </row>
    <row r="33" spans="1:13" x14ac:dyDescent="0.25">
      <c r="A33" s="543" t="s">
        <v>41</v>
      </c>
      <c r="B33" s="544"/>
      <c r="C33" s="544"/>
      <c r="D33" s="544"/>
    </row>
    <row r="34" spans="1:13" x14ac:dyDescent="0.25">
      <c r="A34" s="108" t="s">
        <v>100</v>
      </c>
      <c r="B34" s="109"/>
      <c r="C34" s="109"/>
      <c r="D34" s="110"/>
    </row>
    <row r="35" spans="1:13" x14ac:dyDescent="0.25">
      <c r="A35" s="109" t="s">
        <v>8</v>
      </c>
      <c r="B35" s="109"/>
      <c r="C35" s="109"/>
      <c r="D35" s="110"/>
    </row>
    <row r="36" spans="1:13" x14ac:dyDescent="0.25">
      <c r="A36" s="533" t="s">
        <v>186</v>
      </c>
      <c r="B36" s="556"/>
      <c r="C36" s="556"/>
      <c r="D36" s="556"/>
    </row>
    <row r="37" spans="1:13" x14ac:dyDescent="0.25">
      <c r="A37" s="556"/>
      <c r="B37" s="556"/>
      <c r="C37" s="556"/>
      <c r="D37" s="556"/>
    </row>
    <row r="38" spans="1:13" x14ac:dyDescent="0.25">
      <c r="A38" s="539" t="s">
        <v>60</v>
      </c>
      <c r="B38" s="393"/>
      <c r="C38" s="393"/>
      <c r="D38" s="393"/>
    </row>
    <row r="39" spans="1:13" x14ac:dyDescent="0.25">
      <c r="A39" s="393"/>
      <c r="B39" s="393"/>
      <c r="C39" s="393"/>
      <c r="D39" s="393"/>
    </row>
    <row r="40" spans="1:13" x14ac:dyDescent="0.25">
      <c r="A40" s="533" t="s">
        <v>42</v>
      </c>
      <c r="B40" s="420"/>
      <c r="C40" s="420"/>
      <c r="D40" s="420"/>
      <c r="E40" s="16"/>
      <c r="F40" s="37"/>
      <c r="G40" s="37"/>
      <c r="H40" s="37"/>
      <c r="I40" s="37"/>
      <c r="J40" s="37"/>
      <c r="K40" s="38"/>
      <c r="L40" s="38"/>
      <c r="M40" s="38"/>
    </row>
    <row r="41" spans="1:13" x14ac:dyDescent="0.25">
      <c r="A41" s="420"/>
      <c r="B41" s="420"/>
      <c r="C41" s="420"/>
      <c r="D41" s="420"/>
      <c r="E41" s="16"/>
      <c r="F41" s="37"/>
      <c r="G41" s="37"/>
      <c r="H41" s="37"/>
      <c r="I41" s="37"/>
      <c r="J41" s="37"/>
      <c r="K41" s="38"/>
      <c r="L41" s="38"/>
      <c r="M41" s="38"/>
    </row>
    <row r="42" spans="1:13" x14ac:dyDescent="0.25">
      <c r="D42" s="16"/>
      <c r="E42" s="16"/>
      <c r="F42" s="37"/>
      <c r="G42" s="37"/>
      <c r="H42" s="37"/>
      <c r="I42" s="37"/>
      <c r="J42" s="37"/>
      <c r="K42" s="38"/>
      <c r="L42" s="38"/>
      <c r="M42" s="38"/>
    </row>
    <row r="43" spans="1:13" x14ac:dyDescent="0.25">
      <c r="D43" s="16"/>
      <c r="E43" s="16"/>
      <c r="F43" s="37"/>
      <c r="G43" s="37"/>
      <c r="H43" s="37"/>
      <c r="I43" s="37"/>
      <c r="J43" s="37"/>
      <c r="K43" s="38"/>
      <c r="L43" s="38"/>
      <c r="M43" s="38"/>
    </row>
    <row r="44" spans="1:13" x14ac:dyDescent="0.25">
      <c r="D44" s="16"/>
      <c r="E44" s="548"/>
      <c r="F44" s="541"/>
      <c r="G44" s="541"/>
      <c r="H44" s="541"/>
      <c r="I44" s="541"/>
      <c r="J44" s="37"/>
      <c r="K44" s="38"/>
      <c r="L44" s="38"/>
      <c r="M44" s="38"/>
    </row>
    <row r="45" spans="1:13" x14ac:dyDescent="0.25">
      <c r="D45" s="39"/>
      <c r="E45" s="16"/>
      <c r="F45" s="16"/>
      <c r="G45" s="16"/>
      <c r="H45" s="16"/>
      <c r="I45" s="16"/>
      <c r="J45" s="37"/>
      <c r="K45" s="38"/>
      <c r="L45" s="38"/>
      <c r="M45" s="38"/>
    </row>
    <row r="46" spans="1:13" x14ac:dyDescent="0.25">
      <c r="D46" s="39"/>
      <c r="E46" s="16"/>
      <c r="F46" s="16"/>
      <c r="G46" s="16"/>
      <c r="H46" s="16"/>
      <c r="I46" s="16"/>
      <c r="J46" s="37"/>
      <c r="K46" s="38"/>
      <c r="L46" s="38"/>
      <c r="M46" s="38"/>
    </row>
    <row r="47" spans="1:13" x14ac:dyDescent="0.25">
      <c r="D47" s="38"/>
      <c r="E47" s="38"/>
      <c r="F47" s="38"/>
      <c r="G47" s="38"/>
      <c r="H47" s="38"/>
      <c r="I47" s="38"/>
      <c r="J47" s="37"/>
      <c r="K47" s="38"/>
      <c r="L47" s="38"/>
      <c r="M47" s="38"/>
    </row>
    <row r="48" spans="1:13" x14ac:dyDescent="0.25">
      <c r="D48" s="38"/>
      <c r="E48" s="38"/>
      <c r="F48" s="38"/>
      <c r="G48" s="38"/>
      <c r="H48" s="38"/>
      <c r="I48" s="38"/>
      <c r="J48" s="38"/>
      <c r="K48" s="38"/>
      <c r="L48" s="38"/>
      <c r="M48" s="38"/>
    </row>
    <row r="49" spans="4:13" x14ac:dyDescent="0.25">
      <c r="D49" s="38"/>
      <c r="E49" s="38"/>
      <c r="F49" s="38"/>
      <c r="G49" s="38"/>
      <c r="H49" s="38"/>
      <c r="I49" s="38"/>
      <c r="J49" s="38"/>
      <c r="K49" s="38"/>
      <c r="L49" s="38"/>
      <c r="M49" s="38"/>
    </row>
    <row r="50" spans="4:13" x14ac:dyDescent="0.25">
      <c r="D50" s="38"/>
      <c r="E50" s="38"/>
      <c r="F50" s="38"/>
      <c r="G50" s="36"/>
      <c r="H50" s="38"/>
      <c r="I50" s="38"/>
      <c r="J50" s="38"/>
      <c r="K50" s="38"/>
      <c r="L50" s="38"/>
      <c r="M50" s="38"/>
    </row>
    <row r="51" spans="4:13" x14ac:dyDescent="0.25">
      <c r="D51" s="38"/>
      <c r="E51" s="16"/>
      <c r="F51" s="16"/>
      <c r="G51" s="548"/>
      <c r="H51" s="541"/>
      <c r="I51" s="541"/>
      <c r="J51" s="541"/>
      <c r="K51" s="541"/>
      <c r="L51" s="541"/>
      <c r="M51" s="38"/>
    </row>
    <row r="52" spans="4:13" x14ac:dyDescent="0.25">
      <c r="D52" s="38"/>
      <c r="E52" s="16"/>
      <c r="F52" s="16"/>
      <c r="G52" s="541"/>
      <c r="H52" s="541"/>
      <c r="I52" s="541"/>
      <c r="J52" s="541"/>
      <c r="K52" s="541"/>
      <c r="L52" s="541"/>
      <c r="M52" s="38"/>
    </row>
    <row r="53" spans="4:13" x14ac:dyDescent="0.25">
      <c r="D53" s="38"/>
      <c r="E53" s="16"/>
      <c r="F53" s="16"/>
      <c r="G53" s="541"/>
      <c r="H53" s="541"/>
      <c r="I53" s="541"/>
      <c r="J53" s="541"/>
      <c r="K53" s="541"/>
      <c r="L53" s="541"/>
      <c r="M53" s="38"/>
    </row>
    <row r="54" spans="4:13" x14ac:dyDescent="0.25">
      <c r="D54" s="38"/>
      <c r="E54" s="16"/>
      <c r="F54" s="16"/>
      <c r="G54" s="541"/>
      <c r="H54" s="541"/>
      <c r="I54" s="541"/>
      <c r="J54" s="541"/>
      <c r="K54" s="541"/>
      <c r="L54" s="541"/>
      <c r="M54" s="38"/>
    </row>
    <row r="55" spans="4:13" x14ac:dyDescent="0.25">
      <c r="D55" s="38"/>
      <c r="E55" s="39"/>
      <c r="F55" s="39"/>
      <c r="G55" s="549"/>
      <c r="H55" s="548"/>
      <c r="I55" s="548"/>
      <c r="J55" s="548"/>
      <c r="K55" s="548"/>
      <c r="L55" s="548"/>
      <c r="M55" s="38"/>
    </row>
    <row r="56" spans="4:13" x14ac:dyDescent="0.25">
      <c r="D56" s="37"/>
      <c r="E56" s="39"/>
      <c r="F56" s="39"/>
      <c r="G56" s="548"/>
      <c r="H56" s="548"/>
      <c r="I56" s="548"/>
      <c r="J56" s="548"/>
      <c r="K56" s="548"/>
      <c r="L56" s="548"/>
      <c r="M56" s="38"/>
    </row>
    <row r="57" spans="4:13" x14ac:dyDescent="0.25">
      <c r="D57" s="37"/>
      <c r="E57" s="38"/>
      <c r="F57" s="38"/>
      <c r="G57" s="548"/>
      <c r="H57" s="548"/>
      <c r="I57" s="548"/>
      <c r="J57" s="548"/>
      <c r="K57" s="548"/>
      <c r="L57" s="548"/>
      <c r="M57" s="38"/>
    </row>
    <row r="58" spans="4:13" x14ac:dyDescent="0.25">
      <c r="D58" s="37"/>
      <c r="E58" s="38"/>
      <c r="F58" s="38"/>
      <c r="G58" s="548"/>
      <c r="H58" s="548"/>
      <c r="I58" s="548"/>
      <c r="J58" s="548"/>
      <c r="K58" s="548"/>
      <c r="L58" s="548"/>
      <c r="M58" s="38"/>
    </row>
    <row r="59" spans="4:13" x14ac:dyDescent="0.25">
      <c r="D59" s="37"/>
      <c r="E59" s="38"/>
      <c r="F59" s="38"/>
      <c r="G59" s="541"/>
      <c r="H59" s="541"/>
      <c r="I59" s="541"/>
      <c r="J59" s="541"/>
      <c r="K59" s="541"/>
      <c r="L59" s="541"/>
      <c r="M59" s="38"/>
    </row>
    <row r="60" spans="4:13" x14ac:dyDescent="0.25">
      <c r="D60" s="37"/>
      <c r="E60" s="38"/>
      <c r="F60" s="38"/>
      <c r="G60" s="540"/>
      <c r="H60" s="541"/>
      <c r="I60" s="541"/>
      <c r="J60" s="541"/>
      <c r="K60" s="541"/>
      <c r="L60" s="541"/>
      <c r="M60" s="38"/>
    </row>
    <row r="61" spans="4:13" x14ac:dyDescent="0.25">
      <c r="D61" s="37"/>
      <c r="E61" s="38"/>
      <c r="F61" s="38"/>
      <c r="G61" s="541"/>
      <c r="H61" s="541"/>
      <c r="I61" s="541"/>
      <c r="J61" s="541"/>
      <c r="K61" s="541"/>
      <c r="L61" s="541"/>
      <c r="M61" s="38"/>
    </row>
    <row r="62" spans="4:13" x14ac:dyDescent="0.25">
      <c r="D62" s="38"/>
      <c r="E62" s="38"/>
      <c r="F62" s="38"/>
      <c r="G62" s="541"/>
      <c r="H62" s="541"/>
      <c r="I62" s="541"/>
      <c r="J62" s="541"/>
      <c r="K62" s="541"/>
      <c r="L62" s="541"/>
      <c r="M62" s="38"/>
    </row>
    <row r="63" spans="4:13" x14ac:dyDescent="0.25">
      <c r="D63" s="38"/>
      <c r="E63" s="38"/>
      <c r="F63" s="38"/>
      <c r="G63" s="541"/>
      <c r="H63" s="541"/>
      <c r="I63" s="541"/>
      <c r="J63" s="541"/>
      <c r="K63" s="541"/>
      <c r="L63" s="541"/>
      <c r="M63" s="38"/>
    </row>
    <row r="64" spans="4:13" x14ac:dyDescent="0.25">
      <c r="E64" s="38"/>
      <c r="F64" s="38"/>
      <c r="G64" s="541"/>
      <c r="H64" s="541"/>
      <c r="I64" s="541"/>
      <c r="J64" s="541"/>
      <c r="K64" s="541"/>
      <c r="L64" s="541"/>
      <c r="M64" s="38"/>
    </row>
    <row r="65" spans="5:13" x14ac:dyDescent="0.25">
      <c r="E65" s="38"/>
      <c r="F65" s="38"/>
      <c r="G65" s="541"/>
      <c r="H65" s="541"/>
      <c r="I65" s="541"/>
      <c r="J65" s="541"/>
      <c r="K65" s="541"/>
      <c r="L65" s="541"/>
      <c r="M65" s="38"/>
    </row>
    <row r="66" spans="5:13" x14ac:dyDescent="0.25">
      <c r="E66" s="37"/>
      <c r="F66" s="37"/>
      <c r="G66" s="38"/>
      <c r="H66" s="38"/>
      <c r="I66" s="38"/>
      <c r="J66" s="38"/>
      <c r="K66" s="38"/>
      <c r="L66" s="38"/>
      <c r="M66" s="38"/>
    </row>
    <row r="67" spans="5:13" x14ac:dyDescent="0.25">
      <c r="E67" s="37"/>
      <c r="F67" s="37"/>
      <c r="G67" s="38"/>
      <c r="H67" s="38"/>
      <c r="I67" s="38"/>
      <c r="J67" s="38"/>
      <c r="K67" s="38"/>
      <c r="L67" s="38"/>
      <c r="M67" s="38"/>
    </row>
    <row r="68" spans="5:13" x14ac:dyDescent="0.25">
      <c r="E68" s="37"/>
      <c r="F68" s="37"/>
      <c r="G68" s="38"/>
      <c r="H68" s="38"/>
      <c r="I68" s="38"/>
      <c r="J68" s="38"/>
      <c r="K68" s="38"/>
      <c r="L68" s="38"/>
      <c r="M68" s="38"/>
    </row>
    <row r="69" spans="5:13" x14ac:dyDescent="0.25">
      <c r="E69" s="37"/>
      <c r="F69" s="37"/>
      <c r="G69" s="541"/>
      <c r="H69" s="541"/>
      <c r="I69" s="541"/>
      <c r="J69" s="541"/>
      <c r="K69" s="541"/>
      <c r="L69" s="541"/>
      <c r="M69" s="38"/>
    </row>
    <row r="70" spans="5:13" x14ac:dyDescent="0.25">
      <c r="E70" s="37"/>
      <c r="F70" s="37"/>
      <c r="G70" s="541"/>
      <c r="H70" s="541"/>
      <c r="I70" s="541"/>
      <c r="J70" s="541"/>
      <c r="K70" s="541"/>
      <c r="L70" s="541"/>
      <c r="M70" s="38"/>
    </row>
    <row r="71" spans="5:13" x14ac:dyDescent="0.25">
      <c r="E71" s="37"/>
      <c r="F71" s="37"/>
      <c r="G71" s="541"/>
      <c r="H71" s="541"/>
      <c r="I71" s="541"/>
      <c r="J71" s="541"/>
      <c r="K71" s="541"/>
      <c r="L71" s="541"/>
      <c r="M71" s="38"/>
    </row>
    <row r="72" spans="5:13" x14ac:dyDescent="0.25">
      <c r="E72" s="38"/>
      <c r="F72" s="38"/>
      <c r="G72" s="38"/>
      <c r="H72" s="38"/>
      <c r="I72" s="38"/>
      <c r="J72" s="38"/>
      <c r="K72" s="38"/>
      <c r="L72" s="38"/>
      <c r="M72" s="38"/>
    </row>
    <row r="73" spans="5:13" x14ac:dyDescent="0.25">
      <c r="E73" s="38"/>
      <c r="F73" s="38"/>
      <c r="G73" s="38"/>
      <c r="H73" s="38"/>
      <c r="I73" s="38"/>
      <c r="J73" s="38"/>
      <c r="K73" s="38"/>
      <c r="L73" s="38"/>
      <c r="M73" s="38"/>
    </row>
  </sheetData>
  <sheetProtection password="D027" sheet="1" objects="1" scenarios="1"/>
  <customSheetViews>
    <customSheetView guid="{78F823A0-621C-11D2-883E-3C8B00C10000}" scale="75" showPageBreaks="1" fitToPage="1" printArea="1" showRuler="0">
      <selection activeCell="B23" sqref="B23"/>
      <pageMargins left="0.51" right="0.49" top="0.48" bottom="0.45" header="0.5" footer="0.51"/>
      <pageSetup paperSize="9" scale="97" orientation="landscape" r:id="rId1"/>
      <headerFooter alignWithMargins="0">
        <oddFooter>&amp;RMSH/INFORM: Inventory Management Assessment Tool (&amp;F): &amp;A, &amp;D</oddFooter>
      </headerFooter>
    </customSheetView>
  </customSheetViews>
  <mergeCells count="28">
    <mergeCell ref="B6:B9"/>
    <mergeCell ref="A36:D37"/>
    <mergeCell ref="A6:A8"/>
    <mergeCell ref="B17:B20"/>
    <mergeCell ref="A27:A31"/>
    <mergeCell ref="A22:A25"/>
    <mergeCell ref="A17:A20"/>
    <mergeCell ref="A32:D32"/>
    <mergeCell ref="G69:L71"/>
    <mergeCell ref="G63:L65"/>
    <mergeCell ref="E44:I44"/>
    <mergeCell ref="G51:L54"/>
    <mergeCell ref="G55:L59"/>
    <mergeCell ref="A1:D1"/>
    <mergeCell ref="A2:D2"/>
    <mergeCell ref="A11:A13"/>
    <mergeCell ref="B11:B13"/>
    <mergeCell ref="C6:D9"/>
    <mergeCell ref="A40:D41"/>
    <mergeCell ref="C11:D13"/>
    <mergeCell ref="A38:D39"/>
    <mergeCell ref="G60:L62"/>
    <mergeCell ref="C17:D19"/>
    <mergeCell ref="C22:C23"/>
    <mergeCell ref="A33:D33"/>
    <mergeCell ref="B14:B16"/>
    <mergeCell ref="A14:A16"/>
    <mergeCell ref="C20:C21"/>
  </mergeCells>
  <pageMargins left="0.26" right="0.24" top="0.48" bottom="0.2" header="0.5" footer="0.26"/>
  <pageSetup scale="87" orientation="landscape" horizontalDpi="300" verticalDpi="300" r:id="rId2"/>
  <headerFooter alignWithMargins="0">
    <oddFooter>&amp;R&amp;A, MSH/INFORM: Inventory Management Assessment Tool (&amp;F), version 1</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J48"/>
  <sheetViews>
    <sheetView showGridLines="0" zoomScale="75" workbookViewId="0">
      <selection activeCell="O20" sqref="O20"/>
    </sheetView>
  </sheetViews>
  <sheetFormatPr defaultColWidth="9.109375" defaultRowHeight="13.2" x14ac:dyDescent="0.25"/>
  <cols>
    <col min="1" max="1" width="3.33203125" style="113" customWidth="1"/>
    <col min="2" max="2" width="4.6640625" style="113" customWidth="1"/>
    <col min="3" max="3" width="8.33203125" style="113" customWidth="1"/>
    <col min="4" max="4" width="14.44140625" style="113" customWidth="1"/>
    <col min="5" max="5" width="10.109375" style="113" customWidth="1"/>
    <col min="6" max="6" width="10.33203125" style="113" customWidth="1"/>
    <col min="7" max="7" width="9.6640625" style="113" customWidth="1"/>
    <col min="8" max="8" width="12.109375" style="113" customWidth="1"/>
    <col min="9" max="9" width="10.33203125" style="113" customWidth="1"/>
    <col min="10" max="10" width="4.6640625" style="113" customWidth="1"/>
    <col min="11" max="16384" width="9.109375" style="113"/>
  </cols>
  <sheetData>
    <row r="1" spans="2:10" ht="17.399999999999999" x14ac:dyDescent="0.3">
      <c r="C1" s="550" t="s">
        <v>159</v>
      </c>
      <c r="D1" s="423"/>
      <c r="E1" s="423"/>
      <c r="F1" s="423"/>
      <c r="G1" s="423"/>
      <c r="H1" s="423"/>
      <c r="I1" s="423"/>
      <c r="J1" s="423"/>
    </row>
    <row r="2" spans="2:10" ht="21" x14ac:dyDescent="0.4">
      <c r="C2" s="564" t="s">
        <v>246</v>
      </c>
      <c r="D2" s="423"/>
      <c r="E2" s="423"/>
      <c r="F2" s="423"/>
      <c r="G2" s="423"/>
      <c r="H2" s="423"/>
      <c r="I2" s="368"/>
      <c r="J2" s="368"/>
    </row>
    <row r="3" spans="2:10" ht="17.399999999999999" x14ac:dyDescent="0.3">
      <c r="C3" s="177"/>
    </row>
    <row r="4" spans="2:10" ht="9.9" customHeight="1" x14ac:dyDescent="0.35">
      <c r="B4" s="246"/>
      <c r="C4" s="247"/>
      <c r="D4" s="248"/>
      <c r="E4" s="248"/>
      <c r="F4" s="248"/>
      <c r="G4" s="248"/>
      <c r="H4" s="248"/>
      <c r="I4" s="248"/>
      <c r="J4" s="249"/>
    </row>
    <row r="5" spans="2:10" x14ac:dyDescent="0.25">
      <c r="B5" s="250"/>
      <c r="C5" s="32"/>
      <c r="D5" s="32"/>
      <c r="E5" s="32"/>
      <c r="F5" s="32"/>
      <c r="G5" s="32"/>
      <c r="H5" s="32"/>
      <c r="I5" s="32"/>
      <c r="J5" s="251"/>
    </row>
    <row r="6" spans="2:10" x14ac:dyDescent="0.25">
      <c r="B6" s="250"/>
      <c r="C6" s="114" t="s">
        <v>46</v>
      </c>
      <c r="D6" s="115"/>
      <c r="E6" s="116"/>
      <c r="F6" s="117"/>
      <c r="G6" s="117"/>
      <c r="H6" s="117"/>
      <c r="I6" s="117"/>
      <c r="J6" s="252"/>
    </row>
    <row r="7" spans="2:10" x14ac:dyDescent="0.25">
      <c r="B7" s="250"/>
      <c r="C7" s="118" t="s">
        <v>121</v>
      </c>
      <c r="D7" s="117"/>
      <c r="E7" s="117"/>
      <c r="F7" s="119"/>
      <c r="G7" s="119"/>
      <c r="H7" s="117"/>
      <c r="I7" s="117"/>
      <c r="J7" s="252"/>
    </row>
    <row r="8" spans="2:10" ht="13.8" thickBot="1" x14ac:dyDescent="0.3">
      <c r="B8" s="250"/>
      <c r="C8" s="120" t="s">
        <v>47</v>
      </c>
      <c r="D8" s="121"/>
      <c r="E8" s="121"/>
      <c r="F8" s="122"/>
      <c r="G8" s="122"/>
      <c r="H8" s="121"/>
      <c r="I8" s="121"/>
      <c r="J8" s="252"/>
    </row>
    <row r="9" spans="2:10" ht="13.8" thickTop="1" x14ac:dyDescent="0.25">
      <c r="B9" s="250"/>
      <c r="C9" s="223" t="s">
        <v>198</v>
      </c>
      <c r="D9" s="224"/>
      <c r="E9" s="224"/>
      <c r="F9" s="225">
        <v>36006</v>
      </c>
      <c r="G9" s="226"/>
      <c r="H9" s="227"/>
      <c r="I9" s="228"/>
      <c r="J9" s="252"/>
    </row>
    <row r="10" spans="2:10" x14ac:dyDescent="0.25">
      <c r="B10" s="250"/>
      <c r="C10" s="229" t="s">
        <v>199</v>
      </c>
      <c r="D10" s="230"/>
      <c r="E10" s="230"/>
      <c r="F10" s="231" t="s">
        <v>200</v>
      </c>
      <c r="G10" s="232"/>
      <c r="H10" s="233"/>
      <c r="I10" s="234"/>
      <c r="J10" s="252"/>
    </row>
    <row r="11" spans="2:10" x14ac:dyDescent="0.25">
      <c r="B11" s="250"/>
      <c r="C11" s="229" t="s">
        <v>201</v>
      </c>
      <c r="D11" s="230"/>
      <c r="E11" s="230"/>
      <c r="F11" s="235">
        <v>2</v>
      </c>
      <c r="G11" s="232"/>
      <c r="H11" s="233"/>
      <c r="I11" s="234"/>
      <c r="J11" s="252"/>
    </row>
    <row r="12" spans="2:10" x14ac:dyDescent="0.25">
      <c r="B12" s="250"/>
      <c r="C12" s="229" t="s">
        <v>202</v>
      </c>
      <c r="D12" s="230"/>
      <c r="E12" s="230"/>
      <c r="F12" s="235">
        <v>1</v>
      </c>
      <c r="G12" s="232"/>
      <c r="H12" s="233"/>
      <c r="I12" s="234"/>
      <c r="J12" s="252"/>
    </row>
    <row r="13" spans="2:10" x14ac:dyDescent="0.25">
      <c r="B13" s="250"/>
      <c r="C13" s="229" t="s">
        <v>203</v>
      </c>
      <c r="D13" s="230"/>
      <c r="E13" s="230"/>
      <c r="F13" s="236">
        <f>+SUM(I22+I27+I31+I35+I41+I47)/6</f>
        <v>35833.333333333336</v>
      </c>
      <c r="G13" s="232"/>
      <c r="H13" s="233"/>
      <c r="I13" s="234"/>
      <c r="J13" s="252"/>
    </row>
    <row r="14" spans="2:10" x14ac:dyDescent="0.25">
      <c r="B14" s="250"/>
      <c r="C14" s="229" t="s">
        <v>204</v>
      </c>
      <c r="D14" s="230"/>
      <c r="E14" s="230"/>
      <c r="F14" s="235">
        <f>+F11*2</f>
        <v>4</v>
      </c>
      <c r="G14" s="237" t="s">
        <v>205</v>
      </c>
      <c r="H14" s="233"/>
      <c r="I14" s="238">
        <f>+ROUND(F13*F14,0)</f>
        <v>143333</v>
      </c>
      <c r="J14" s="252"/>
    </row>
    <row r="15" spans="2:10" ht="13.8" thickBot="1" x14ac:dyDescent="0.3">
      <c r="B15" s="250"/>
      <c r="C15" s="239" t="s">
        <v>206</v>
      </c>
      <c r="D15" s="240"/>
      <c r="E15" s="240"/>
      <c r="F15" s="241">
        <f>+F12+F14</f>
        <v>5</v>
      </c>
      <c r="G15" s="242" t="s">
        <v>207</v>
      </c>
      <c r="H15" s="243"/>
      <c r="I15" s="244">
        <f>+ROUND(F15*F13,0)</f>
        <v>179167</v>
      </c>
      <c r="J15" s="252"/>
    </row>
    <row r="16" spans="2:10" ht="14.1" customHeight="1" thickTop="1" thickBot="1" x14ac:dyDescent="0.3">
      <c r="B16" s="250"/>
      <c r="C16" s="121"/>
      <c r="D16" s="121"/>
      <c r="E16" s="120" t="s">
        <v>208</v>
      </c>
      <c r="F16" s="253"/>
      <c r="G16" s="253"/>
      <c r="H16" s="121"/>
      <c r="I16" s="121"/>
      <c r="J16" s="252"/>
    </row>
    <row r="17" spans="2:10" ht="46.8" thickTop="1" x14ac:dyDescent="0.25">
      <c r="B17" s="250"/>
      <c r="C17" s="123" t="s">
        <v>209</v>
      </c>
      <c r="D17" s="124" t="s">
        <v>210</v>
      </c>
      <c r="E17" s="124" t="s">
        <v>211</v>
      </c>
      <c r="F17" s="124" t="s">
        <v>120</v>
      </c>
      <c r="G17" s="124" t="s">
        <v>212</v>
      </c>
      <c r="H17" s="124" t="s">
        <v>45</v>
      </c>
      <c r="I17" s="125" t="s">
        <v>213</v>
      </c>
      <c r="J17" s="252"/>
    </row>
    <row r="18" spans="2:10" x14ac:dyDescent="0.25">
      <c r="B18" s="250"/>
      <c r="C18" s="126">
        <v>35828</v>
      </c>
      <c r="D18" s="127" t="s">
        <v>214</v>
      </c>
      <c r="E18" s="128"/>
      <c r="F18" s="129"/>
      <c r="G18" s="129">
        <v>50000</v>
      </c>
      <c r="H18" s="128"/>
      <c r="I18" s="130"/>
      <c r="J18" s="252"/>
    </row>
    <row r="19" spans="2:10" x14ac:dyDescent="0.25">
      <c r="B19" s="250"/>
      <c r="C19" s="126">
        <v>35838</v>
      </c>
      <c r="D19" s="127" t="s">
        <v>215</v>
      </c>
      <c r="E19" s="128"/>
      <c r="F19" s="131">
        <v>5000</v>
      </c>
      <c r="G19" s="132">
        <f t="shared" ref="G19:G43" si="0">+IF(AND(E19="",F19=""),"",SUM(G18+E19-F19))</f>
        <v>45000</v>
      </c>
      <c r="H19" s="128"/>
      <c r="I19" s="130"/>
      <c r="J19" s="252"/>
    </row>
    <row r="20" spans="2:10" x14ac:dyDescent="0.25">
      <c r="B20" s="250"/>
      <c r="C20" s="126">
        <v>35843</v>
      </c>
      <c r="D20" s="127" t="s">
        <v>216</v>
      </c>
      <c r="E20" s="128"/>
      <c r="F20" s="131">
        <v>11000</v>
      </c>
      <c r="G20" s="132">
        <f t="shared" si="0"/>
        <v>34000</v>
      </c>
      <c r="H20" s="128"/>
      <c r="I20" s="130"/>
      <c r="J20" s="252"/>
    </row>
    <row r="21" spans="2:10" x14ac:dyDescent="0.25">
      <c r="B21" s="250"/>
      <c r="C21" s="126">
        <v>35849</v>
      </c>
      <c r="D21" s="127" t="s">
        <v>217</v>
      </c>
      <c r="E21" s="128"/>
      <c r="F21" s="131">
        <v>3000</v>
      </c>
      <c r="G21" s="132">
        <f t="shared" si="0"/>
        <v>31000</v>
      </c>
      <c r="H21" s="128"/>
      <c r="I21" s="130"/>
      <c r="J21" s="252"/>
    </row>
    <row r="22" spans="2:10" x14ac:dyDescent="0.25">
      <c r="B22" s="250"/>
      <c r="C22" s="126">
        <v>35853</v>
      </c>
      <c r="D22" s="127" t="s">
        <v>218</v>
      </c>
      <c r="E22" s="128"/>
      <c r="F22" s="131">
        <v>13000</v>
      </c>
      <c r="G22" s="132">
        <f t="shared" si="0"/>
        <v>18000</v>
      </c>
      <c r="H22" s="128"/>
      <c r="I22" s="133">
        <f>+SUM(F19:F22)</f>
        <v>32000</v>
      </c>
      <c r="J22" s="252"/>
    </row>
    <row r="23" spans="2:10" x14ac:dyDescent="0.25">
      <c r="B23" s="250"/>
      <c r="C23" s="126">
        <v>35864</v>
      </c>
      <c r="D23" s="127" t="s">
        <v>216</v>
      </c>
      <c r="E23" s="134"/>
      <c r="F23" s="129">
        <v>7000</v>
      </c>
      <c r="G23" s="132">
        <f t="shared" si="0"/>
        <v>11000</v>
      </c>
      <c r="H23" s="128"/>
      <c r="I23" s="130"/>
      <c r="J23" s="252"/>
    </row>
    <row r="24" spans="2:10" x14ac:dyDescent="0.25">
      <c r="B24" s="250"/>
      <c r="C24" s="126">
        <v>35867</v>
      </c>
      <c r="D24" s="127" t="s">
        <v>217</v>
      </c>
      <c r="E24" s="134"/>
      <c r="F24" s="129">
        <v>6000</v>
      </c>
      <c r="G24" s="132">
        <f t="shared" si="0"/>
        <v>5000</v>
      </c>
      <c r="H24" s="128"/>
      <c r="I24" s="130"/>
      <c r="J24" s="252"/>
    </row>
    <row r="25" spans="2:10" x14ac:dyDescent="0.25">
      <c r="B25" s="250"/>
      <c r="C25" s="126">
        <v>35870</v>
      </c>
      <c r="D25" s="127" t="s">
        <v>101</v>
      </c>
      <c r="E25" s="129">
        <v>50000</v>
      </c>
      <c r="F25" s="134"/>
      <c r="G25" s="132">
        <f t="shared" si="0"/>
        <v>55000</v>
      </c>
      <c r="H25" s="128"/>
      <c r="I25" s="130"/>
      <c r="J25" s="252"/>
    </row>
    <row r="26" spans="2:10" x14ac:dyDescent="0.25">
      <c r="B26" s="250"/>
      <c r="C26" s="126">
        <v>35879</v>
      </c>
      <c r="D26" s="127" t="s">
        <v>215</v>
      </c>
      <c r="E26" s="134"/>
      <c r="F26" s="129">
        <v>12000</v>
      </c>
      <c r="G26" s="132">
        <f t="shared" si="0"/>
        <v>43000</v>
      </c>
      <c r="H26" s="128"/>
      <c r="I26" s="130"/>
      <c r="J26" s="252"/>
    </row>
    <row r="27" spans="2:10" x14ac:dyDescent="0.25">
      <c r="B27" s="250"/>
      <c r="C27" s="126">
        <v>35884</v>
      </c>
      <c r="D27" s="127" t="s">
        <v>219</v>
      </c>
      <c r="E27" s="134"/>
      <c r="F27" s="129">
        <v>4000</v>
      </c>
      <c r="G27" s="132">
        <f t="shared" si="0"/>
        <v>39000</v>
      </c>
      <c r="H27" s="128"/>
      <c r="I27" s="133">
        <f>+SUM(F23:F27)</f>
        <v>29000</v>
      </c>
      <c r="J27" s="252"/>
    </row>
    <row r="28" spans="2:10" x14ac:dyDescent="0.25">
      <c r="B28" s="250"/>
      <c r="C28" s="126">
        <v>35888</v>
      </c>
      <c r="D28" s="127" t="s">
        <v>220</v>
      </c>
      <c r="E28" s="134"/>
      <c r="F28" s="129">
        <v>5000</v>
      </c>
      <c r="G28" s="132">
        <f t="shared" si="0"/>
        <v>34000</v>
      </c>
      <c r="H28" s="128"/>
      <c r="I28" s="130"/>
      <c r="J28" s="252"/>
    </row>
    <row r="29" spans="2:10" ht="15" customHeight="1" x14ac:dyDescent="0.25">
      <c r="B29" s="250"/>
      <c r="C29" s="135">
        <v>35900</v>
      </c>
      <c r="D29" s="136" t="s">
        <v>215</v>
      </c>
      <c r="E29" s="137"/>
      <c r="F29" s="137">
        <v>10000</v>
      </c>
      <c r="G29" s="132">
        <f t="shared" si="0"/>
        <v>24000</v>
      </c>
      <c r="H29" s="136"/>
      <c r="I29" s="138"/>
      <c r="J29" s="254"/>
    </row>
    <row r="30" spans="2:10" ht="15" customHeight="1" x14ac:dyDescent="0.25">
      <c r="B30" s="250"/>
      <c r="C30" s="135">
        <v>35913</v>
      </c>
      <c r="D30" s="136" t="s">
        <v>216</v>
      </c>
      <c r="E30" s="139"/>
      <c r="F30" s="137">
        <v>14000</v>
      </c>
      <c r="G30" s="132">
        <f t="shared" si="0"/>
        <v>10000</v>
      </c>
      <c r="H30" s="136"/>
      <c r="I30" s="138"/>
      <c r="J30" s="254"/>
    </row>
    <row r="31" spans="2:10" ht="15" customHeight="1" x14ac:dyDescent="0.25">
      <c r="B31" s="250"/>
      <c r="C31" s="135">
        <v>35915</v>
      </c>
      <c r="D31" s="136" t="s">
        <v>217</v>
      </c>
      <c r="E31" s="139"/>
      <c r="F31" s="137">
        <v>6000</v>
      </c>
      <c r="G31" s="132">
        <f t="shared" si="0"/>
        <v>4000</v>
      </c>
      <c r="H31" s="136"/>
      <c r="I31" s="140">
        <f>+SUM(F28:F31)</f>
        <v>35000</v>
      </c>
      <c r="J31" s="254"/>
    </row>
    <row r="32" spans="2:10" ht="15" customHeight="1" x14ac:dyDescent="0.25">
      <c r="B32" s="250"/>
      <c r="C32" s="135">
        <v>35919</v>
      </c>
      <c r="D32" s="136" t="s">
        <v>221</v>
      </c>
      <c r="E32" s="139"/>
      <c r="F32" s="137">
        <v>4000</v>
      </c>
      <c r="G32" s="132">
        <f t="shared" si="0"/>
        <v>0</v>
      </c>
      <c r="H32" s="136"/>
      <c r="I32" s="140"/>
      <c r="J32" s="254"/>
    </row>
    <row r="33" spans="2:10" ht="15" customHeight="1" x14ac:dyDescent="0.25">
      <c r="B33" s="250"/>
      <c r="C33" s="135">
        <v>35926</v>
      </c>
      <c r="D33" s="136" t="s">
        <v>101</v>
      </c>
      <c r="E33" s="132">
        <v>70000</v>
      </c>
      <c r="F33" s="132"/>
      <c r="G33" s="132">
        <f t="shared" si="0"/>
        <v>70000</v>
      </c>
      <c r="H33" s="136"/>
      <c r="I33" s="138"/>
      <c r="J33" s="254"/>
    </row>
    <row r="34" spans="2:10" ht="15" customHeight="1" x14ac:dyDescent="0.25">
      <c r="B34" s="250"/>
      <c r="C34" s="135">
        <v>35933</v>
      </c>
      <c r="D34" s="136" t="s">
        <v>220</v>
      </c>
      <c r="E34" s="136"/>
      <c r="F34" s="132">
        <v>12000</v>
      </c>
      <c r="G34" s="132">
        <f t="shared" si="0"/>
        <v>58000</v>
      </c>
      <c r="H34" s="136"/>
      <c r="I34" s="138"/>
      <c r="J34" s="254"/>
    </row>
    <row r="35" spans="2:10" ht="15" customHeight="1" x14ac:dyDescent="0.25">
      <c r="B35" s="250"/>
      <c r="C35" s="135">
        <v>35941</v>
      </c>
      <c r="D35" s="136" t="s">
        <v>218</v>
      </c>
      <c r="E35" s="132"/>
      <c r="F35" s="132">
        <v>20000</v>
      </c>
      <c r="G35" s="132">
        <f t="shared" si="0"/>
        <v>38000</v>
      </c>
      <c r="H35" s="136"/>
      <c r="I35" s="140">
        <f>+SUM(F32:F35)</f>
        <v>36000</v>
      </c>
      <c r="J35" s="254"/>
    </row>
    <row r="36" spans="2:10" ht="15" customHeight="1" x14ac:dyDescent="0.25">
      <c r="B36" s="250"/>
      <c r="C36" s="135">
        <v>35948</v>
      </c>
      <c r="D36" s="136" t="s">
        <v>215</v>
      </c>
      <c r="E36" s="136"/>
      <c r="F36" s="132">
        <v>14000</v>
      </c>
      <c r="G36" s="132">
        <f t="shared" si="0"/>
        <v>24000</v>
      </c>
      <c r="H36" s="136"/>
      <c r="I36" s="138"/>
      <c r="J36" s="254"/>
    </row>
    <row r="37" spans="2:10" ht="15" customHeight="1" x14ac:dyDescent="0.25">
      <c r="B37" s="250"/>
      <c r="C37" s="135">
        <v>35951</v>
      </c>
      <c r="D37" s="136" t="s">
        <v>217</v>
      </c>
      <c r="E37" s="136"/>
      <c r="F37" s="132">
        <v>10000</v>
      </c>
      <c r="G37" s="132">
        <f t="shared" si="0"/>
        <v>14000</v>
      </c>
      <c r="H37" s="136"/>
      <c r="I37" s="138"/>
      <c r="J37" s="254"/>
    </row>
    <row r="38" spans="2:10" ht="15" customHeight="1" x14ac:dyDescent="0.25">
      <c r="B38" s="250"/>
      <c r="C38" s="135">
        <v>35954</v>
      </c>
      <c r="D38" s="136" t="s">
        <v>222</v>
      </c>
      <c r="E38" s="136"/>
      <c r="F38" s="132">
        <v>14000</v>
      </c>
      <c r="G38" s="132">
        <f t="shared" si="0"/>
        <v>0</v>
      </c>
      <c r="H38" s="136"/>
      <c r="I38" s="138"/>
      <c r="J38" s="254"/>
    </row>
    <row r="39" spans="2:10" ht="15" customHeight="1" x14ac:dyDescent="0.25">
      <c r="B39" s="250"/>
      <c r="C39" s="135">
        <v>35963</v>
      </c>
      <c r="D39" s="136" t="s">
        <v>223</v>
      </c>
      <c r="E39" s="132">
        <v>5000</v>
      </c>
      <c r="F39" s="132"/>
      <c r="G39" s="132">
        <f t="shared" si="0"/>
        <v>5000</v>
      </c>
      <c r="H39" s="136"/>
      <c r="I39" s="140"/>
      <c r="J39" s="254"/>
    </row>
    <row r="40" spans="2:10" ht="15" customHeight="1" x14ac:dyDescent="0.25">
      <c r="B40" s="250"/>
      <c r="C40" s="135">
        <v>35969</v>
      </c>
      <c r="D40" s="136" t="s">
        <v>224</v>
      </c>
      <c r="E40" s="136"/>
      <c r="F40" s="132">
        <v>2000</v>
      </c>
      <c r="G40" s="132">
        <f t="shared" si="0"/>
        <v>3000</v>
      </c>
      <c r="H40" s="136"/>
      <c r="I40" s="138"/>
      <c r="J40" s="254"/>
    </row>
    <row r="41" spans="2:10" ht="15" customHeight="1" x14ac:dyDescent="0.25">
      <c r="B41" s="250"/>
      <c r="C41" s="135">
        <v>35976</v>
      </c>
      <c r="D41" s="136" t="s">
        <v>101</v>
      </c>
      <c r="E41" s="132">
        <v>100000</v>
      </c>
      <c r="F41" s="132">
        <v>2000</v>
      </c>
      <c r="G41" s="132">
        <f t="shared" si="0"/>
        <v>101000</v>
      </c>
      <c r="H41" s="136"/>
      <c r="I41" s="140">
        <f>+SUM(F36:F41)</f>
        <v>42000</v>
      </c>
      <c r="J41" s="254"/>
    </row>
    <row r="42" spans="2:10" ht="15" customHeight="1" x14ac:dyDescent="0.25">
      <c r="B42" s="250"/>
      <c r="C42" s="135">
        <v>35978</v>
      </c>
      <c r="D42" s="136" t="s">
        <v>220</v>
      </c>
      <c r="E42" s="136"/>
      <c r="F42" s="132">
        <v>8000</v>
      </c>
      <c r="G42" s="132">
        <f t="shared" si="0"/>
        <v>93000</v>
      </c>
      <c r="H42" s="136"/>
      <c r="I42" s="138"/>
      <c r="J42" s="254"/>
    </row>
    <row r="43" spans="2:10" ht="15" customHeight="1" x14ac:dyDescent="0.25">
      <c r="B43" s="250"/>
      <c r="C43" s="135">
        <v>35983</v>
      </c>
      <c r="D43" s="136" t="s">
        <v>225</v>
      </c>
      <c r="E43" s="136"/>
      <c r="F43" s="132">
        <v>10000</v>
      </c>
      <c r="G43" s="132">
        <f t="shared" si="0"/>
        <v>83000</v>
      </c>
      <c r="H43" s="136"/>
      <c r="I43" s="138"/>
      <c r="J43" s="254"/>
    </row>
    <row r="44" spans="2:10" ht="15" customHeight="1" x14ac:dyDescent="0.25">
      <c r="B44" s="250"/>
      <c r="C44" s="135">
        <v>35985</v>
      </c>
      <c r="D44" s="136" t="s">
        <v>214</v>
      </c>
      <c r="E44" s="136"/>
      <c r="F44" s="132"/>
      <c r="G44" s="132">
        <v>80000</v>
      </c>
      <c r="H44" s="136"/>
      <c r="I44" s="138"/>
      <c r="J44" s="254"/>
    </row>
    <row r="45" spans="2:10" ht="15" customHeight="1" x14ac:dyDescent="0.25">
      <c r="B45" s="250"/>
      <c r="C45" s="135">
        <v>35990</v>
      </c>
      <c r="D45" s="136" t="s">
        <v>226</v>
      </c>
      <c r="E45" s="136"/>
      <c r="F45" s="132">
        <v>8000</v>
      </c>
      <c r="G45" s="132">
        <f>+IF(AND(E45="",F45=""),"",SUM(G43+E45-F45))</f>
        <v>75000</v>
      </c>
      <c r="H45" s="136"/>
      <c r="I45" s="138"/>
      <c r="J45" s="254"/>
    </row>
    <row r="46" spans="2:10" ht="15" customHeight="1" x14ac:dyDescent="0.25">
      <c r="B46" s="250"/>
      <c r="C46" s="135">
        <v>35996</v>
      </c>
      <c r="D46" s="136" t="s">
        <v>215</v>
      </c>
      <c r="E46" s="136"/>
      <c r="F46" s="132">
        <v>10000</v>
      </c>
      <c r="G46" s="132">
        <f>+IF(AND(E46="",F46=""),"",SUM(G45+E46-F46))</f>
        <v>65000</v>
      </c>
      <c r="H46" s="136"/>
      <c r="I46" s="138"/>
      <c r="J46" s="254"/>
    </row>
    <row r="47" spans="2:10" ht="15" customHeight="1" thickBot="1" x14ac:dyDescent="0.3">
      <c r="B47" s="250"/>
      <c r="C47" s="141">
        <v>36005</v>
      </c>
      <c r="D47" s="142" t="s">
        <v>224</v>
      </c>
      <c r="E47" s="142"/>
      <c r="F47" s="143">
        <v>5000</v>
      </c>
      <c r="G47" s="143">
        <f>+IF(AND(E47="",F47=""),"",SUM(G46+E47-F47))</f>
        <v>60000</v>
      </c>
      <c r="H47" s="142"/>
      <c r="I47" s="144">
        <f>+SUM(F42:F47)</f>
        <v>41000</v>
      </c>
      <c r="J47" s="254"/>
    </row>
    <row r="48" spans="2:10" ht="13.8" thickTop="1" x14ac:dyDescent="0.25">
      <c r="B48" s="255"/>
      <c r="C48" s="256"/>
      <c r="D48" s="256"/>
      <c r="E48" s="256"/>
      <c r="F48" s="256"/>
      <c r="G48" s="256"/>
      <c r="H48" s="256"/>
      <c r="I48" s="256"/>
      <c r="J48" s="257"/>
    </row>
  </sheetData>
  <sheetProtection password="D027" sheet="1" objects="1" scenarios="1"/>
  <customSheetViews>
    <customSheetView guid="{78F823A0-621C-11D2-883E-3C8B00C10000}" scale="75" showPageBreaks="1" fitToPage="1" printArea="1" showRuler="0">
      <selection activeCell="A2" sqref="A2"/>
      <pageMargins left="0.5" right="0.5" top="0.5" bottom="0.5" header="0.3" footer="0.3"/>
      <pageSetup paperSize="9" fitToWidth="0" fitToHeight="0" orientation="portrait" horizontalDpi="300" verticalDpi="300" r:id="rId1"/>
      <headerFooter alignWithMargins="0">
        <oddFooter>&amp;RMSH/INFORM, DRAFT: Inventory Management Assessment Tool (&amp;F): &amp;A, &amp;D</oddFooter>
      </headerFooter>
    </customSheetView>
  </customSheetViews>
  <mergeCells count="2">
    <mergeCell ref="C2:H2"/>
    <mergeCell ref="C1:J1"/>
  </mergeCells>
  <pageMargins left="0.5" right="0.5" top="0.5" bottom="0.5" header="0.3" footer="0.3"/>
  <pageSetup orientation="portrait" horizontalDpi="300" verticalDpi="300" r:id="rId2"/>
  <headerFooter alignWithMargins="0">
    <oddFooter>&amp;R&amp;A, MSH/INFORM, Inventory Management Assessment Tool (&amp;F), version 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Cover</vt:lpstr>
      <vt:lpstr>A. Introduction</vt:lpstr>
      <vt:lpstr>B. Instructions</vt:lpstr>
      <vt:lpstr>C. Collection&amp;Calculation</vt:lpstr>
      <vt:lpstr>D. Results</vt:lpstr>
      <vt:lpstr>E. Graphs</vt:lpstr>
      <vt:lpstr>F. Analysis</vt:lpstr>
      <vt:lpstr>Annex I</vt:lpstr>
      <vt:lpstr>Annex II</vt:lpstr>
      <vt:lpstr>plusminus</vt:lpstr>
      <vt:lpstr>'A. Introduction'!Print_Area</vt:lpstr>
      <vt:lpstr>'Annex I'!Print_Area</vt:lpstr>
      <vt:lpstr>'Annex II'!Print_Area</vt:lpstr>
      <vt:lpstr>'B. Instructions'!Print_Area</vt:lpstr>
      <vt:lpstr>'C. Collection&amp;Calculation'!Print_Area</vt:lpstr>
      <vt:lpstr>Cover!Print_Area</vt:lpstr>
      <vt:lpstr>'D. Results'!Print_Area</vt:lpstr>
      <vt:lpstr>'E. Graphs'!Print_Area</vt:lpstr>
      <vt:lpstr>'F. Analysis'!Print_Area</vt:lpstr>
      <vt:lpstr>prod_name</vt:lpstr>
    </vt:vector>
  </TitlesOfParts>
  <Manager>Anne Williams</Manager>
  <Company>GE-CAPITAL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Management Assessment Tool (IMAT)</dc:title>
  <dc:subject>assessment of record-keeping and stock level monitoring</dc:subject>
  <dc:creator>ANNE </dc:creator>
  <cp:keywords>logistics</cp:keywords>
  <cp:lastModifiedBy>Aniket Gupta</cp:lastModifiedBy>
  <cp:lastPrinted>1999-01-19T20:03:52Z</cp:lastPrinted>
  <dcterms:created xsi:type="dcterms:W3CDTF">1998-01-16T20:31:12Z</dcterms:created>
  <dcterms:modified xsi:type="dcterms:W3CDTF">2024-02-03T22:30:10Z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VERSION 1</vt:lpwstr>
  </property>
  <property fmtid="{D5CDD505-2E9C-101B-9397-08002B2CF9AE}" pid="3" name="Last checked by">
    <vt:lpwstr>Anne 12/21/98</vt:lpwstr>
  </property>
</Properties>
</file>