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2EA08063-FCB6-42C6-B77E-785D0E4C018A}" xr6:coauthVersionLast="47" xr6:coauthVersionMax="47" xr10:uidLastSave="{00000000-0000-0000-0000-000000000000}"/>
  <bookViews>
    <workbookView xWindow="768" yWindow="768" windowWidth="17280" windowHeight="8880"/>
  </bookViews>
  <sheets>
    <sheet name="Template" sheetId="2" r:id="rId1"/>
  </sheets>
  <definedNames>
    <definedName name="_xlnm.Print_Area" localSheetId="0">Template!$A$1:$J$116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31" i="2" s="1"/>
  <c r="E29" i="2"/>
  <c r="S37" i="2"/>
  <c r="K39" i="2"/>
  <c r="S39" i="2" s="1"/>
  <c r="L39" i="2"/>
  <c r="M39" i="2"/>
  <c r="N39" i="2"/>
  <c r="O39" i="2"/>
  <c r="P39" i="2"/>
  <c r="Q39" i="2"/>
  <c r="R39" i="2"/>
  <c r="F40" i="2"/>
  <c r="K40" i="2"/>
  <c r="N40" i="2"/>
  <c r="O40" i="2"/>
  <c r="S40" i="2"/>
  <c r="K41" i="2"/>
  <c r="S41" i="2" s="1"/>
  <c r="N41" i="2"/>
  <c r="O41" i="2"/>
  <c r="S44" i="2"/>
  <c r="O45" i="2"/>
  <c r="O48" i="2" s="1"/>
  <c r="P45" i="2"/>
  <c r="P48" i="2" s="1"/>
  <c r="S45" i="2"/>
  <c r="N48" i="2"/>
  <c r="F49" i="2"/>
  <c r="F50" i="2"/>
  <c r="O50" i="2"/>
  <c r="P50" i="2" s="1"/>
  <c r="P52" i="2" s="1"/>
  <c r="P53" i="2" s="1"/>
  <c r="O51" i="2"/>
  <c r="P51" i="2" s="1"/>
  <c r="F52" i="2"/>
  <c r="N52" i="2"/>
  <c r="O52" i="2"/>
  <c r="N54" i="2"/>
  <c r="F55" i="2"/>
  <c r="F56" i="2"/>
  <c r="F57" i="2"/>
  <c r="E62" i="2"/>
  <c r="F58" i="2" s="1"/>
  <c r="G62" i="2"/>
  <c r="C72" i="2"/>
  <c r="D72" i="2"/>
  <c r="E72" i="2"/>
  <c r="F72" i="2"/>
  <c r="G72" i="2"/>
  <c r="H72" i="2"/>
  <c r="I72" i="2"/>
  <c r="J72" i="2"/>
  <c r="C81" i="2"/>
  <c r="D81" i="2"/>
  <c r="E81" i="2"/>
  <c r="F81" i="2"/>
  <c r="G81" i="2"/>
  <c r="H81" i="2"/>
  <c r="I81" i="2"/>
  <c r="J81" i="2"/>
  <c r="E96" i="2"/>
  <c r="E110" i="2"/>
  <c r="F39" i="2" l="1"/>
  <c r="F41" i="2"/>
  <c r="F38" i="2"/>
  <c r="F44" i="2"/>
  <c r="F54" i="2"/>
  <c r="F51" i="2"/>
  <c r="F48" i="2"/>
  <c r="F43" i="2"/>
  <c r="F37" i="2"/>
  <c r="F59" i="2"/>
  <c r="F53" i="2"/>
  <c r="F47" i="2"/>
  <c r="F60" i="2" s="1"/>
  <c r="F42" i="2"/>
  <c r="F36" i="2"/>
  <c r="F45" i="2" s="1"/>
  <c r="F62" i="2" l="1"/>
</calcChain>
</file>

<file path=xl/sharedStrings.xml><?xml version="1.0" encoding="utf-8"?>
<sst xmlns="http://schemas.openxmlformats.org/spreadsheetml/2006/main" count="176" uniqueCount="110">
  <si>
    <t>Date</t>
  </si>
  <si>
    <t>Project Name</t>
  </si>
  <si>
    <t>Project Number</t>
  </si>
  <si>
    <t>Agency</t>
  </si>
  <si>
    <t>Project Location</t>
  </si>
  <si>
    <t>DFD Project Mgr.</t>
  </si>
  <si>
    <t>Basic Services by Phase</t>
  </si>
  <si>
    <t>Working Drawings &amp; Specifications</t>
  </si>
  <si>
    <t>Subtotal</t>
  </si>
  <si>
    <t>Architectural</t>
  </si>
  <si>
    <t>Prime Consultant</t>
  </si>
  <si>
    <t>Partner/Assoc. Firm</t>
  </si>
  <si>
    <t>Landscape Design</t>
  </si>
  <si>
    <t>Cost Consultant</t>
  </si>
  <si>
    <t>Engineering</t>
  </si>
  <si>
    <t>Civil</t>
  </si>
  <si>
    <t>Structural</t>
  </si>
  <si>
    <t>Plumbing</t>
  </si>
  <si>
    <t>Fire Protection</t>
  </si>
  <si>
    <t>Electrical</t>
  </si>
  <si>
    <t>Telecommunications</t>
  </si>
  <si>
    <t>Notes:</t>
  </si>
  <si>
    <t>Notes</t>
  </si>
  <si>
    <t xml:space="preserve">Bidding </t>
  </si>
  <si>
    <t>Consultant Name</t>
  </si>
  <si>
    <t>Address</t>
  </si>
  <si>
    <t>City / State / Zip</t>
  </si>
  <si>
    <t>Phone #</t>
  </si>
  <si>
    <t>Firm Name / Location</t>
  </si>
  <si>
    <t>of Total</t>
  </si>
  <si>
    <t>Visits</t>
  </si>
  <si>
    <t>Basic Service Breakdown by Discipline</t>
  </si>
  <si>
    <t>Percent</t>
  </si>
  <si>
    <t>HVAC</t>
  </si>
  <si>
    <t>Topographic Survey / Geotechnical Survey</t>
  </si>
  <si>
    <t>Project Contingency</t>
  </si>
  <si>
    <t>Allowances</t>
  </si>
  <si>
    <t>Work by Agency</t>
  </si>
  <si>
    <t>Total Project Budget</t>
  </si>
  <si>
    <t>Commissioning / Validation</t>
  </si>
  <si>
    <t>PROJECT BUDGET INFORMATION</t>
  </si>
  <si>
    <t>Percent for the Arts</t>
  </si>
  <si>
    <t>Audio / Visual</t>
  </si>
  <si>
    <t>GAS</t>
  </si>
  <si>
    <t>27000 asmep</t>
  </si>
  <si>
    <t>a</t>
  </si>
  <si>
    <t>ZDG</t>
  </si>
  <si>
    <t>TC</t>
  </si>
  <si>
    <t>HEC</t>
  </si>
  <si>
    <t>PSJ</t>
  </si>
  <si>
    <t>AL</t>
  </si>
  <si>
    <t>pad</t>
  </si>
  <si>
    <t>JAI</t>
  </si>
  <si>
    <t>Lazer As Built</t>
  </si>
  <si>
    <t>Mechanical</t>
  </si>
  <si>
    <t>Special Travel / Tour of Peer Facilities</t>
  </si>
  <si>
    <t>Total Basic Services / Contract Amount</t>
  </si>
  <si>
    <t>$ Amount</t>
  </si>
  <si>
    <t>Est. Hours</t>
  </si>
  <si>
    <t>Furniture &amp; Equipment Design</t>
  </si>
  <si>
    <t>NOTE:  $ Amount should equal Total Basic Services / Contract Amount above.</t>
  </si>
  <si>
    <t>Construction Contracts</t>
  </si>
  <si>
    <t>Moveable Equipment</t>
  </si>
  <si>
    <t xml:space="preserve">A/E Fees </t>
  </si>
  <si>
    <t>Dept. of Commerce Plan Reviews</t>
  </si>
  <si>
    <t>4% of all Line 3 items</t>
  </si>
  <si>
    <t>Environmental Analysis</t>
  </si>
  <si>
    <t>Land Purchase</t>
  </si>
  <si>
    <t>Project Type</t>
  </si>
  <si>
    <t>Construction</t>
  </si>
  <si>
    <t>General Dgn. Concept/Development</t>
  </si>
  <si>
    <t># of Site</t>
  </si>
  <si>
    <t>TOTALS</t>
  </si>
  <si>
    <t>Local Zoning Approval</t>
  </si>
  <si>
    <t>Contract amount plus extra service fees</t>
  </si>
  <si>
    <t>Fax #</t>
  </si>
  <si>
    <t>Project Portion (If Multiple)</t>
  </si>
  <si>
    <t>Close Out</t>
  </si>
  <si>
    <t>Est. Complete Date</t>
  </si>
  <si>
    <t>MBE (%)</t>
  </si>
  <si>
    <t>Budget Line</t>
  </si>
  <si>
    <t>Sum of All Others</t>
  </si>
  <si>
    <t>Totals</t>
  </si>
  <si>
    <t>Code Variance Costs</t>
  </si>
  <si>
    <t>Local Governmental Approval Coord.</t>
  </si>
  <si>
    <t>(itemize)</t>
  </si>
  <si>
    <t>Special Plotting, Printing, Document Reproduction</t>
  </si>
  <si>
    <r>
      <t>Presentations (</t>
    </r>
    <r>
      <rPr>
        <i/>
        <sz val="8"/>
        <rFont val="Arial"/>
        <family val="2"/>
      </rPr>
      <t>funding)</t>
    </r>
    <r>
      <rPr>
        <sz val="8"/>
        <rFont val="Arial"/>
        <family val="2"/>
      </rPr>
      <t xml:space="preserve"> / Renderings / Models</t>
    </r>
  </si>
  <si>
    <t xml:space="preserve">        </t>
  </si>
  <si>
    <t>AE FEE RATE SHEET</t>
  </si>
  <si>
    <t>N/A</t>
  </si>
  <si>
    <t>Not applicable on this project</t>
  </si>
  <si>
    <t>Other Design &amp; Costs</t>
  </si>
  <si>
    <t xml:space="preserve">Haz Mat, </t>
  </si>
  <si>
    <t>Additional Basic Services</t>
  </si>
  <si>
    <t>Reimbursable Services - not in Contract</t>
  </si>
  <si>
    <t>To be filled by DSF Project Manager:</t>
  </si>
  <si>
    <t>Energy Use Modeling</t>
  </si>
  <si>
    <t>Participation in Percent for Art</t>
  </si>
  <si>
    <t>DSF Fee</t>
  </si>
  <si>
    <t>Phoenix Center Expansion and Renovation</t>
  </si>
  <si>
    <t>03 D 1 R</t>
  </si>
  <si>
    <t>UW Green Bay</t>
  </si>
  <si>
    <t>Green Bay, Wisconsin</t>
  </si>
  <si>
    <t>Bob Kilgust</t>
  </si>
  <si>
    <t>Acoustical Analysis</t>
  </si>
  <si>
    <t>Program Statement Validation</t>
  </si>
  <si>
    <t>Vibration Analysis</t>
  </si>
  <si>
    <t>Wind Analysis</t>
  </si>
  <si>
    <t>Acousticcal Consultant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</si>
</sst>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"/>
    <numFmt numFmtId="168" formatCode="0.0%"/>
    <numFmt numFmtId="173" formatCode="_(&quot;$&quot;* #,##0_);_(&quot;$&quot;* \(#,##0\);_(&quot;$&quot;* &quot;-&quot;??_);_(@_)"/>
    <numFmt numFmtId="175" formatCode="_(* #,##0_);_(* \(#,##0\);_(* &quot;-&quot;??_);_(@_)"/>
    <numFmt numFmtId="176" formatCode="mm/dd/yy"/>
    <numFmt numFmtId="177" formatCode="&quot;$&quot;#,##0"/>
  </numFmts>
  <fonts count="13" x14ac:knownFonts="1">
    <font>
      <strike/>
      <sz val="10"/>
      <name val="Arial"/>
      <family val="2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b/>
      <u/>
      <sz val="8"/>
      <name val="Arial"/>
      <family val="2"/>
    </font>
    <font>
      <u/>
      <sz val="8"/>
      <name val="Arial"/>
      <family val="2"/>
    </font>
    <font>
      <i/>
      <sz val="8"/>
      <name val="Arial"/>
      <family val="2"/>
    </font>
    <font>
      <strike/>
      <sz val="8"/>
      <name val="Arial"/>
      <family val="2"/>
    </font>
    <font>
      <i/>
      <strike/>
      <sz val="8"/>
      <name val="Arial"/>
      <family val="2"/>
    </font>
    <font>
      <strike/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/>
    <xf numFmtId="38" fontId="3" fillId="0" borderId="0" xfId="0" applyNumberFormat="1" applyFont="1"/>
    <xf numFmtId="38" fontId="2" fillId="0" borderId="0" xfId="0" applyNumberFormat="1" applyFont="1"/>
    <xf numFmtId="38" fontId="2" fillId="0" borderId="0" xfId="0" applyNumberFormat="1" applyFont="1" applyBorder="1" applyAlignment="1">
      <alignment horizontal="center"/>
    </xf>
    <xf numFmtId="38" fontId="2" fillId="0" borderId="0" xfId="0" applyNumberFormat="1" applyFont="1" applyBorder="1"/>
    <xf numFmtId="10" fontId="2" fillId="0" borderId="0" xfId="0" applyNumberFormat="1" applyFont="1" applyAlignment="1">
      <alignment horizontal="center"/>
    </xf>
    <xf numFmtId="10" fontId="2" fillId="0" borderId="0" xfId="0" applyNumberFormat="1" applyFont="1"/>
    <xf numFmtId="10" fontId="3" fillId="0" borderId="0" xfId="0" applyNumberFormat="1" applyFont="1"/>
    <xf numFmtId="4" fontId="3" fillId="0" borderId="0" xfId="0" applyNumberFormat="1" applyFont="1"/>
    <xf numFmtId="0" fontId="5" fillId="0" borderId="0" xfId="0" applyFont="1"/>
    <xf numFmtId="0" fontId="6" fillId="0" borderId="0" xfId="0" applyFont="1"/>
    <xf numFmtId="4" fontId="5" fillId="0" borderId="0" xfId="0" applyNumberFormat="1" applyFont="1"/>
    <xf numFmtId="164" fontId="5" fillId="0" borderId="0" xfId="0" applyNumberFormat="1" applyFont="1"/>
    <xf numFmtId="0" fontId="5" fillId="0" borderId="1" xfId="0" applyFont="1" applyBorder="1"/>
    <xf numFmtId="10" fontId="3" fillId="0" borderId="0" xfId="0" applyNumberFormat="1" applyFont="1" applyFill="1" applyBorder="1"/>
    <xf numFmtId="38" fontId="3" fillId="0" borderId="0" xfId="0" applyNumberFormat="1" applyFont="1" applyFill="1" applyBorder="1"/>
    <xf numFmtId="0" fontId="3" fillId="0" borderId="2" xfId="0" applyFont="1" applyFill="1" applyBorder="1"/>
    <xf numFmtId="173" fontId="2" fillId="0" borderId="0" xfId="2" applyNumberFormat="1" applyFont="1" applyFill="1" applyBorder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2" xfId="0" applyFont="1" applyFill="1" applyBorder="1"/>
    <xf numFmtId="38" fontId="2" fillId="0" borderId="2" xfId="0" applyNumberFormat="1" applyFont="1" applyFill="1" applyBorder="1"/>
    <xf numFmtId="38" fontId="3" fillId="0" borderId="0" xfId="0" applyNumberFormat="1" applyFont="1" applyFill="1"/>
    <xf numFmtId="10" fontId="3" fillId="0" borderId="0" xfId="0" applyNumberFormat="1" applyFont="1" applyFill="1"/>
    <xf numFmtId="0" fontId="7" fillId="0" borderId="0" xfId="0" applyFont="1" applyFill="1"/>
    <xf numFmtId="38" fontId="2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/>
    <xf numFmtId="38" fontId="3" fillId="0" borderId="6" xfId="0" applyNumberFormat="1" applyFont="1" applyFill="1" applyBorder="1"/>
    <xf numFmtId="10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/>
    <xf numFmtId="38" fontId="2" fillId="0" borderId="0" xfId="0" applyNumberFormat="1" applyFont="1" applyFill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7" fillId="0" borderId="0" xfId="0" applyFont="1" applyFill="1" applyBorder="1"/>
    <xf numFmtId="10" fontId="2" fillId="0" borderId="0" xfId="0" applyNumberFormat="1" applyFont="1" applyFill="1"/>
    <xf numFmtId="0" fontId="8" fillId="0" borderId="0" xfId="0" applyFont="1" applyFill="1" applyBorder="1"/>
    <xf numFmtId="0" fontId="3" fillId="0" borderId="8" xfId="0" applyFont="1" applyFill="1" applyBorder="1" applyAlignment="1">
      <alignment horizontal="center"/>
    </xf>
    <xf numFmtId="38" fontId="3" fillId="0" borderId="7" xfId="0" applyNumberFormat="1" applyFont="1" applyFill="1" applyBorder="1" applyAlignment="1">
      <alignment horizontal="center"/>
    </xf>
    <xf numFmtId="38" fontId="3" fillId="0" borderId="9" xfId="0" applyNumberFormat="1" applyFont="1" applyFill="1" applyBorder="1" applyAlignment="1">
      <alignment horizontal="center"/>
    </xf>
    <xf numFmtId="38" fontId="2" fillId="0" borderId="6" xfId="0" applyNumberFormat="1" applyFont="1" applyFill="1" applyBorder="1"/>
    <xf numFmtId="173" fontId="2" fillId="2" borderId="1" xfId="2" applyNumberFormat="1" applyFont="1" applyFill="1" applyBorder="1"/>
    <xf numFmtId="10" fontId="3" fillId="0" borderId="0" xfId="3" applyNumberFormat="1" applyFont="1" applyFill="1" applyBorder="1"/>
    <xf numFmtId="173" fontId="3" fillId="0" borderId="0" xfId="2" applyNumberFormat="1" applyFont="1" applyFill="1"/>
    <xf numFmtId="173" fontId="3" fillId="2" borderId="1" xfId="2" applyNumberFormat="1" applyFont="1" applyFill="1" applyBorder="1"/>
    <xf numFmtId="10" fontId="3" fillId="0" borderId="0" xfId="3" applyNumberFormat="1" applyFont="1" applyFill="1" applyAlignment="1">
      <alignment horizontal="right"/>
    </xf>
    <xf numFmtId="0" fontId="2" fillId="3" borderId="0" xfId="0" applyFont="1" applyFill="1"/>
    <xf numFmtId="0" fontId="3" fillId="3" borderId="2" xfId="0" applyFont="1" applyFill="1" applyBorder="1"/>
    <xf numFmtId="38" fontId="3" fillId="3" borderId="2" xfId="0" applyNumberFormat="1" applyFont="1" applyFill="1" applyBorder="1"/>
    <xf numFmtId="10" fontId="3" fillId="3" borderId="2" xfId="0" applyNumberFormat="1" applyFont="1" applyFill="1" applyBorder="1"/>
    <xf numFmtId="0" fontId="7" fillId="3" borderId="0" xfId="0" applyFont="1" applyFill="1"/>
    <xf numFmtId="0" fontId="7" fillId="3" borderId="0" xfId="0" applyFont="1" applyFill="1" applyBorder="1"/>
    <xf numFmtId="0" fontId="3" fillId="3" borderId="0" xfId="0" applyFont="1" applyFill="1"/>
    <xf numFmtId="0" fontId="3" fillId="3" borderId="8" xfId="0" applyFont="1" applyFill="1" applyBorder="1"/>
    <xf numFmtId="0" fontId="7" fillId="0" borderId="0" xfId="0" applyFont="1" applyBorder="1"/>
    <xf numFmtId="10" fontId="3" fillId="3" borderId="0" xfId="0" applyNumberFormat="1" applyFont="1" applyFill="1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10" fontId="3" fillId="0" borderId="10" xfId="0" applyNumberFormat="1" applyFont="1" applyFill="1" applyBorder="1" applyAlignment="1">
      <alignment horizontal="right"/>
    </xf>
    <xf numFmtId="0" fontId="3" fillId="0" borderId="0" xfId="0" applyFont="1" applyFill="1" applyBorder="1"/>
    <xf numFmtId="0" fontId="3" fillId="0" borderId="7" xfId="0" applyFont="1" applyFill="1" applyBorder="1" applyAlignment="1"/>
    <xf numFmtId="38" fontId="3" fillId="0" borderId="7" xfId="0" applyNumberFormat="1" applyFont="1" applyFill="1" applyBorder="1" applyAlignment="1"/>
    <xf numFmtId="175" fontId="3" fillId="2" borderId="1" xfId="0" applyNumberFormat="1" applyFont="1" applyFill="1" applyBorder="1"/>
    <xf numFmtId="175" fontId="3" fillId="2" borderId="1" xfId="1" applyNumberFormat="1" applyFont="1" applyFill="1" applyBorder="1"/>
    <xf numFmtId="173" fontId="3" fillId="2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175" fontId="3" fillId="0" borderId="0" xfId="1" applyNumberFormat="1" applyFont="1" applyFill="1"/>
    <xf numFmtId="38" fontId="3" fillId="0" borderId="0" xfId="0" applyNumberFormat="1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left"/>
    </xf>
    <xf numFmtId="38" fontId="3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right"/>
    </xf>
    <xf numFmtId="173" fontId="4" fillId="0" borderId="0" xfId="2" applyNumberFormat="1" applyFont="1" applyFill="1" applyBorder="1" applyAlignment="1">
      <alignment horizontal="right"/>
    </xf>
    <xf numFmtId="173" fontId="3" fillId="0" borderId="0" xfId="2" applyNumberFormat="1" applyFont="1" applyFill="1" applyBorder="1" applyAlignment="1">
      <alignment horizontal="right"/>
    </xf>
    <xf numFmtId="0" fontId="3" fillId="0" borderId="0" xfId="0" quotePrefix="1" applyFont="1" applyFill="1" applyBorder="1" applyAlignment="1">
      <alignment horizontal="left"/>
    </xf>
    <xf numFmtId="10" fontId="3" fillId="0" borderId="0" xfId="3" applyNumberFormat="1" applyFont="1" applyFill="1" applyBorder="1" applyAlignment="1">
      <alignment horizontal="right"/>
    </xf>
    <xf numFmtId="10" fontId="4" fillId="0" borderId="0" xfId="3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38" fontId="3" fillId="0" borderId="0" xfId="0" applyNumberFormat="1" applyFont="1" applyFill="1" applyBorder="1" applyAlignment="1"/>
    <xf numFmtId="173" fontId="10" fillId="0" borderId="0" xfId="2" applyNumberFormat="1" applyFont="1" applyFill="1" applyBorder="1" applyAlignment="1">
      <alignment horizontal="right"/>
    </xf>
    <xf numFmtId="173" fontId="12" fillId="0" borderId="0" xfId="2" applyNumberFormat="1" applyFont="1" applyFill="1" applyBorder="1" applyAlignment="1">
      <alignment horizontal="right"/>
    </xf>
    <xf numFmtId="176" fontId="2" fillId="0" borderId="0" xfId="0" applyNumberFormat="1" applyFont="1" applyFill="1" applyBorder="1" applyAlignment="1">
      <alignment horizontal="left"/>
    </xf>
    <xf numFmtId="175" fontId="3" fillId="0" borderId="0" xfId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38" fontId="9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/>
    <xf numFmtId="0" fontId="7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38" fontId="11" fillId="0" borderId="0" xfId="0" applyNumberFormat="1" applyFont="1" applyFill="1" applyBorder="1" applyAlignment="1">
      <alignment horizontal="left"/>
    </xf>
    <xf numFmtId="0" fontId="3" fillId="0" borderId="0" xfId="0" applyFont="1" applyAlignment="1"/>
    <xf numFmtId="38" fontId="3" fillId="0" borderId="0" xfId="0" applyNumberFormat="1" applyFont="1" applyAlignment="1"/>
    <xf numFmtId="10" fontId="3" fillId="0" borderId="0" xfId="0" applyNumberFormat="1" applyFont="1" applyAlignment="1"/>
    <xf numFmtId="0" fontId="0" fillId="0" borderId="0" xfId="0" applyAlignment="1"/>
    <xf numFmtId="0" fontId="2" fillId="0" borderId="0" xfId="0" applyFont="1" applyFill="1" applyBorder="1" applyAlignment="1"/>
    <xf numFmtId="5" fontId="3" fillId="0" borderId="0" xfId="0" applyNumberFormat="1" applyFont="1" applyFill="1" applyBorder="1" applyAlignment="1"/>
    <xf numFmtId="175" fontId="3" fillId="0" borderId="0" xfId="1" applyNumberFormat="1" applyFont="1" applyFill="1" applyBorder="1" applyAlignment="1"/>
    <xf numFmtId="10" fontId="3" fillId="0" borderId="0" xfId="0" applyNumberFormat="1" applyFont="1" applyFill="1" applyBorder="1" applyAlignment="1"/>
    <xf numFmtId="0" fontId="7" fillId="0" borderId="0" xfId="0" applyFont="1" applyFill="1" applyBorder="1" applyAlignment="1"/>
    <xf numFmtId="173" fontId="3" fillId="0" borderId="0" xfId="2" applyNumberFormat="1" applyFont="1" applyFill="1" applyBorder="1" applyAlignment="1"/>
    <xf numFmtId="38" fontId="2" fillId="0" borderId="0" xfId="0" applyNumberFormat="1" applyFont="1" applyFill="1" applyBorder="1" applyAlignment="1"/>
    <xf numFmtId="173" fontId="2" fillId="0" borderId="0" xfId="2" applyNumberFormat="1" applyFont="1" applyFill="1" applyBorder="1" applyAlignment="1"/>
    <xf numFmtId="0" fontId="9" fillId="0" borderId="0" xfId="0" applyFont="1" applyFill="1" applyBorder="1" applyAlignment="1"/>
    <xf numFmtId="0" fontId="4" fillId="0" borderId="0" xfId="0" applyFont="1" applyFill="1" applyBorder="1" applyAlignment="1"/>
    <xf numFmtId="168" fontId="3" fillId="0" borderId="0" xfId="0" applyNumberFormat="1" applyFont="1" applyFill="1" applyBorder="1" applyAlignment="1"/>
    <xf numFmtId="10" fontId="3" fillId="0" borderId="0" xfId="3" applyNumberFormat="1" applyFont="1" applyFill="1" applyBorder="1" applyAlignment="1"/>
    <xf numFmtId="175" fontId="3" fillId="0" borderId="0" xfId="0" applyNumberFormat="1" applyFont="1" applyFill="1" applyBorder="1" applyAlignment="1"/>
    <xf numFmtId="173" fontId="3" fillId="0" borderId="0" xfId="0" applyNumberFormat="1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Fill="1" applyBorder="1" applyAlignment="1"/>
    <xf numFmtId="10" fontId="2" fillId="0" borderId="0" xfId="0" applyNumberFormat="1" applyFont="1" applyFill="1" applyBorder="1" applyAlignment="1"/>
    <xf numFmtId="0" fontId="3" fillId="2" borderId="11" xfId="0" applyFont="1" applyFill="1" applyBorder="1" applyAlignment="1" applyProtection="1">
      <alignment horizontal="left"/>
      <protection locked="0"/>
    </xf>
    <xf numFmtId="0" fontId="3" fillId="2" borderId="5" xfId="0" applyFont="1" applyFill="1" applyBorder="1" applyAlignment="1" applyProtection="1">
      <alignment horizontal="left"/>
      <protection locked="0"/>
    </xf>
    <xf numFmtId="0" fontId="3" fillId="2" borderId="2" xfId="0" applyFont="1" applyFill="1" applyBorder="1" applyAlignment="1" applyProtection="1">
      <alignment horizontal="left"/>
      <protection locked="0"/>
    </xf>
    <xf numFmtId="0" fontId="3" fillId="2" borderId="8" xfId="0" applyFont="1" applyFill="1" applyBorder="1" applyAlignment="1" applyProtection="1">
      <alignment horizontal="left"/>
      <protection locked="0"/>
    </xf>
    <xf numFmtId="0" fontId="3" fillId="2" borderId="2" xfId="0" applyFon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3" fontId="3" fillId="2" borderId="7" xfId="0" applyNumberFormat="1" applyFont="1" applyFill="1" applyBorder="1" applyAlignment="1" applyProtection="1">
      <alignment horizontal="right"/>
      <protection locked="0"/>
    </xf>
    <xf numFmtId="177" fontId="3" fillId="2" borderId="7" xfId="2" applyNumberFormat="1" applyFont="1" applyFill="1" applyBorder="1" applyProtection="1">
      <protection locked="0"/>
    </xf>
    <xf numFmtId="177" fontId="2" fillId="2" borderId="1" xfId="2" applyNumberFormat="1" applyFont="1" applyFill="1" applyBorder="1" applyProtection="1"/>
    <xf numFmtId="0" fontId="3" fillId="2" borderId="7" xfId="0" applyFont="1" applyFill="1" applyBorder="1" applyProtection="1">
      <protection locked="0"/>
    </xf>
    <xf numFmtId="173" fontId="3" fillId="2" borderId="7" xfId="2" applyNumberFormat="1" applyFont="1" applyFill="1" applyBorder="1" applyAlignment="1" applyProtection="1">
      <alignment horizontal="right"/>
      <protection locked="0"/>
    </xf>
    <xf numFmtId="0" fontId="3" fillId="2" borderId="5" xfId="0" quotePrefix="1" applyFont="1" applyFill="1" applyBorder="1" applyAlignment="1" applyProtection="1">
      <alignment horizontal="left"/>
      <protection locked="0"/>
    </xf>
    <xf numFmtId="38" fontId="3" fillId="2" borderId="2" xfId="0" applyNumberFormat="1" applyFont="1" applyFill="1" applyBorder="1" applyProtection="1">
      <protection locked="0"/>
    </xf>
    <xf numFmtId="10" fontId="3" fillId="2" borderId="2" xfId="0" applyNumberFormat="1" applyFont="1" applyFill="1" applyBorder="1" applyProtection="1">
      <protection locked="0"/>
    </xf>
    <xf numFmtId="173" fontId="2" fillId="2" borderId="12" xfId="2" applyNumberFormat="1" applyFont="1" applyFill="1" applyBorder="1" applyProtection="1"/>
    <xf numFmtId="173" fontId="2" fillId="2" borderId="1" xfId="2" applyNumberFormat="1" applyFont="1" applyFill="1" applyBorder="1" applyProtection="1"/>
    <xf numFmtId="10" fontId="3" fillId="2" borderId="7" xfId="3" applyNumberFormat="1" applyFont="1" applyFill="1" applyBorder="1" applyAlignment="1" applyProtection="1">
      <alignment horizontal="right"/>
      <protection locked="0"/>
    </xf>
    <xf numFmtId="10" fontId="3" fillId="2" borderId="7" xfId="0" applyNumberFormat="1" applyFont="1" applyFill="1" applyBorder="1" applyProtection="1">
      <protection locked="0"/>
    </xf>
    <xf numFmtId="175" fontId="3" fillId="2" borderId="5" xfId="1" applyNumberFormat="1" applyFont="1" applyFill="1" applyBorder="1" applyProtection="1">
      <protection locked="0"/>
    </xf>
    <xf numFmtId="10" fontId="4" fillId="2" borderId="7" xfId="3" applyNumberFormat="1" applyFont="1" applyFill="1" applyBorder="1" applyAlignment="1" applyProtection="1">
      <alignment horizontal="right"/>
      <protection locked="0"/>
    </xf>
    <xf numFmtId="177" fontId="3" fillId="2" borderId="9" xfId="2" applyNumberFormat="1" applyFont="1" applyFill="1" applyBorder="1" applyProtection="1">
      <protection locked="0"/>
    </xf>
    <xf numFmtId="10" fontId="3" fillId="2" borderId="9" xfId="0" applyNumberFormat="1" applyFont="1" applyFill="1" applyBorder="1" applyProtection="1">
      <protection locked="0"/>
    </xf>
    <xf numFmtId="175" fontId="3" fillId="2" borderId="13" xfId="1" applyNumberFormat="1" applyFont="1" applyFill="1" applyBorder="1" applyProtection="1">
      <protection locked="0"/>
    </xf>
    <xf numFmtId="177" fontId="3" fillId="2" borderId="8" xfId="2" applyNumberFormat="1" applyFont="1" applyFill="1" applyBorder="1" applyProtection="1">
      <protection locked="0"/>
    </xf>
    <xf numFmtId="175" fontId="3" fillId="2" borderId="7" xfId="1" applyNumberFormat="1" applyFont="1" applyFill="1" applyBorder="1" applyProtection="1">
      <protection locked="0"/>
    </xf>
    <xf numFmtId="0" fontId="3" fillId="2" borderId="14" xfId="0" applyFont="1" applyFill="1" applyBorder="1" applyAlignment="1" applyProtection="1">
      <alignment horizontal="left"/>
      <protection locked="0"/>
    </xf>
    <xf numFmtId="0" fontId="3" fillId="2" borderId="15" xfId="0" applyFont="1" applyFill="1" applyBorder="1" applyAlignment="1" applyProtection="1">
      <alignment horizontal="left"/>
      <protection locked="0"/>
    </xf>
    <xf numFmtId="177" fontId="3" fillId="0" borderId="0" xfId="2" applyNumberFormat="1" applyFont="1" applyFill="1"/>
    <xf numFmtId="10" fontId="3" fillId="2" borderId="12" xfId="3" applyNumberFormat="1" applyFont="1" applyFill="1" applyBorder="1" applyAlignment="1" applyProtection="1">
      <alignment horizontal="right"/>
    </xf>
    <xf numFmtId="10" fontId="3" fillId="2" borderId="7" xfId="0" applyNumberFormat="1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left"/>
      <protection locked="0"/>
    </xf>
    <xf numFmtId="0" fontId="4" fillId="2" borderId="2" xfId="0" applyFont="1" applyFill="1" applyBorder="1" applyAlignment="1" applyProtection="1">
      <alignment horizontal="left"/>
      <protection locked="0"/>
    </xf>
    <xf numFmtId="0" fontId="4" fillId="2" borderId="8" xfId="0" applyFont="1" applyFill="1" applyBorder="1" applyAlignment="1" applyProtection="1">
      <alignment horizontal="left"/>
      <protection locked="0"/>
    </xf>
    <xf numFmtId="173" fontId="3" fillId="2" borderId="1" xfId="2" applyNumberFormat="1" applyFont="1" applyFill="1" applyBorder="1" applyProtection="1"/>
    <xf numFmtId="10" fontId="3" fillId="2" borderId="1" xfId="3" applyNumberFormat="1" applyFont="1" applyFill="1" applyBorder="1" applyAlignment="1" applyProtection="1">
      <alignment horizontal="right"/>
    </xf>
    <xf numFmtId="168" fontId="3" fillId="2" borderId="1" xfId="0" applyNumberFormat="1" applyFont="1" applyFill="1" applyBorder="1" applyProtection="1"/>
    <xf numFmtId="0" fontId="3" fillId="2" borderId="5" xfId="0" applyFont="1" applyFill="1" applyBorder="1"/>
    <xf numFmtId="0" fontId="3" fillId="2" borderId="8" xfId="0" applyFont="1" applyFill="1" applyBorder="1"/>
    <xf numFmtId="175" fontId="3" fillId="2" borderId="8" xfId="1" applyNumberFormat="1" applyFont="1" applyFill="1" applyBorder="1"/>
    <xf numFmtId="173" fontId="3" fillId="2" borderId="7" xfId="2" applyNumberFormat="1" applyFont="1" applyFill="1" applyBorder="1"/>
    <xf numFmtId="175" fontId="3" fillId="2" borderId="7" xfId="1" applyNumberFormat="1" applyFont="1" applyFill="1" applyBorder="1"/>
    <xf numFmtId="38" fontId="3" fillId="2" borderId="7" xfId="0" applyNumberFormat="1" applyFont="1" applyFill="1" applyBorder="1"/>
    <xf numFmtId="0" fontId="3" fillId="2" borderId="7" xfId="0" applyFont="1" applyFill="1" applyBorder="1"/>
    <xf numFmtId="0" fontId="3" fillId="2" borderId="16" xfId="0" applyFont="1" applyFill="1" applyBorder="1"/>
    <xf numFmtId="38" fontId="3" fillId="2" borderId="9" xfId="0" applyNumberFormat="1" applyFont="1" applyFill="1" applyBorder="1"/>
    <xf numFmtId="175" fontId="3" fillId="2" borderId="9" xfId="1" applyNumberFormat="1" applyFont="1" applyFill="1" applyBorder="1"/>
    <xf numFmtId="0" fontId="3" fillId="2" borderId="9" xfId="0" applyFont="1" applyFill="1" applyBorder="1"/>
    <xf numFmtId="173" fontId="10" fillId="2" borderId="7" xfId="2" applyNumberFormat="1" applyFont="1" applyFill="1" applyBorder="1" applyAlignment="1">
      <alignment horizontal="right"/>
    </xf>
    <xf numFmtId="173" fontId="3" fillId="2" borderId="8" xfId="2" applyNumberFormat="1" applyFont="1" applyFill="1" applyBorder="1" applyAlignment="1">
      <alignment horizontal="right"/>
    </xf>
    <xf numFmtId="173" fontId="3" fillId="2" borderId="17" xfId="2" applyNumberFormat="1" applyFont="1" applyFill="1" applyBorder="1" applyAlignment="1">
      <alignment horizontal="right"/>
    </xf>
    <xf numFmtId="173" fontId="12" fillId="2" borderId="7" xfId="2" applyNumberFormat="1" applyFont="1" applyFill="1" applyBorder="1" applyAlignment="1">
      <alignment horizontal="right"/>
    </xf>
    <xf numFmtId="173" fontId="4" fillId="2" borderId="7" xfId="2" applyNumberFormat="1" applyFont="1" applyFill="1" applyBorder="1" applyAlignment="1">
      <alignment horizontal="right"/>
    </xf>
    <xf numFmtId="0" fontId="2" fillId="2" borderId="7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38" fontId="3" fillId="0" borderId="0" xfId="0" applyNumberFormat="1" applyFont="1" applyProtection="1"/>
    <xf numFmtId="5" fontId="3" fillId="0" borderId="0" xfId="0" applyNumberFormat="1" applyFont="1" applyFill="1" applyProtection="1"/>
    <xf numFmtId="0" fontId="3" fillId="0" borderId="11" xfId="0" applyFont="1" applyFill="1" applyBorder="1" applyProtection="1"/>
    <xf numFmtId="38" fontId="3" fillId="0" borderId="11" xfId="0" applyNumberFormat="1" applyFont="1" applyFill="1" applyBorder="1" applyProtection="1"/>
    <xf numFmtId="38" fontId="3" fillId="0" borderId="0" xfId="0" applyNumberFormat="1" applyFont="1" applyFill="1" applyProtection="1"/>
    <xf numFmtId="0" fontId="2" fillId="0" borderId="7" xfId="0" applyFont="1" applyBorder="1" applyProtection="1"/>
    <xf numFmtId="0" fontId="3" fillId="2" borderId="11" xfId="0" applyFont="1" applyFill="1" applyBorder="1" applyAlignment="1" applyProtection="1">
      <alignment horizontal="left"/>
    </xf>
    <xf numFmtId="0" fontId="3" fillId="2" borderId="11" xfId="0" applyFont="1" applyFill="1" applyBorder="1" applyProtection="1"/>
    <xf numFmtId="38" fontId="3" fillId="2" borderId="8" xfId="0" applyNumberFormat="1" applyFont="1" applyFill="1" applyBorder="1" applyProtection="1"/>
    <xf numFmtId="38" fontId="2" fillId="0" borderId="5" xfId="0" applyNumberFormat="1" applyFont="1" applyBorder="1" applyProtection="1"/>
    <xf numFmtId="38" fontId="3" fillId="0" borderId="2" xfId="0" applyNumberFormat="1" applyFont="1" applyBorder="1" applyProtection="1"/>
    <xf numFmtId="0" fontId="3" fillId="2" borderId="2" xfId="0" applyFont="1" applyFill="1" applyBorder="1" applyProtection="1"/>
    <xf numFmtId="0" fontId="2" fillId="3" borderId="8" xfId="0" applyFont="1" applyFill="1" applyBorder="1" applyProtection="1"/>
    <xf numFmtId="0" fontId="9" fillId="2" borderId="2" xfId="0" applyFont="1" applyFill="1" applyBorder="1" applyProtection="1"/>
    <xf numFmtId="38" fontId="2" fillId="3" borderId="5" xfId="0" applyNumberFormat="1" applyFont="1" applyFill="1" applyBorder="1" applyProtection="1"/>
    <xf numFmtId="38" fontId="3" fillId="3" borderId="2" xfId="0" applyNumberFormat="1" applyFont="1" applyFill="1" applyBorder="1" applyProtection="1"/>
    <xf numFmtId="0" fontId="3" fillId="2" borderId="5" xfId="0" applyFont="1" applyFill="1" applyBorder="1" applyProtection="1"/>
    <xf numFmtId="0" fontId="3" fillId="2" borderId="8" xfId="0" applyFont="1" applyFill="1" applyBorder="1" applyProtection="1"/>
    <xf numFmtId="0" fontId="3" fillId="2" borderId="14" xfId="0" applyFont="1" applyFill="1" applyBorder="1" applyProtection="1"/>
    <xf numFmtId="0" fontId="3" fillId="2" borderId="15" xfId="0" applyFont="1" applyFill="1" applyBorder="1" applyProtection="1"/>
    <xf numFmtId="0" fontId="2" fillId="0" borderId="5" xfId="0" applyFont="1" applyFill="1" applyBorder="1" applyAlignment="1" applyProtection="1">
      <alignment horizontal="center"/>
    </xf>
    <xf numFmtId="0" fontId="2" fillId="0" borderId="2" xfId="0" applyFont="1" applyFill="1" applyBorder="1" applyProtection="1"/>
    <xf numFmtId="0" fontId="7" fillId="0" borderId="0" xfId="0" applyFont="1" applyFill="1" applyProtection="1"/>
    <xf numFmtId="0" fontId="9" fillId="2" borderId="5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left"/>
    </xf>
    <xf numFmtId="0" fontId="3" fillId="2" borderId="8" xfId="0" applyFont="1" applyFill="1" applyBorder="1" applyAlignment="1" applyProtection="1">
      <alignment horizontal="left"/>
    </xf>
    <xf numFmtId="173" fontId="3" fillId="2" borderId="7" xfId="2" applyNumberFormat="1" applyFont="1" applyFill="1" applyBorder="1" applyAlignment="1">
      <alignment horizontal="right"/>
    </xf>
    <xf numFmtId="38" fontId="3" fillId="2" borderId="2" xfId="0" applyNumberFormat="1" applyFont="1" applyFill="1" applyBorder="1" applyAlignment="1" applyProtection="1">
      <alignment horizontal="left"/>
      <protection locked="0"/>
    </xf>
    <xf numFmtId="38" fontId="3" fillId="2" borderId="8" xfId="0" applyNumberFormat="1" applyFont="1" applyFill="1" applyBorder="1" applyAlignment="1" applyProtection="1">
      <alignment horizontal="left"/>
      <protection locked="0"/>
    </xf>
    <xf numFmtId="38" fontId="3" fillId="2" borderId="2" xfId="0" applyNumberFormat="1" applyFont="1" applyFill="1" applyBorder="1" applyAlignment="1" applyProtection="1">
      <alignment horizontal="left"/>
    </xf>
    <xf numFmtId="177" fontId="3" fillId="2" borderId="7" xfId="2" applyNumberFormat="1" applyFont="1" applyFill="1" applyBorder="1" applyProtection="1"/>
    <xf numFmtId="10" fontId="3" fillId="2" borderId="7" xfId="0" applyNumberFormat="1" applyFont="1" applyFill="1" applyBorder="1" applyProtection="1"/>
    <xf numFmtId="175" fontId="3" fillId="2" borderId="5" xfId="1" applyNumberFormat="1" applyFont="1" applyFill="1" applyBorder="1" applyProtection="1"/>
    <xf numFmtId="0" fontId="3" fillId="2" borderId="5" xfId="0" quotePrefix="1" applyFont="1" applyFill="1" applyBorder="1" applyAlignment="1" applyProtection="1">
      <alignment horizontal="left"/>
    </xf>
    <xf numFmtId="0" fontId="3" fillId="4" borderId="2" xfId="0" applyFont="1" applyFill="1" applyBorder="1"/>
    <xf numFmtId="0" fontId="3" fillId="4" borderId="7" xfId="0" applyFont="1" applyFill="1" applyBorder="1" applyProtection="1">
      <protection locked="0"/>
    </xf>
    <xf numFmtId="173" fontId="4" fillId="4" borderId="7" xfId="2" applyNumberFormat="1" applyFont="1" applyFill="1" applyBorder="1" applyAlignment="1" applyProtection="1">
      <alignment horizontal="right"/>
      <protection locked="0"/>
    </xf>
    <xf numFmtId="38" fontId="3" fillId="4" borderId="2" xfId="0" applyNumberFormat="1" applyFont="1" applyFill="1" applyBorder="1" applyAlignment="1" applyProtection="1">
      <alignment horizontal="left"/>
      <protection locked="0"/>
    </xf>
    <xf numFmtId="38" fontId="3" fillId="4" borderId="8" xfId="0" applyNumberFormat="1" applyFont="1" applyFill="1" applyBorder="1" applyAlignment="1" applyProtection="1">
      <alignment horizontal="left"/>
      <protection locked="0"/>
    </xf>
    <xf numFmtId="0" fontId="3" fillId="4" borderId="11" xfId="0" applyFont="1" applyFill="1" applyBorder="1" applyProtection="1"/>
    <xf numFmtId="173" fontId="3" fillId="4" borderId="7" xfId="2" applyNumberFormat="1" applyFont="1" applyFill="1" applyBorder="1" applyAlignment="1" applyProtection="1">
      <alignment horizontal="right"/>
      <protection locked="0"/>
    </xf>
    <xf numFmtId="0" fontId="3" fillId="4" borderId="5" xfId="0" quotePrefix="1" applyFont="1" applyFill="1" applyBorder="1" applyAlignment="1" applyProtection="1">
      <alignment horizontal="left"/>
    </xf>
    <xf numFmtId="0" fontId="0" fillId="4" borderId="0" xfId="0" applyFill="1" applyAlignment="1"/>
    <xf numFmtId="0" fontId="3" fillId="4" borderId="2" xfId="0" applyFont="1" applyFill="1" applyBorder="1" applyProtection="1"/>
    <xf numFmtId="0" fontId="3" fillId="4" borderId="0" xfId="0" quotePrefix="1" applyFont="1" applyFill="1"/>
    <xf numFmtId="0" fontId="3" fillId="4" borderId="8" xfId="0" applyFont="1" applyFill="1" applyBorder="1" applyProtection="1"/>
    <xf numFmtId="0" fontId="3" fillId="4" borderId="0" xfId="0" applyFont="1" applyFill="1" applyBorder="1" applyAlignment="1" applyProtection="1">
      <alignment horizontal="left"/>
      <protection locked="0"/>
    </xf>
    <xf numFmtId="38" fontId="3" fillId="4" borderId="18" xfId="0" applyNumberFormat="1" applyFont="1" applyFill="1" applyBorder="1" applyProtection="1">
      <protection locked="0"/>
    </xf>
    <xf numFmtId="10" fontId="3" fillId="4" borderId="18" xfId="0" applyNumberFormat="1" applyFont="1" applyFill="1" applyBorder="1" applyProtection="1">
      <protection locked="0"/>
    </xf>
    <xf numFmtId="0" fontId="3" fillId="4" borderId="18" xfId="0" applyFont="1" applyFill="1" applyBorder="1" applyProtection="1">
      <protection locked="0"/>
    </xf>
    <xf numFmtId="0" fontId="3" fillId="4" borderId="16" xfId="0" applyFont="1" applyFill="1" applyBorder="1" applyProtection="1">
      <protection locked="0"/>
    </xf>
    <xf numFmtId="0" fontId="3" fillId="4" borderId="5" xfId="0" quotePrefix="1" applyFont="1" applyFill="1" applyBorder="1" applyAlignment="1" applyProtection="1">
      <alignment horizontal="left"/>
      <protection locked="0"/>
    </xf>
    <xf numFmtId="0" fontId="3" fillId="4" borderId="2" xfId="0" applyFont="1" applyFill="1" applyBorder="1" applyProtection="1">
      <protection locked="0"/>
    </xf>
    <xf numFmtId="0" fontId="3" fillId="4" borderId="5" xfId="0" applyFont="1" applyFill="1" applyBorder="1" applyAlignment="1" applyProtection="1">
      <alignment horizontal="left"/>
      <protection locked="0"/>
    </xf>
    <xf numFmtId="38" fontId="3" fillId="4" borderId="2" xfId="0" applyNumberFormat="1" applyFont="1" applyFill="1" applyBorder="1" applyProtection="1">
      <protection locked="0"/>
    </xf>
    <xf numFmtId="10" fontId="3" fillId="4" borderId="2" xfId="0" applyNumberFormat="1" applyFont="1" applyFill="1" applyBorder="1" applyProtection="1">
      <protection locked="0"/>
    </xf>
    <xf numFmtId="0" fontId="3" fillId="4" borderId="8" xfId="0" applyFont="1" applyFill="1" applyBorder="1" applyProtection="1">
      <protection locked="0"/>
    </xf>
    <xf numFmtId="0" fontId="3" fillId="2" borderId="7" xfId="0" applyFont="1" applyFill="1" applyBorder="1" applyProtection="1"/>
    <xf numFmtId="0" fontId="3" fillId="2" borderId="0" xfId="0" applyFont="1" applyFill="1"/>
    <xf numFmtId="0" fontId="3" fillId="2" borderId="2" xfId="0" applyFont="1" applyFill="1" applyBorder="1"/>
    <xf numFmtId="0" fontId="3" fillId="2" borderId="9" xfId="0" applyFont="1" applyFill="1" applyBorder="1" applyProtection="1">
      <protection locked="0"/>
    </xf>
    <xf numFmtId="0" fontId="3" fillId="2" borderId="5" xfId="0" applyFont="1" applyFill="1" applyBorder="1" applyProtection="1">
      <protection locked="0"/>
    </xf>
    <xf numFmtId="0" fontId="3" fillId="2" borderId="9" xfId="0" applyFont="1" applyFill="1" applyBorder="1" applyProtection="1"/>
    <xf numFmtId="0" fontId="3" fillId="2" borderId="17" xfId="0" applyFont="1" applyFill="1" applyBorder="1" applyProtection="1"/>
    <xf numFmtId="0" fontId="10" fillId="2" borderId="18" xfId="0" applyFont="1" applyFill="1" applyBorder="1"/>
    <xf numFmtId="0" fontId="10" fillId="2" borderId="16" xfId="0" applyFont="1" applyFill="1" applyBorder="1"/>
    <xf numFmtId="0" fontId="3" fillId="2" borderId="14" xfId="0" applyFont="1" applyFill="1" applyBorder="1"/>
    <xf numFmtId="0" fontId="3" fillId="2" borderId="11" xfId="0" applyFont="1" applyFill="1" applyBorder="1"/>
    <xf numFmtId="0" fontId="3" fillId="2" borderId="15" xfId="0" applyFont="1" applyFill="1" applyBorder="1"/>
    <xf numFmtId="173" fontId="3" fillId="2" borderId="9" xfId="2" applyNumberFormat="1" applyFont="1" applyFill="1" applyBorder="1"/>
    <xf numFmtId="176" fontId="3" fillId="2" borderId="5" xfId="0" applyNumberFormat="1" applyFont="1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175" fontId="3" fillId="2" borderId="5" xfId="1" applyNumberFormat="1" applyFont="1" applyFill="1" applyBorder="1" applyAlignment="1" applyProtection="1">
      <alignment horizontal="left"/>
      <protection locked="0"/>
    </xf>
    <xf numFmtId="175" fontId="3" fillId="2" borderId="2" xfId="1" applyNumberFormat="1" applyFont="1" applyFill="1" applyBorder="1" applyAlignment="1" applyProtection="1">
      <alignment horizontal="left"/>
      <protection locked="0"/>
    </xf>
    <xf numFmtId="175" fontId="3" fillId="2" borderId="8" xfId="1" applyNumberFormat="1" applyFont="1" applyFill="1" applyBorder="1" applyAlignment="1" applyProtection="1">
      <alignment horizontal="left"/>
      <protection locked="0"/>
    </xf>
    <xf numFmtId="0" fontId="3" fillId="2" borderId="5" xfId="0" applyFont="1" applyFill="1" applyBorder="1" applyAlignment="1" applyProtection="1">
      <alignment horizontal="left"/>
    </xf>
    <xf numFmtId="0" fontId="3" fillId="2" borderId="8" xfId="0" applyFont="1" applyFill="1" applyBorder="1" applyAlignment="1" applyProtection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left"/>
    </xf>
    <xf numFmtId="38" fontId="3" fillId="0" borderId="5" xfId="0" applyNumberFormat="1" applyFont="1" applyFill="1" applyBorder="1" applyAlignment="1">
      <alignment horizontal="left"/>
    </xf>
    <xf numFmtId="38" fontId="3" fillId="0" borderId="2" xfId="0" applyNumberFormat="1" applyFont="1" applyFill="1" applyBorder="1" applyAlignment="1">
      <alignment horizontal="left"/>
    </xf>
    <xf numFmtId="38" fontId="3" fillId="0" borderId="8" xfId="0" applyNumberFormat="1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10" fillId="2" borderId="5" xfId="0" applyFont="1" applyFill="1" applyBorder="1" applyAlignment="1" applyProtection="1">
      <alignment horizontal="left"/>
      <protection locked="0"/>
    </xf>
    <xf numFmtId="0" fontId="10" fillId="2" borderId="2" xfId="0" applyFont="1" applyFill="1" applyBorder="1" applyAlignment="1" applyProtection="1">
      <alignment horizontal="left"/>
      <protection locked="0"/>
    </xf>
    <xf numFmtId="0" fontId="10" fillId="2" borderId="8" xfId="0" applyFont="1" applyFill="1" applyBorder="1" applyAlignment="1" applyProtection="1">
      <alignment horizontal="left"/>
      <protection locked="0"/>
    </xf>
    <xf numFmtId="0" fontId="9" fillId="2" borderId="5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left"/>
    </xf>
    <xf numFmtId="38" fontId="3" fillId="0" borderId="0" xfId="0" applyNumberFormat="1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3" fillId="0" borderId="0" xfId="0" applyNumberFormat="1" applyFont="1" applyFill="1" applyBorder="1" applyAlignment="1" applyProtection="1">
      <alignment horizontal="center"/>
      <protection locked="0"/>
    </xf>
    <xf numFmtId="38" fontId="2" fillId="0" borderId="5" xfId="0" applyNumberFormat="1" applyFont="1" applyBorder="1" applyAlignment="1" applyProtection="1">
      <alignment horizontal="left"/>
    </xf>
    <xf numFmtId="38" fontId="2" fillId="0" borderId="2" xfId="0" applyNumberFormat="1" applyFont="1" applyBorder="1" applyAlignment="1" applyProtection="1">
      <alignment horizontal="left"/>
    </xf>
    <xf numFmtId="10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5" xfId="0" applyFont="1" applyFill="1" applyBorder="1" applyAlignment="1" applyProtection="1">
      <alignment horizontal="left"/>
      <protection locked="0"/>
    </xf>
    <xf numFmtId="0" fontId="3" fillId="2" borderId="2" xfId="0" applyFont="1" applyFill="1" applyBorder="1" applyAlignment="1" applyProtection="1">
      <alignment horizontal="left"/>
      <protection locked="0"/>
    </xf>
    <xf numFmtId="0" fontId="3" fillId="2" borderId="8" xfId="0" applyFont="1" applyFill="1" applyBorder="1" applyAlignment="1" applyProtection="1">
      <alignment horizontal="left"/>
      <protection locked="0"/>
    </xf>
    <xf numFmtId="10" fontId="2" fillId="0" borderId="1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38" fontId="3" fillId="4" borderId="5" xfId="0" applyNumberFormat="1" applyFont="1" applyFill="1" applyBorder="1" applyAlignment="1" applyProtection="1">
      <alignment horizontal="left"/>
      <protection locked="0"/>
    </xf>
    <xf numFmtId="38" fontId="3" fillId="4" borderId="2" xfId="0" applyNumberFormat="1" applyFont="1" applyFill="1" applyBorder="1" applyAlignment="1" applyProtection="1">
      <alignment horizontal="left"/>
      <protection locked="0"/>
    </xf>
    <xf numFmtId="38" fontId="3" fillId="4" borderId="8" xfId="0" applyNumberFormat="1" applyFont="1" applyFill="1" applyBorder="1" applyAlignment="1" applyProtection="1">
      <alignment horizontal="left"/>
      <protection locked="0"/>
    </xf>
    <xf numFmtId="0" fontId="3" fillId="4" borderId="2" xfId="0" applyFont="1" applyFill="1" applyBorder="1"/>
    <xf numFmtId="0" fontId="3" fillId="4" borderId="8" xfId="0" applyFont="1" applyFill="1" applyBorder="1"/>
    <xf numFmtId="0" fontId="3" fillId="2" borderId="2" xfId="0" applyFont="1" applyFill="1" applyBorder="1"/>
    <xf numFmtId="0" fontId="3" fillId="2" borderId="8" xfId="0" applyFont="1" applyFill="1" applyBorder="1"/>
    <xf numFmtId="38" fontId="2" fillId="0" borderId="0" xfId="0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4" fillId="2" borderId="9" xfId="0" applyFont="1" applyFill="1" applyBorder="1" applyAlignment="1" applyProtection="1">
      <alignment horizontal="left"/>
      <protection locked="0"/>
    </xf>
    <xf numFmtId="0" fontId="0" fillId="0" borderId="0" xfId="0" applyBorder="1" applyAlignment="1"/>
    <xf numFmtId="0" fontId="3" fillId="2" borderId="2" xfId="0" applyFont="1" applyFill="1" applyBorder="1" applyAlignment="1" applyProtection="1">
      <alignment horizontal="left"/>
    </xf>
    <xf numFmtId="38" fontId="2" fillId="0" borderId="11" xfId="0" applyNumberFormat="1" applyFont="1" applyFill="1" applyBorder="1" applyAlignment="1">
      <alignment horizontal="center"/>
    </xf>
    <xf numFmtId="0" fontId="0" fillId="0" borderId="11" xfId="0" applyBorder="1" applyAlignment="1"/>
    <xf numFmtId="0" fontId="2" fillId="0" borderId="11" xfId="0" applyFont="1" applyFill="1" applyBorder="1" applyAlignment="1">
      <alignment horizontal="center"/>
    </xf>
    <xf numFmtId="176" fontId="2" fillId="2" borderId="5" xfId="0" applyNumberFormat="1" applyFont="1" applyFill="1" applyBorder="1" applyAlignment="1" applyProtection="1">
      <alignment horizontal="center"/>
      <protection locked="0"/>
    </xf>
    <xf numFmtId="176" fontId="2" fillId="2" borderId="2" xfId="0" applyNumberFormat="1" applyFont="1" applyFill="1" applyBorder="1" applyAlignment="1" applyProtection="1">
      <alignment horizontal="center"/>
      <protection locked="0"/>
    </xf>
    <xf numFmtId="176" fontId="2" fillId="2" borderId="8" xfId="0" applyNumberFormat="1" applyFont="1" applyFill="1" applyBorder="1" applyAlignment="1" applyProtection="1">
      <alignment horizontal="center"/>
      <protection locked="0"/>
    </xf>
    <xf numFmtId="38" fontId="11" fillId="2" borderId="5" xfId="0" applyNumberFormat="1" applyFont="1" applyFill="1" applyBorder="1" applyAlignment="1" applyProtection="1">
      <alignment horizontal="left"/>
      <protection locked="0"/>
    </xf>
    <xf numFmtId="38" fontId="11" fillId="2" borderId="2" xfId="0" applyNumberFormat="1" applyFont="1" applyFill="1" applyBorder="1" applyAlignment="1" applyProtection="1">
      <alignment horizontal="left"/>
      <protection locked="0"/>
    </xf>
    <xf numFmtId="38" fontId="11" fillId="2" borderId="8" xfId="0" applyNumberFormat="1" applyFont="1" applyFill="1" applyBorder="1" applyAlignment="1" applyProtection="1">
      <alignment horizontal="left"/>
      <protection locked="0"/>
    </xf>
    <xf numFmtId="0" fontId="3" fillId="4" borderId="5" xfId="0" applyFont="1" applyFill="1" applyBorder="1" applyAlignment="1" applyProtection="1">
      <alignment horizontal="left"/>
    </xf>
    <xf numFmtId="0" fontId="3" fillId="4" borderId="8" xfId="0" applyFont="1" applyFill="1" applyBorder="1" applyAlignment="1" applyProtection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tabSelected="1" view="pageBreakPreview" topLeftCell="A85" zoomScaleNormal="100" zoomScaleSheetLayoutView="100" workbookViewId="0">
      <selection activeCell="H93" sqref="H93"/>
    </sheetView>
  </sheetViews>
  <sheetFormatPr defaultColWidth="9.109375" defaultRowHeight="10.199999999999999" x14ac:dyDescent="0.2"/>
  <cols>
    <col min="1" max="1" width="16.109375" style="2" customWidth="1"/>
    <col min="2" max="2" width="10.6640625" style="2" customWidth="1"/>
    <col min="3" max="3" width="8.6640625" style="2" customWidth="1"/>
    <col min="4" max="4" width="11.5546875" style="5" customWidth="1"/>
    <col min="5" max="5" width="14.109375" style="5" customWidth="1"/>
    <col min="6" max="6" width="11.6640625" style="5" customWidth="1"/>
    <col min="7" max="7" width="7.5546875" style="11" customWidth="1"/>
    <col min="8" max="8" width="9.88671875" style="11" customWidth="1"/>
    <col min="9" max="9" width="7.6640625" style="2" customWidth="1"/>
    <col min="10" max="10" width="9.88671875" style="2" customWidth="1"/>
    <col min="11" max="11" width="9.33203125" style="13" hidden="1" customWidth="1"/>
    <col min="12" max="12" width="10" style="13" hidden="1" customWidth="1"/>
    <col min="13" max="19" width="9.33203125" style="13" hidden="1" customWidth="1"/>
    <col min="20" max="20" width="0" style="13" hidden="1" customWidth="1"/>
    <col min="21" max="21" width="0.109375" style="13" hidden="1" customWidth="1"/>
    <col min="22" max="16384" width="9.109375" style="2"/>
  </cols>
  <sheetData>
    <row r="1" spans="1:21" x14ac:dyDescent="0.2">
      <c r="A1" s="176" t="s">
        <v>89</v>
      </c>
      <c r="B1" s="177"/>
      <c r="C1" s="178"/>
      <c r="D1" s="179"/>
      <c r="E1" s="179"/>
      <c r="F1" s="179"/>
      <c r="G1" s="9" t="s">
        <v>0</v>
      </c>
      <c r="H1" s="301"/>
      <c r="I1" s="302"/>
      <c r="J1" s="303"/>
    </row>
    <row r="2" spans="1:21" x14ac:dyDescent="0.2">
      <c r="A2" s="180"/>
      <c r="B2" s="181"/>
      <c r="C2" s="181"/>
      <c r="D2" s="182"/>
      <c r="E2" s="183"/>
      <c r="F2" s="183"/>
      <c r="G2" s="76"/>
    </row>
    <row r="3" spans="1:21" ht="12.75" customHeight="1" x14ac:dyDescent="0.2">
      <c r="A3" s="184" t="s">
        <v>1</v>
      </c>
      <c r="B3" s="185" t="s">
        <v>100</v>
      </c>
      <c r="C3" s="186"/>
      <c r="D3" s="187"/>
      <c r="E3" s="188" t="s">
        <v>24</v>
      </c>
      <c r="F3" s="189"/>
      <c r="G3" s="252"/>
      <c r="H3" s="253"/>
      <c r="I3" s="253"/>
      <c r="J3" s="254"/>
    </row>
    <row r="4" spans="1:21" x14ac:dyDescent="0.2">
      <c r="A4" s="184" t="s">
        <v>2</v>
      </c>
      <c r="B4" s="255" t="s">
        <v>101</v>
      </c>
      <c r="C4" s="297"/>
      <c r="D4" s="256"/>
      <c r="E4" s="276" t="s">
        <v>25</v>
      </c>
      <c r="F4" s="277"/>
      <c r="G4" s="252"/>
      <c r="H4" s="253"/>
      <c r="I4" s="253"/>
      <c r="J4" s="254"/>
    </row>
    <row r="5" spans="1:21" x14ac:dyDescent="0.2">
      <c r="A5" s="184" t="s">
        <v>3</v>
      </c>
      <c r="B5" s="190" t="s">
        <v>102</v>
      </c>
      <c r="C5" s="190"/>
      <c r="D5" s="187"/>
      <c r="E5" s="188" t="s">
        <v>26</v>
      </c>
      <c r="F5" s="189"/>
      <c r="G5" s="252"/>
      <c r="H5" s="253"/>
      <c r="I5" s="253"/>
      <c r="J5" s="254"/>
    </row>
    <row r="6" spans="1:21" x14ac:dyDescent="0.2">
      <c r="A6" s="184" t="s">
        <v>4</v>
      </c>
      <c r="B6" s="255" t="s">
        <v>103</v>
      </c>
      <c r="C6" s="297"/>
      <c r="D6" s="256"/>
      <c r="E6" s="276" t="s">
        <v>27</v>
      </c>
      <c r="F6" s="277"/>
      <c r="G6" s="252"/>
      <c r="H6" s="253"/>
      <c r="I6" s="253"/>
      <c r="J6" s="254"/>
    </row>
    <row r="7" spans="1:21" x14ac:dyDescent="0.2">
      <c r="A7" s="184" t="s">
        <v>5</v>
      </c>
      <c r="B7" s="255" t="s">
        <v>104</v>
      </c>
      <c r="C7" s="297"/>
      <c r="D7" s="256"/>
      <c r="E7" s="276" t="s">
        <v>75</v>
      </c>
      <c r="F7" s="277"/>
      <c r="G7" s="252"/>
      <c r="H7" s="253"/>
      <c r="I7" s="253"/>
      <c r="J7" s="254"/>
    </row>
    <row r="8" spans="1:21" x14ac:dyDescent="0.2">
      <c r="A8" s="191" t="s">
        <v>68</v>
      </c>
      <c r="B8" s="192" t="s">
        <v>90</v>
      </c>
      <c r="C8" s="190"/>
      <c r="D8" s="187"/>
      <c r="E8" s="193" t="s">
        <v>76</v>
      </c>
      <c r="F8" s="194"/>
      <c r="G8" s="252"/>
      <c r="H8" s="253"/>
      <c r="I8" s="253"/>
      <c r="J8" s="254"/>
    </row>
    <row r="10" spans="1:21" s="1" customFormat="1" ht="13.2" x14ac:dyDescent="0.25">
      <c r="A10" s="61" t="s">
        <v>6</v>
      </c>
      <c r="B10" s="4"/>
      <c r="C10" s="3" t="s">
        <v>58</v>
      </c>
      <c r="D10" s="7" t="s">
        <v>57</v>
      </c>
      <c r="E10" s="292" t="s">
        <v>78</v>
      </c>
      <c r="F10" s="279"/>
      <c r="G10" s="278" t="s">
        <v>21</v>
      </c>
      <c r="H10" s="279"/>
      <c r="I10" s="279"/>
      <c r="J10" s="279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1:21" s="1" customFormat="1" ht="13.2" x14ac:dyDescent="0.25">
      <c r="A11" s="195" t="s">
        <v>70</v>
      </c>
      <c r="B11" s="196"/>
      <c r="C11" s="130"/>
      <c r="D11" s="131"/>
      <c r="E11" s="250"/>
      <c r="F11" s="251"/>
      <c r="G11" s="252"/>
      <c r="H11" s="253"/>
      <c r="I11" s="253"/>
      <c r="J11" s="25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1" ht="13.2" x14ac:dyDescent="0.25">
      <c r="A12" s="197" t="s">
        <v>7</v>
      </c>
      <c r="B12" s="198"/>
      <c r="C12" s="130"/>
      <c r="D12" s="131"/>
      <c r="E12" s="250"/>
      <c r="F12" s="251"/>
      <c r="G12" s="252"/>
      <c r="H12" s="253"/>
      <c r="I12" s="253"/>
      <c r="J12" s="254"/>
    </row>
    <row r="13" spans="1:21" ht="13.2" x14ac:dyDescent="0.25">
      <c r="A13" s="255" t="s">
        <v>23</v>
      </c>
      <c r="B13" s="256"/>
      <c r="C13" s="130"/>
      <c r="D13" s="131"/>
      <c r="E13" s="250"/>
      <c r="F13" s="251"/>
      <c r="G13" s="252"/>
      <c r="H13" s="253"/>
      <c r="I13" s="253"/>
      <c r="J13" s="254"/>
    </row>
    <row r="14" spans="1:21" ht="13.2" x14ac:dyDescent="0.25">
      <c r="A14" s="255" t="s">
        <v>69</v>
      </c>
      <c r="B14" s="256"/>
      <c r="C14" s="130"/>
      <c r="D14" s="131"/>
      <c r="E14" s="250"/>
      <c r="F14" s="251"/>
      <c r="G14" s="252"/>
      <c r="H14" s="253"/>
      <c r="I14" s="253"/>
      <c r="J14" s="254"/>
    </row>
    <row r="15" spans="1:21" ht="13.8" thickBot="1" x14ac:dyDescent="0.3">
      <c r="A15" s="255" t="s">
        <v>77</v>
      </c>
      <c r="B15" s="256"/>
      <c r="C15" s="130"/>
      <c r="D15" s="131"/>
      <c r="E15" s="250"/>
      <c r="F15" s="251"/>
      <c r="G15" s="252"/>
      <c r="H15" s="253"/>
      <c r="I15" s="253"/>
      <c r="J15" s="254"/>
      <c r="O15" s="13">
        <v>71.3</v>
      </c>
    </row>
    <row r="16" spans="1:21" ht="10.8" thickBot="1" x14ac:dyDescent="0.25">
      <c r="A16" s="199" t="s">
        <v>8</v>
      </c>
      <c r="B16" s="200"/>
      <c r="C16" s="29"/>
      <c r="D16" s="30"/>
      <c r="E16" s="132">
        <f>SUM(D11:D15)</f>
        <v>0</v>
      </c>
      <c r="F16" s="31"/>
      <c r="G16" s="32"/>
      <c r="H16" s="32"/>
      <c r="I16" s="23"/>
      <c r="J16" s="23"/>
    </row>
    <row r="17" spans="1:21" x14ac:dyDescent="0.2">
      <c r="A17" s="74"/>
      <c r="B17" s="23"/>
      <c r="C17" s="23"/>
      <c r="D17" s="31"/>
      <c r="E17" s="31"/>
      <c r="F17" s="31"/>
      <c r="G17" s="32"/>
      <c r="H17" s="32"/>
      <c r="I17" s="23"/>
      <c r="J17" s="23"/>
      <c r="O17" s="13">
        <v>10.01</v>
      </c>
    </row>
    <row r="18" spans="1:21" ht="13.2" x14ac:dyDescent="0.25">
      <c r="A18" s="57" t="s">
        <v>94</v>
      </c>
      <c r="B18" s="53"/>
      <c r="C18" s="24" t="s">
        <v>58</v>
      </c>
      <c r="D18" s="34" t="s">
        <v>57</v>
      </c>
      <c r="E18" s="283" t="s">
        <v>21</v>
      </c>
      <c r="F18" s="284"/>
      <c r="G18" s="284"/>
      <c r="H18" s="284"/>
      <c r="I18" s="284"/>
      <c r="J18" s="284"/>
      <c r="O18" s="13">
        <v>7.51</v>
      </c>
    </row>
    <row r="19" spans="1:21" s="1" customFormat="1" x14ac:dyDescent="0.2">
      <c r="A19" s="288" t="s">
        <v>106</v>
      </c>
      <c r="B19" s="289"/>
      <c r="C19" s="215"/>
      <c r="D19" s="216"/>
      <c r="E19" s="285" t="s">
        <v>91</v>
      </c>
      <c r="F19" s="286"/>
      <c r="G19" s="286"/>
      <c r="H19" s="286"/>
      <c r="I19" s="286"/>
      <c r="J19" s="287"/>
      <c r="K19" s="14"/>
      <c r="L19" s="14"/>
      <c r="M19" s="14"/>
      <c r="N19" s="14"/>
      <c r="O19" s="14">
        <v>5.73</v>
      </c>
      <c r="P19" s="14"/>
      <c r="Q19" s="14"/>
      <c r="R19" s="14"/>
      <c r="S19" s="14"/>
      <c r="T19" s="14"/>
      <c r="U19" s="14"/>
    </row>
    <row r="20" spans="1:21" x14ac:dyDescent="0.2">
      <c r="A20" s="214" t="s">
        <v>66</v>
      </c>
      <c r="B20" s="219"/>
      <c r="C20" s="215"/>
      <c r="D20" s="220"/>
      <c r="E20" s="285" t="s">
        <v>91</v>
      </c>
      <c r="F20" s="286"/>
      <c r="G20" s="286"/>
      <c r="H20" s="286"/>
      <c r="I20" s="286"/>
      <c r="J20" s="287"/>
    </row>
    <row r="21" spans="1:21" x14ac:dyDescent="0.2">
      <c r="A21" s="288" t="s">
        <v>108</v>
      </c>
      <c r="B21" s="289"/>
      <c r="C21" s="215"/>
      <c r="D21" s="220"/>
      <c r="E21" s="221" t="s">
        <v>91</v>
      </c>
      <c r="F21" s="217"/>
      <c r="G21" s="217"/>
      <c r="H21" s="217"/>
      <c r="I21" s="217"/>
      <c r="J21" s="218"/>
      <c r="K21" s="13" t="s">
        <v>44</v>
      </c>
    </row>
    <row r="22" spans="1:21" x14ac:dyDescent="0.2">
      <c r="A22" s="290" t="s">
        <v>105</v>
      </c>
      <c r="B22" s="291"/>
      <c r="C22" s="133"/>
      <c r="D22" s="134"/>
      <c r="E22" s="213"/>
      <c r="F22" s="207"/>
      <c r="G22" s="207"/>
      <c r="H22" s="207"/>
      <c r="I22" s="207"/>
      <c r="J22" s="208"/>
    </row>
    <row r="23" spans="1:21" x14ac:dyDescent="0.2">
      <c r="A23" s="288" t="s">
        <v>107</v>
      </c>
      <c r="B23" s="289"/>
      <c r="C23" s="215"/>
      <c r="D23" s="220"/>
      <c r="E23" s="221" t="s">
        <v>91</v>
      </c>
      <c r="F23" s="217"/>
      <c r="G23" s="217"/>
      <c r="H23" s="217"/>
      <c r="I23" s="217"/>
      <c r="J23" s="218"/>
    </row>
    <row r="24" spans="1:21" ht="13.2" x14ac:dyDescent="0.25">
      <c r="A24" s="307" t="s">
        <v>39</v>
      </c>
      <c r="B24" s="308"/>
      <c r="C24" s="222"/>
      <c r="D24" s="220"/>
      <c r="E24" s="285" t="s">
        <v>91</v>
      </c>
      <c r="F24" s="286"/>
      <c r="G24" s="286"/>
      <c r="H24" s="286"/>
      <c r="I24" s="286"/>
      <c r="J24" s="287"/>
    </row>
    <row r="25" spans="1:21" x14ac:dyDescent="0.2">
      <c r="A25" s="214" t="s">
        <v>59</v>
      </c>
      <c r="B25" s="223"/>
      <c r="C25" s="215"/>
      <c r="D25" s="220"/>
      <c r="E25" s="285" t="s">
        <v>91</v>
      </c>
      <c r="F25" s="286"/>
      <c r="G25" s="286"/>
      <c r="H25" s="286"/>
      <c r="I25" s="286"/>
      <c r="J25" s="287"/>
    </row>
    <row r="26" spans="1:21" x14ac:dyDescent="0.2">
      <c r="A26" s="224" t="s">
        <v>84</v>
      </c>
      <c r="B26" s="225"/>
      <c r="C26" s="215"/>
      <c r="D26" s="220"/>
      <c r="E26" s="226" t="s">
        <v>91</v>
      </c>
      <c r="F26" s="227"/>
      <c r="G26" s="228"/>
      <c r="H26" s="228"/>
      <c r="I26" s="229"/>
      <c r="J26" s="230"/>
      <c r="K26" s="13" t="s">
        <v>45</v>
      </c>
    </row>
    <row r="27" spans="1:21" x14ac:dyDescent="0.2">
      <c r="A27" s="231" t="s">
        <v>97</v>
      </c>
      <c r="B27" s="232"/>
      <c r="C27" s="215"/>
      <c r="D27" s="220"/>
      <c r="E27" s="233" t="s">
        <v>91</v>
      </c>
      <c r="F27" s="234"/>
      <c r="G27" s="235"/>
      <c r="H27" s="235"/>
      <c r="I27" s="232"/>
      <c r="J27" s="236"/>
      <c r="K27" s="13" t="s">
        <v>45</v>
      </c>
    </row>
    <row r="28" spans="1:21" x14ac:dyDescent="0.2">
      <c r="A28" s="125" t="s">
        <v>98</v>
      </c>
      <c r="B28" s="128"/>
      <c r="C28" s="133"/>
      <c r="D28" s="134"/>
      <c r="E28" s="125"/>
      <c r="F28" s="136"/>
      <c r="G28" s="137"/>
      <c r="H28" s="137"/>
      <c r="I28" s="128"/>
      <c r="J28" s="129"/>
    </row>
    <row r="29" spans="1:21" ht="10.8" thickBot="1" x14ac:dyDescent="0.25">
      <c r="A29" s="28" t="s">
        <v>8</v>
      </c>
      <c r="B29" s="29"/>
      <c r="C29" s="29"/>
      <c r="D29" s="30"/>
      <c r="E29" s="138">
        <f>SUM(D19:D28)</f>
        <v>0</v>
      </c>
      <c r="F29" s="31"/>
      <c r="G29" s="32"/>
      <c r="H29" s="32"/>
      <c r="I29" s="23"/>
      <c r="J29" s="23"/>
      <c r="K29" s="13">
        <v>417000</v>
      </c>
    </row>
    <row r="30" spans="1:21" ht="10.8" thickBot="1" x14ac:dyDescent="0.25">
      <c r="A30" s="23"/>
      <c r="B30" s="23"/>
      <c r="C30" s="23"/>
      <c r="D30" s="31"/>
      <c r="E30" s="31"/>
      <c r="F30" s="31"/>
      <c r="G30" s="32"/>
      <c r="H30" s="32"/>
      <c r="I30" s="23"/>
      <c r="J30" s="23"/>
    </row>
    <row r="31" spans="1:21" ht="10.8" thickBot="1" x14ac:dyDescent="0.25">
      <c r="A31" s="26" t="s">
        <v>56</v>
      </c>
      <c r="B31" s="26"/>
      <c r="C31" s="27"/>
      <c r="D31" s="36"/>
      <c r="E31" s="139">
        <f>E16+E29</f>
        <v>0</v>
      </c>
      <c r="F31" s="31"/>
      <c r="G31" s="32"/>
      <c r="H31" s="32"/>
      <c r="I31" s="23"/>
      <c r="J31" s="23"/>
    </row>
    <row r="32" spans="1:21" x14ac:dyDescent="0.2">
      <c r="A32" s="23"/>
      <c r="B32" s="25"/>
      <c r="C32" s="25"/>
      <c r="D32" s="19"/>
      <c r="E32" s="19"/>
      <c r="F32" s="31"/>
      <c r="G32" s="32"/>
      <c r="H32" s="32"/>
      <c r="I32" s="23"/>
      <c r="J32" s="23"/>
    </row>
    <row r="33" spans="1:26" x14ac:dyDescent="0.2">
      <c r="A33" s="33"/>
      <c r="B33" s="23"/>
      <c r="C33" s="23"/>
      <c r="D33" s="31"/>
      <c r="E33" s="31"/>
      <c r="F33" s="31"/>
      <c r="G33" s="32"/>
      <c r="H33" s="32"/>
      <c r="I33" s="23"/>
      <c r="J33" s="24"/>
    </row>
    <row r="34" spans="1:26" x14ac:dyDescent="0.2">
      <c r="A34" s="33" t="s">
        <v>31</v>
      </c>
      <c r="B34" s="23"/>
      <c r="C34" s="23"/>
      <c r="D34" s="31"/>
      <c r="E34" s="31"/>
      <c r="F34" s="39" t="s">
        <v>32</v>
      </c>
      <c r="G34" s="37"/>
      <c r="H34" s="24" t="s">
        <v>71</v>
      </c>
      <c r="I34" s="24"/>
      <c r="J34" s="24"/>
    </row>
    <row r="35" spans="1:26" x14ac:dyDescent="0.2">
      <c r="A35" s="33" t="s">
        <v>9</v>
      </c>
      <c r="B35" s="22" t="s">
        <v>28</v>
      </c>
      <c r="C35" s="22"/>
      <c r="D35" s="38"/>
      <c r="E35" s="39" t="s">
        <v>57</v>
      </c>
      <c r="F35" s="39" t="s">
        <v>29</v>
      </c>
      <c r="G35" s="37" t="s">
        <v>79</v>
      </c>
      <c r="H35" s="24" t="s">
        <v>30</v>
      </c>
      <c r="I35" s="24"/>
      <c r="J35" s="24"/>
    </row>
    <row r="36" spans="1:26" s="1" customFormat="1" x14ac:dyDescent="0.2">
      <c r="A36" s="237" t="s">
        <v>10</v>
      </c>
      <c r="B36" s="280"/>
      <c r="C36" s="281"/>
      <c r="D36" s="282"/>
      <c r="E36" s="131"/>
      <c r="F36" s="140" t="e">
        <f t="shared" ref="F36:F44" si="0">+E36/$E$62</f>
        <v>#DIV/0!</v>
      </c>
      <c r="G36" s="141"/>
      <c r="H36" s="142"/>
      <c r="I36" s="66"/>
      <c r="J36" s="64"/>
      <c r="K36" s="14" t="s">
        <v>46</v>
      </c>
      <c r="L36" s="14" t="s">
        <v>47</v>
      </c>
      <c r="M36" s="14" t="s">
        <v>43</v>
      </c>
      <c r="N36" s="14" t="s">
        <v>48</v>
      </c>
      <c r="O36" s="14" t="s">
        <v>49</v>
      </c>
      <c r="P36" s="14" t="s">
        <v>50</v>
      </c>
      <c r="Q36" s="14" t="s">
        <v>51</v>
      </c>
      <c r="R36" s="14" t="s">
        <v>52</v>
      </c>
      <c r="S36" s="14"/>
      <c r="T36" s="14"/>
      <c r="U36" s="14"/>
    </row>
    <row r="37" spans="1:26" x14ac:dyDescent="0.2">
      <c r="A37" s="237" t="s">
        <v>11</v>
      </c>
      <c r="B37" s="280"/>
      <c r="C37" s="281"/>
      <c r="D37" s="282"/>
      <c r="E37" s="131"/>
      <c r="F37" s="140" t="e">
        <f t="shared" si="0"/>
        <v>#DIV/0!</v>
      </c>
      <c r="G37" s="141"/>
      <c r="H37" s="142"/>
      <c r="I37" s="66"/>
      <c r="J37" s="64"/>
      <c r="K37" s="15">
        <v>65500</v>
      </c>
      <c r="L37" s="15"/>
      <c r="M37" s="15"/>
      <c r="N37" s="15"/>
      <c r="O37" s="15"/>
      <c r="P37" s="15"/>
      <c r="Q37" s="15"/>
      <c r="R37" s="15"/>
      <c r="S37" s="15">
        <f>SUM(K37:R37)</f>
        <v>65500</v>
      </c>
      <c r="T37" s="15"/>
      <c r="U37" s="15"/>
      <c r="V37" s="12"/>
      <c r="W37" s="12"/>
      <c r="X37" s="12"/>
      <c r="Y37" s="12"/>
      <c r="Z37" s="12"/>
    </row>
    <row r="38" spans="1:26" x14ac:dyDescent="0.2">
      <c r="A38" s="238" t="s">
        <v>12</v>
      </c>
      <c r="B38" s="135"/>
      <c r="C38" s="209"/>
      <c r="D38" s="205"/>
      <c r="E38" s="210"/>
      <c r="F38" s="140" t="e">
        <f t="shared" si="0"/>
        <v>#DIV/0!</v>
      </c>
      <c r="G38" s="211"/>
      <c r="H38" s="212"/>
      <c r="I38" s="66"/>
      <c r="J38" s="64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2"/>
      <c r="W38" s="12"/>
      <c r="X38" s="12"/>
      <c r="Y38" s="12"/>
      <c r="Z38" s="12"/>
    </row>
    <row r="39" spans="1:26" x14ac:dyDescent="0.2">
      <c r="A39" s="237" t="s">
        <v>13</v>
      </c>
      <c r="B39" s="280"/>
      <c r="C39" s="281"/>
      <c r="D39" s="282"/>
      <c r="E39" s="131"/>
      <c r="F39" s="143" t="e">
        <f t="shared" si="0"/>
        <v>#DIV/0!</v>
      </c>
      <c r="G39" s="141"/>
      <c r="H39" s="142"/>
      <c r="I39" s="66"/>
      <c r="J39" s="64"/>
      <c r="K39" s="15">
        <f>69500*0.6811</f>
        <v>47336.450000000004</v>
      </c>
      <c r="L39" s="15">
        <f>69500*0.01</f>
        <v>695</v>
      </c>
      <c r="M39" s="15">
        <f>69500*0.0109</f>
        <v>757.55</v>
      </c>
      <c r="N39" s="15">
        <f>69500*0.2194</f>
        <v>15248.300000000001</v>
      </c>
      <c r="O39" s="15" t="e">
        <f>#REF!*0.0547</f>
        <v>#REF!</v>
      </c>
      <c r="P39" s="15" t="e">
        <f>#REF!*0.0109</f>
        <v>#REF!</v>
      </c>
      <c r="Q39" s="15" t="e">
        <f>#REF!*0.0065</f>
        <v>#REF!</v>
      </c>
      <c r="R39" s="15" t="e">
        <f>#REF!*0.0065</f>
        <v>#REF!</v>
      </c>
      <c r="S39" s="15" t="e">
        <f>SUM(K39:R39)</f>
        <v>#REF!</v>
      </c>
      <c r="T39" s="15"/>
      <c r="U39" s="15"/>
      <c r="V39" s="12"/>
      <c r="W39" s="12"/>
      <c r="X39" s="12"/>
      <c r="Y39" s="12"/>
      <c r="Z39" s="12"/>
    </row>
    <row r="40" spans="1:26" x14ac:dyDescent="0.2">
      <c r="A40" s="239"/>
      <c r="B40" s="280"/>
      <c r="C40" s="281"/>
      <c r="D40" s="282"/>
      <c r="E40" s="131"/>
      <c r="F40" s="143" t="e">
        <f t="shared" si="0"/>
        <v>#DIV/0!</v>
      </c>
      <c r="G40" s="141"/>
      <c r="H40" s="148"/>
      <c r="I40" s="66"/>
      <c r="J40" s="64"/>
      <c r="K40" s="15" t="e">
        <f>#REF!*0.713</f>
        <v>#REF!</v>
      </c>
      <c r="L40" s="15"/>
      <c r="M40" s="15"/>
      <c r="N40" s="15" t="e">
        <f>#REF!*0.2297</f>
        <v>#REF!</v>
      </c>
      <c r="O40" s="15" t="e">
        <f>#REF!*0.0573</f>
        <v>#REF!</v>
      </c>
      <c r="P40" s="15"/>
      <c r="Q40" s="15"/>
      <c r="R40" s="15"/>
      <c r="S40" s="15" t="e">
        <f>SUM(K40:R40)</f>
        <v>#REF!</v>
      </c>
      <c r="T40" s="15"/>
      <c r="U40" s="15"/>
      <c r="V40" s="12"/>
      <c r="W40" s="12"/>
      <c r="X40" s="12"/>
      <c r="Y40" s="12"/>
      <c r="Z40" s="12"/>
    </row>
    <row r="41" spans="1:26" x14ac:dyDescent="0.2">
      <c r="A41" s="237"/>
      <c r="B41" s="280"/>
      <c r="C41" s="281"/>
      <c r="D41" s="282"/>
      <c r="E41" s="131"/>
      <c r="F41" s="140" t="e">
        <f t="shared" si="0"/>
        <v>#DIV/0!</v>
      </c>
      <c r="G41" s="141"/>
      <c r="H41" s="142"/>
      <c r="I41" s="67"/>
      <c r="J41" s="64"/>
      <c r="K41" s="15">
        <f>3</f>
        <v>3</v>
      </c>
      <c r="L41" s="15"/>
      <c r="M41" s="15"/>
      <c r="N41" s="15">
        <f>($D$21-23000)*0.2297</f>
        <v>-5283.0999999999995</v>
      </c>
      <c r="O41" s="15">
        <f>($D$21-23000)*0.0573</f>
        <v>-1317.8999999999999</v>
      </c>
      <c r="P41" s="15"/>
      <c r="Q41" s="15"/>
      <c r="R41" s="15"/>
      <c r="S41" s="15">
        <f>SUM(K41:R41)</f>
        <v>-6597.9999999999991</v>
      </c>
      <c r="T41" s="15"/>
      <c r="U41" s="15"/>
      <c r="V41" s="12"/>
      <c r="W41" s="12"/>
      <c r="X41" s="12"/>
      <c r="Y41" s="12"/>
      <c r="Z41" s="12"/>
    </row>
    <row r="42" spans="1:26" x14ac:dyDescent="0.2">
      <c r="A42" s="240"/>
      <c r="B42" s="135"/>
      <c r="C42" s="126"/>
      <c r="D42" s="127"/>
      <c r="E42" s="144"/>
      <c r="F42" s="140" t="e">
        <f t="shared" si="0"/>
        <v>#DIV/0!</v>
      </c>
      <c r="G42" s="145"/>
      <c r="H42" s="146"/>
      <c r="I42" s="67"/>
      <c r="J42" s="64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2"/>
      <c r="W42" s="12"/>
      <c r="X42" s="12"/>
      <c r="Y42" s="12"/>
      <c r="Z42" s="12"/>
    </row>
    <row r="43" spans="1:26" ht="10.8" thickBot="1" x14ac:dyDescent="0.25">
      <c r="A43" s="241"/>
      <c r="B43" s="125"/>
      <c r="C43" s="126"/>
      <c r="D43" s="127"/>
      <c r="E43" s="147"/>
      <c r="F43" s="140" t="e">
        <f t="shared" si="0"/>
        <v>#DIV/0!</v>
      </c>
      <c r="G43" s="141"/>
      <c r="H43" s="148"/>
      <c r="I43" s="23"/>
      <c r="J43" s="23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2"/>
      <c r="W43" s="12"/>
      <c r="X43" s="12"/>
      <c r="Y43" s="12"/>
      <c r="Z43" s="12"/>
    </row>
    <row r="44" spans="1:26" ht="10.8" thickBot="1" x14ac:dyDescent="0.25">
      <c r="A44" s="241"/>
      <c r="B44" s="149"/>
      <c r="C44" s="124"/>
      <c r="D44" s="150"/>
      <c r="E44" s="147"/>
      <c r="F44" s="140" t="e">
        <f t="shared" si="0"/>
        <v>#DIV/0!</v>
      </c>
      <c r="G44" s="141"/>
      <c r="H44" s="148"/>
      <c r="I44" s="23"/>
      <c r="J44" s="23"/>
      <c r="K44" s="15"/>
      <c r="L44" s="15"/>
      <c r="M44" s="15"/>
      <c r="N44" s="16">
        <v>0.22969999999999999</v>
      </c>
      <c r="O44" s="15"/>
      <c r="P44" s="15"/>
      <c r="R44" s="17" t="s">
        <v>53</v>
      </c>
      <c r="S44" s="15" t="e">
        <f>#REF!</f>
        <v>#REF!</v>
      </c>
      <c r="T44" s="15"/>
      <c r="U44" s="15"/>
      <c r="V44" s="12"/>
      <c r="W44" s="12"/>
      <c r="X44" s="12"/>
      <c r="Y44" s="12"/>
      <c r="Z44" s="12"/>
    </row>
    <row r="45" spans="1:26" ht="10.8" thickBot="1" x14ac:dyDescent="0.25">
      <c r="A45" s="23"/>
      <c r="B45" s="23"/>
      <c r="C45" s="23"/>
      <c r="D45" s="31"/>
      <c r="E45" s="151"/>
      <c r="F45" s="152" t="e">
        <f>SUM(F36:F44)</f>
        <v>#DIV/0!</v>
      </c>
      <c r="G45" s="18"/>
      <c r="H45" s="18"/>
      <c r="I45" s="68"/>
      <c r="J45" s="68"/>
      <c r="K45" s="15"/>
      <c r="L45" s="15"/>
      <c r="M45" s="15" t="s">
        <v>54</v>
      </c>
      <c r="N45" s="15">
        <v>10.01</v>
      </c>
      <c r="O45" s="15">
        <f>N45/N44</f>
        <v>43.578580757509798</v>
      </c>
      <c r="P45" s="15" t="e">
        <f>(O45/100)*#REF!</f>
        <v>#REF!</v>
      </c>
      <c r="Q45" s="15"/>
      <c r="R45" s="15"/>
      <c r="S45" s="15" t="e">
        <f>SUM(S44:S44)</f>
        <v>#REF!</v>
      </c>
      <c r="T45" s="15"/>
      <c r="U45" s="15"/>
      <c r="V45" s="12"/>
      <c r="W45" s="12"/>
      <c r="X45" s="12"/>
      <c r="Y45" s="12"/>
      <c r="Z45" s="12"/>
    </row>
    <row r="46" spans="1:26" x14ac:dyDescent="0.2">
      <c r="A46" s="201" t="s">
        <v>14</v>
      </c>
      <c r="B46" s="23"/>
      <c r="C46" s="23"/>
      <c r="D46" s="31"/>
      <c r="E46" s="151"/>
      <c r="F46" s="52"/>
      <c r="G46" s="32"/>
      <c r="H46" s="32"/>
      <c r="I46" s="68"/>
      <c r="J46" s="68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2"/>
      <c r="W46" s="12"/>
      <c r="X46" s="12"/>
      <c r="Y46" s="12"/>
      <c r="Z46" s="12"/>
    </row>
    <row r="47" spans="1:26" x14ac:dyDescent="0.2">
      <c r="A47" s="237" t="s">
        <v>10</v>
      </c>
      <c r="B47" s="280"/>
      <c r="C47" s="281"/>
      <c r="D47" s="282"/>
      <c r="E47" s="131"/>
      <c r="F47" s="140" t="e">
        <f t="shared" ref="F47:F59" si="1">+E47/$E$62</f>
        <v>#DIV/0!</v>
      </c>
      <c r="G47" s="141"/>
      <c r="H47" s="148"/>
      <c r="I47" s="63"/>
      <c r="J47" s="64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2"/>
      <c r="W47" s="12"/>
      <c r="X47" s="12"/>
      <c r="Y47" s="12"/>
      <c r="Z47" s="12"/>
    </row>
    <row r="48" spans="1:26" x14ac:dyDescent="0.2">
      <c r="A48" s="237" t="s">
        <v>11</v>
      </c>
      <c r="B48" s="280"/>
      <c r="C48" s="281"/>
      <c r="D48" s="282"/>
      <c r="E48" s="131"/>
      <c r="F48" s="140" t="e">
        <f t="shared" si="1"/>
        <v>#DIV/0!</v>
      </c>
      <c r="G48" s="141"/>
      <c r="H48" s="148"/>
      <c r="I48" s="63"/>
      <c r="J48" s="64"/>
      <c r="K48" s="15"/>
      <c r="L48" s="15"/>
      <c r="M48" s="15"/>
      <c r="N48" s="15">
        <f>SUM(N45:N45)</f>
        <v>10.01</v>
      </c>
      <c r="O48" s="15">
        <f>SUM(O45:O45)</f>
        <v>43.578580757509798</v>
      </c>
      <c r="P48" s="15" t="e">
        <f>SUM(P45:P45)</f>
        <v>#REF!</v>
      </c>
      <c r="Q48" s="15"/>
      <c r="R48" s="15"/>
      <c r="S48" s="15"/>
      <c r="T48" s="15"/>
      <c r="U48" s="15"/>
      <c r="V48" s="12"/>
      <c r="W48" s="12"/>
      <c r="X48" s="12"/>
      <c r="Y48" s="12"/>
      <c r="Z48" s="12"/>
    </row>
    <row r="49" spans="1:26" x14ac:dyDescent="0.2">
      <c r="A49" s="242" t="s">
        <v>15</v>
      </c>
      <c r="B49" s="280"/>
      <c r="C49" s="281"/>
      <c r="D49" s="282"/>
      <c r="E49" s="131"/>
      <c r="F49" s="140" t="e">
        <f t="shared" si="1"/>
        <v>#DIV/0!</v>
      </c>
      <c r="G49" s="153"/>
      <c r="H49" s="148"/>
      <c r="I49" s="65"/>
      <c r="J49" s="64"/>
      <c r="K49" s="15"/>
      <c r="L49" s="15">
        <v>5.73</v>
      </c>
      <c r="M49" s="15"/>
      <c r="N49" s="16">
        <v>5.7299999999999997E-2</v>
      </c>
      <c r="O49" s="15"/>
      <c r="P49" s="15"/>
      <c r="Q49" s="15"/>
      <c r="R49" s="15"/>
      <c r="S49" s="15"/>
      <c r="T49" s="15"/>
      <c r="U49" s="15"/>
      <c r="V49" s="12"/>
      <c r="W49" s="12"/>
      <c r="X49" s="12"/>
      <c r="Y49" s="12"/>
      <c r="Z49" s="12"/>
    </row>
    <row r="50" spans="1:26" x14ac:dyDescent="0.2">
      <c r="A50" s="237" t="s">
        <v>16</v>
      </c>
      <c r="B50" s="280"/>
      <c r="C50" s="281"/>
      <c r="D50" s="282"/>
      <c r="E50" s="131"/>
      <c r="F50" s="140" t="e">
        <f t="shared" si="1"/>
        <v>#DIV/0!</v>
      </c>
      <c r="G50" s="141"/>
      <c r="H50" s="148"/>
      <c r="I50" s="65"/>
      <c r="J50" s="64"/>
      <c r="K50" s="15"/>
      <c r="L50" s="15"/>
      <c r="M50" s="15" t="s">
        <v>17</v>
      </c>
      <c r="N50" s="16">
        <v>4.68</v>
      </c>
      <c r="O50" s="15">
        <f>N50/N49</f>
        <v>81.675392670157066</v>
      </c>
      <c r="P50" s="15" t="e">
        <f>(O50/100)*#REF!</f>
        <v>#REF!</v>
      </c>
      <c r="Q50" s="15"/>
      <c r="R50" s="15"/>
      <c r="S50" s="15"/>
      <c r="T50" s="15"/>
      <c r="U50" s="15"/>
      <c r="V50" s="12"/>
      <c r="W50" s="12"/>
      <c r="X50" s="12"/>
      <c r="Y50" s="12"/>
      <c r="Z50" s="12"/>
    </row>
    <row r="51" spans="1:26" x14ac:dyDescent="0.2">
      <c r="A51" s="243" t="s">
        <v>17</v>
      </c>
      <c r="B51" s="280"/>
      <c r="C51" s="281"/>
      <c r="D51" s="282"/>
      <c r="E51" s="131"/>
      <c r="F51" s="140" t="e">
        <f t="shared" si="1"/>
        <v>#DIV/0!</v>
      </c>
      <c r="G51" s="141"/>
      <c r="H51" s="148"/>
      <c r="I51" s="63"/>
      <c r="J51" s="64"/>
      <c r="K51" s="15"/>
      <c r="L51" s="15"/>
      <c r="M51" s="15" t="s">
        <v>18</v>
      </c>
      <c r="N51" s="16">
        <v>1.05</v>
      </c>
      <c r="O51" s="15">
        <f>N51/N49</f>
        <v>18.324607329842934</v>
      </c>
      <c r="P51" s="15" t="e">
        <f>(O51/100)*#REF!</f>
        <v>#REF!</v>
      </c>
      <c r="Q51" s="15"/>
      <c r="R51" s="15"/>
      <c r="S51" s="15"/>
      <c r="T51" s="15"/>
      <c r="U51" s="15"/>
      <c r="V51" s="12"/>
      <c r="W51" s="12"/>
      <c r="X51" s="12"/>
      <c r="Y51" s="12"/>
      <c r="Z51" s="12"/>
    </row>
    <row r="52" spans="1:26" x14ac:dyDescent="0.2">
      <c r="A52" s="237" t="s">
        <v>18</v>
      </c>
      <c r="B52" s="280"/>
      <c r="C52" s="281"/>
      <c r="D52" s="282"/>
      <c r="E52" s="131"/>
      <c r="F52" s="140" t="e">
        <f t="shared" si="1"/>
        <v>#DIV/0!</v>
      </c>
      <c r="G52" s="141"/>
      <c r="H52" s="148"/>
      <c r="I52" s="63"/>
      <c r="J52" s="64"/>
      <c r="K52" s="15"/>
      <c r="L52" s="15"/>
      <c r="M52" s="15"/>
      <c r="N52" s="15">
        <f>SUM(N50:N51)</f>
        <v>5.7299999999999995</v>
      </c>
      <c r="O52" s="15">
        <f>SUM(O50:O51)</f>
        <v>100</v>
      </c>
      <c r="P52" s="15" t="e">
        <f>SUM(P50:P51)</f>
        <v>#REF!</v>
      </c>
      <c r="Q52" s="15"/>
      <c r="R52" s="15"/>
      <c r="S52" s="15"/>
      <c r="T52" s="15"/>
      <c r="U52" s="15"/>
      <c r="V52" s="12"/>
      <c r="W52" s="12"/>
      <c r="X52" s="12"/>
      <c r="Y52" s="12"/>
      <c r="Z52" s="12"/>
    </row>
    <row r="53" spans="1:26" x14ac:dyDescent="0.2">
      <c r="A53" s="237" t="s">
        <v>33</v>
      </c>
      <c r="B53" s="280"/>
      <c r="C53" s="281"/>
      <c r="D53" s="282"/>
      <c r="E53" s="131"/>
      <c r="F53" s="140" t="e">
        <f t="shared" si="1"/>
        <v>#DIV/0!</v>
      </c>
      <c r="G53" s="141"/>
      <c r="H53" s="148"/>
      <c r="I53" s="63"/>
      <c r="J53" s="64"/>
      <c r="K53" s="15"/>
      <c r="L53" s="15"/>
      <c r="M53" s="15"/>
      <c r="N53" s="15"/>
      <c r="O53" s="15"/>
      <c r="P53" s="15" t="e">
        <f>P52-#REF!</f>
        <v>#REF!</v>
      </c>
      <c r="Q53" s="15"/>
      <c r="R53" s="15"/>
      <c r="S53" s="15"/>
      <c r="T53" s="15"/>
      <c r="U53" s="15"/>
      <c r="V53" s="12"/>
      <c r="W53" s="12"/>
      <c r="X53" s="12"/>
      <c r="Y53" s="12"/>
      <c r="Z53" s="12"/>
    </row>
    <row r="54" spans="1:26" x14ac:dyDescent="0.2">
      <c r="A54" s="237" t="s">
        <v>19</v>
      </c>
      <c r="B54" s="280"/>
      <c r="C54" s="281"/>
      <c r="D54" s="282"/>
      <c r="E54" s="131"/>
      <c r="F54" s="140" t="e">
        <f t="shared" si="1"/>
        <v>#DIV/0!</v>
      </c>
      <c r="G54" s="141"/>
      <c r="H54" s="148"/>
      <c r="I54" s="63"/>
      <c r="J54" s="64"/>
      <c r="K54" s="15"/>
      <c r="L54" s="15"/>
      <c r="M54" s="15"/>
      <c r="N54" s="15">
        <f>5.73*0.1828</f>
        <v>1.047444</v>
      </c>
      <c r="O54" s="15"/>
      <c r="P54" s="15"/>
      <c r="Q54" s="15"/>
      <c r="R54" s="15"/>
      <c r="S54" s="15"/>
      <c r="T54" s="15"/>
      <c r="U54" s="15"/>
      <c r="V54" s="12"/>
      <c r="W54" s="12"/>
      <c r="X54" s="12"/>
      <c r="Y54" s="12"/>
      <c r="Z54" s="12"/>
    </row>
    <row r="55" spans="1:26" x14ac:dyDescent="0.2">
      <c r="A55" s="237" t="s">
        <v>20</v>
      </c>
      <c r="B55" s="280"/>
      <c r="C55" s="281"/>
      <c r="D55" s="282"/>
      <c r="E55" s="131"/>
      <c r="F55" s="140" t="e">
        <f t="shared" si="1"/>
        <v>#DIV/0!</v>
      </c>
      <c r="G55" s="141"/>
      <c r="H55" s="148"/>
      <c r="I55" s="63"/>
      <c r="J55" s="64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2"/>
      <c r="W55" s="12"/>
      <c r="X55" s="12"/>
      <c r="Y55" s="12"/>
      <c r="Z55" s="12"/>
    </row>
    <row r="56" spans="1:26" x14ac:dyDescent="0.2">
      <c r="A56" s="237" t="s">
        <v>42</v>
      </c>
      <c r="B56" s="280"/>
      <c r="C56" s="281"/>
      <c r="D56" s="282"/>
      <c r="E56" s="131"/>
      <c r="F56" s="140" t="e">
        <f t="shared" si="1"/>
        <v>#DIV/0!</v>
      </c>
      <c r="G56" s="141"/>
      <c r="H56" s="148"/>
      <c r="I56" s="23"/>
      <c r="J56" s="23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2"/>
      <c r="W56" s="12"/>
      <c r="X56" s="12"/>
      <c r="Y56" s="12"/>
      <c r="Z56" s="12"/>
    </row>
    <row r="57" spans="1:26" x14ac:dyDescent="0.2">
      <c r="A57" s="133" t="s">
        <v>109</v>
      </c>
      <c r="B57" s="295"/>
      <c r="C57" s="295"/>
      <c r="D57" s="295"/>
      <c r="E57" s="131"/>
      <c r="F57" s="140" t="e">
        <f t="shared" si="1"/>
        <v>#DIV/0!</v>
      </c>
      <c r="G57" s="141"/>
      <c r="H57" s="141"/>
      <c r="I57" s="23"/>
      <c r="J57" s="23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2"/>
      <c r="W57" s="12"/>
      <c r="X57" s="12"/>
      <c r="Y57" s="12"/>
      <c r="Z57" s="12"/>
    </row>
    <row r="58" spans="1:26" x14ac:dyDescent="0.2">
      <c r="A58" s="241"/>
      <c r="B58" s="154"/>
      <c r="C58" s="155"/>
      <c r="D58" s="156"/>
      <c r="E58" s="147"/>
      <c r="F58" s="140" t="e">
        <f t="shared" si="1"/>
        <v>#DIV/0!</v>
      </c>
      <c r="G58" s="141"/>
      <c r="H58" s="141"/>
      <c r="I58" s="49"/>
      <c r="J58" s="23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2"/>
      <c r="W58" s="12"/>
      <c r="X58" s="12"/>
      <c r="Y58" s="12"/>
      <c r="Z58" s="12"/>
    </row>
    <row r="59" spans="1:26" x14ac:dyDescent="0.2">
      <c r="A59" s="241"/>
      <c r="B59" s="154"/>
      <c r="C59" s="155"/>
      <c r="D59" s="156"/>
      <c r="E59" s="147"/>
      <c r="F59" s="140" t="e">
        <f t="shared" si="1"/>
        <v>#DIV/0!</v>
      </c>
      <c r="G59" s="141"/>
      <c r="H59" s="141"/>
      <c r="I59" s="23"/>
      <c r="J59" s="23"/>
      <c r="K59" s="15"/>
      <c r="L59" s="15">
        <v>2719000</v>
      </c>
      <c r="M59" s="15"/>
      <c r="N59" s="15"/>
      <c r="O59" s="15"/>
      <c r="P59" s="15"/>
      <c r="Q59" s="15"/>
      <c r="R59" s="15"/>
      <c r="S59" s="15"/>
      <c r="T59" s="15"/>
      <c r="U59" s="15"/>
      <c r="V59" s="12"/>
      <c r="W59" s="12"/>
      <c r="X59" s="12"/>
      <c r="Y59" s="12"/>
      <c r="Z59" s="12"/>
    </row>
    <row r="60" spans="1:26" ht="10.8" thickBot="1" x14ac:dyDescent="0.25">
      <c r="A60" s="23"/>
      <c r="B60" s="23"/>
      <c r="C60" s="23"/>
      <c r="D60" s="31"/>
      <c r="E60" s="50"/>
      <c r="F60" s="152" t="e">
        <f>SUM(F47:F59)</f>
        <v>#DIV/0!</v>
      </c>
      <c r="G60" s="18"/>
      <c r="H60" s="18"/>
      <c r="I60" s="23"/>
      <c r="J60" s="23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2"/>
      <c r="W60" s="12"/>
      <c r="X60" s="12"/>
      <c r="Y60" s="12"/>
      <c r="Z60" s="12"/>
    </row>
    <row r="61" spans="1:26" ht="10.8" thickBot="1" x14ac:dyDescent="0.25">
      <c r="A61" s="23"/>
      <c r="B61" s="23"/>
      <c r="C61" s="23"/>
      <c r="D61" s="31"/>
      <c r="E61" s="50"/>
      <c r="F61" s="52"/>
      <c r="G61" s="18"/>
      <c r="H61" s="18"/>
      <c r="I61" s="23"/>
      <c r="J61" s="23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2"/>
      <c r="W61" s="12"/>
      <c r="X61" s="12"/>
      <c r="Y61" s="12"/>
      <c r="Z61" s="12"/>
    </row>
    <row r="62" spans="1:26" ht="10.8" thickBot="1" x14ac:dyDescent="0.25">
      <c r="A62" s="23"/>
      <c r="B62" s="25"/>
      <c r="C62" s="25"/>
      <c r="D62" s="19" t="s">
        <v>72</v>
      </c>
      <c r="E62" s="157">
        <f>SUM(E36:E57)</f>
        <v>0</v>
      </c>
      <c r="F62" s="158" t="e">
        <f>+F60+F45</f>
        <v>#DIV/0!</v>
      </c>
      <c r="G62" s="159">
        <f>SUM(G36:G57)</f>
        <v>0</v>
      </c>
      <c r="H62" s="62"/>
      <c r="I62" s="23"/>
      <c r="J62" s="23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2"/>
      <c r="W62" s="12"/>
      <c r="X62" s="12"/>
      <c r="Y62" s="12"/>
      <c r="Z62" s="12"/>
    </row>
    <row r="63" spans="1:26" x14ac:dyDescent="0.2">
      <c r="A63" s="23"/>
      <c r="B63" s="23" t="s">
        <v>60</v>
      </c>
      <c r="C63" s="23"/>
      <c r="D63" s="31"/>
      <c r="E63" s="31"/>
      <c r="F63" s="31"/>
      <c r="G63" s="32"/>
      <c r="H63" s="32"/>
      <c r="I63" s="23"/>
      <c r="J63" s="23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2"/>
      <c r="W63" s="12"/>
      <c r="X63" s="12"/>
      <c r="Y63" s="12"/>
      <c r="Z63" s="12"/>
    </row>
    <row r="64" spans="1:26" x14ac:dyDescent="0.2">
      <c r="A64" s="23"/>
      <c r="B64" s="23"/>
      <c r="C64" s="23"/>
      <c r="D64" s="31"/>
      <c r="E64" s="31"/>
      <c r="F64" s="31"/>
      <c r="G64" s="32"/>
      <c r="H64" s="32"/>
      <c r="I64" s="23"/>
      <c r="J64" s="23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2"/>
      <c r="W64" s="12"/>
      <c r="X64" s="12"/>
      <c r="Y64" s="12"/>
      <c r="Z64" s="12"/>
    </row>
    <row r="65" spans="1:26" ht="13.2" x14ac:dyDescent="0.25">
      <c r="A65" s="61" t="s">
        <v>6</v>
      </c>
      <c r="B65" s="23"/>
      <c r="C65" s="274" t="s">
        <v>9</v>
      </c>
      <c r="D65" s="296"/>
      <c r="E65" s="272" t="s">
        <v>16</v>
      </c>
      <c r="F65" s="272"/>
      <c r="G65" s="273" t="s">
        <v>54</v>
      </c>
      <c r="H65" s="273"/>
      <c r="I65" s="274" t="s">
        <v>17</v>
      </c>
      <c r="J65" s="274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2"/>
      <c r="W65" s="12"/>
      <c r="X65" s="12"/>
      <c r="Y65" s="12"/>
      <c r="Z65" s="12"/>
    </row>
    <row r="66" spans="1:26" x14ac:dyDescent="0.2">
      <c r="A66" s="293"/>
      <c r="B66" s="294"/>
      <c r="C66" s="44" t="s">
        <v>58</v>
      </c>
      <c r="D66" s="45" t="s">
        <v>57</v>
      </c>
      <c r="E66" s="40" t="s">
        <v>58</v>
      </c>
      <c r="F66" s="45" t="s">
        <v>57</v>
      </c>
      <c r="G66" s="69" t="s">
        <v>58</v>
      </c>
      <c r="H66" s="70" t="s">
        <v>57</v>
      </c>
      <c r="I66" s="69" t="s">
        <v>58</v>
      </c>
      <c r="J66" s="70" t="s">
        <v>57</v>
      </c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2"/>
      <c r="W66" s="12"/>
      <c r="X66" s="12"/>
      <c r="Y66" s="12"/>
      <c r="Z66" s="12"/>
    </row>
    <row r="67" spans="1:26" x14ac:dyDescent="0.2">
      <c r="A67" s="160" t="s">
        <v>70</v>
      </c>
      <c r="B67" s="161"/>
      <c r="C67" s="162"/>
      <c r="D67" s="163"/>
      <c r="E67" s="164"/>
      <c r="F67" s="163"/>
      <c r="G67" s="164"/>
      <c r="H67" s="164"/>
      <c r="I67" s="164"/>
      <c r="J67" s="163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2"/>
      <c r="W67" s="12"/>
      <c r="X67" s="12"/>
      <c r="Y67" s="12"/>
      <c r="Z67" s="12"/>
    </row>
    <row r="68" spans="1:26" x14ac:dyDescent="0.2">
      <c r="A68" s="160" t="s">
        <v>7</v>
      </c>
      <c r="B68" s="161"/>
      <c r="C68" s="161"/>
      <c r="D68" s="163"/>
      <c r="E68" s="165"/>
      <c r="F68" s="165"/>
      <c r="G68" s="164"/>
      <c r="H68" s="164"/>
      <c r="I68" s="166"/>
      <c r="J68" s="166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2"/>
      <c r="W68" s="12"/>
      <c r="X68" s="12"/>
      <c r="Y68" s="12"/>
      <c r="Z68" s="12"/>
    </row>
    <row r="69" spans="1:26" x14ac:dyDescent="0.2">
      <c r="A69" s="263" t="s">
        <v>23</v>
      </c>
      <c r="B69" s="265"/>
      <c r="C69" s="161"/>
      <c r="D69" s="165"/>
      <c r="E69" s="165"/>
      <c r="F69" s="165"/>
      <c r="G69" s="164"/>
      <c r="H69" s="164"/>
      <c r="I69" s="166"/>
      <c r="J69" s="166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2"/>
      <c r="W69" s="12"/>
      <c r="X69" s="12"/>
      <c r="Y69" s="12"/>
      <c r="Z69" s="12"/>
    </row>
    <row r="70" spans="1:26" x14ac:dyDescent="0.2">
      <c r="A70" s="263" t="s">
        <v>69</v>
      </c>
      <c r="B70" s="265"/>
      <c r="C70" s="161"/>
      <c r="D70" s="165"/>
      <c r="E70" s="165"/>
      <c r="F70" s="165"/>
      <c r="G70" s="164"/>
      <c r="H70" s="164"/>
      <c r="I70" s="166"/>
      <c r="J70" s="166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2"/>
      <c r="W70" s="12"/>
      <c r="X70" s="12"/>
      <c r="Y70" s="12"/>
      <c r="Z70" s="12"/>
    </row>
    <row r="71" spans="1:26" ht="10.8" thickBot="1" x14ac:dyDescent="0.25">
      <c r="A71" s="263" t="s">
        <v>77</v>
      </c>
      <c r="B71" s="265"/>
      <c r="C71" s="167"/>
      <c r="D71" s="168"/>
      <c r="E71" s="168"/>
      <c r="F71" s="168"/>
      <c r="G71" s="169"/>
      <c r="H71" s="169"/>
      <c r="I71" s="170"/>
      <c r="J71" s="170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2"/>
      <c r="W71" s="12"/>
      <c r="X71" s="12"/>
      <c r="Y71" s="12"/>
      <c r="Z71" s="12"/>
    </row>
    <row r="72" spans="1:26" ht="10.8" thickBot="1" x14ac:dyDescent="0.25">
      <c r="A72" s="28" t="s">
        <v>82</v>
      </c>
      <c r="B72" s="20"/>
      <c r="C72" s="71">
        <f t="shared" ref="C72:J72" si="2">SUM(C67:C71)</f>
        <v>0</v>
      </c>
      <c r="D72" s="51">
        <f t="shared" si="2"/>
        <v>0</v>
      </c>
      <c r="E72" s="72">
        <f t="shared" si="2"/>
        <v>0</v>
      </c>
      <c r="F72" s="51">
        <f t="shared" si="2"/>
        <v>0</v>
      </c>
      <c r="G72" s="72">
        <f t="shared" si="2"/>
        <v>0</v>
      </c>
      <c r="H72" s="51">
        <f t="shared" si="2"/>
        <v>0</v>
      </c>
      <c r="I72" s="72">
        <f t="shared" si="2"/>
        <v>0</v>
      </c>
      <c r="J72" s="73">
        <f t="shared" si="2"/>
        <v>0</v>
      </c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2"/>
      <c r="W72" s="12"/>
      <c r="X72" s="12"/>
      <c r="Y72" s="12"/>
      <c r="Z72" s="12"/>
    </row>
    <row r="73" spans="1:26" x14ac:dyDescent="0.2">
      <c r="A73" s="23"/>
      <c r="B73" s="23"/>
      <c r="C73" s="23"/>
      <c r="D73" s="31"/>
      <c r="E73" s="31"/>
      <c r="F73" s="31"/>
      <c r="G73" s="32"/>
      <c r="H73" s="32"/>
      <c r="I73" s="23"/>
      <c r="J73" s="23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2"/>
      <c r="W73" s="12"/>
      <c r="X73" s="12"/>
      <c r="Y73" s="12"/>
      <c r="Z73" s="12"/>
    </row>
    <row r="74" spans="1:26" ht="13.2" x14ac:dyDescent="0.25">
      <c r="A74" s="61" t="s">
        <v>6</v>
      </c>
      <c r="B74" s="23"/>
      <c r="C74" s="274" t="s">
        <v>19</v>
      </c>
      <c r="D74" s="296"/>
      <c r="E74" s="272" t="s">
        <v>20</v>
      </c>
      <c r="F74" s="272"/>
      <c r="G74" s="275"/>
      <c r="H74" s="275"/>
      <c r="I74" s="274" t="s">
        <v>81</v>
      </c>
      <c r="J74" s="274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2"/>
      <c r="W74" s="12"/>
      <c r="X74" s="12"/>
      <c r="Y74" s="12"/>
      <c r="Z74" s="12"/>
    </row>
    <row r="75" spans="1:26" x14ac:dyDescent="0.2">
      <c r="A75" s="293"/>
      <c r="B75" s="294"/>
      <c r="C75" s="40" t="s">
        <v>58</v>
      </c>
      <c r="D75" s="45" t="s">
        <v>57</v>
      </c>
      <c r="E75" s="40" t="s">
        <v>58</v>
      </c>
      <c r="F75" s="45" t="s">
        <v>57</v>
      </c>
      <c r="G75" s="69" t="s">
        <v>58</v>
      </c>
      <c r="H75" s="70" t="s">
        <v>57</v>
      </c>
      <c r="I75" s="69" t="s">
        <v>58</v>
      </c>
      <c r="J75" s="70" t="s">
        <v>57</v>
      </c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2"/>
      <c r="W75" s="12"/>
      <c r="X75" s="12"/>
      <c r="Y75" s="12"/>
      <c r="Z75" s="12"/>
    </row>
    <row r="76" spans="1:26" x14ac:dyDescent="0.2">
      <c r="A76" s="160" t="s">
        <v>70</v>
      </c>
      <c r="B76" s="161"/>
      <c r="C76" s="164"/>
      <c r="D76" s="163"/>
      <c r="E76" s="164"/>
      <c r="F76" s="163"/>
      <c r="G76" s="164"/>
      <c r="H76" s="164"/>
      <c r="I76" s="164"/>
      <c r="J76" s="163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2"/>
      <c r="W76" s="12"/>
      <c r="X76" s="12"/>
      <c r="Y76" s="12"/>
      <c r="Z76" s="12"/>
    </row>
    <row r="77" spans="1:26" x14ac:dyDescent="0.2">
      <c r="A77" s="160" t="s">
        <v>7</v>
      </c>
      <c r="B77" s="161"/>
      <c r="C77" s="166"/>
      <c r="D77" s="165"/>
      <c r="E77" s="165"/>
      <c r="F77" s="165"/>
      <c r="G77" s="164"/>
      <c r="H77" s="164"/>
      <c r="I77" s="166"/>
      <c r="J77" s="166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2"/>
      <c r="W77" s="12"/>
      <c r="X77" s="12"/>
      <c r="Y77" s="12"/>
      <c r="Z77" s="12"/>
    </row>
    <row r="78" spans="1:26" x14ac:dyDescent="0.2">
      <c r="A78" s="263" t="s">
        <v>23</v>
      </c>
      <c r="B78" s="265"/>
      <c r="C78" s="166"/>
      <c r="D78" s="165"/>
      <c r="E78" s="165"/>
      <c r="F78" s="165"/>
      <c r="G78" s="164"/>
      <c r="H78" s="164"/>
      <c r="I78" s="166"/>
      <c r="J78" s="166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2"/>
      <c r="W78" s="12"/>
      <c r="X78" s="12"/>
      <c r="Y78" s="12"/>
      <c r="Z78" s="12"/>
    </row>
    <row r="79" spans="1:26" x14ac:dyDescent="0.2">
      <c r="A79" s="263" t="s">
        <v>69</v>
      </c>
      <c r="B79" s="265"/>
      <c r="C79" s="166"/>
      <c r="D79" s="165"/>
      <c r="E79" s="165"/>
      <c r="F79" s="165"/>
      <c r="G79" s="164"/>
      <c r="H79" s="164"/>
      <c r="I79" s="166"/>
      <c r="J79" s="166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2"/>
      <c r="W79" s="12"/>
      <c r="X79" s="12"/>
      <c r="Y79" s="12"/>
      <c r="Z79" s="12"/>
    </row>
    <row r="80" spans="1:26" ht="10.8" thickBot="1" x14ac:dyDescent="0.25">
      <c r="A80" s="263" t="s">
        <v>77</v>
      </c>
      <c r="B80" s="265"/>
      <c r="C80" s="170"/>
      <c r="D80" s="168"/>
      <c r="E80" s="168"/>
      <c r="F80" s="168"/>
      <c r="G80" s="169"/>
      <c r="H80" s="169"/>
      <c r="I80" s="170"/>
      <c r="J80" s="170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2"/>
      <c r="W80" s="12"/>
      <c r="X80" s="12"/>
      <c r="Y80" s="12"/>
      <c r="Z80" s="12"/>
    </row>
    <row r="81" spans="1:26" ht="10.8" thickBot="1" x14ac:dyDescent="0.25">
      <c r="A81" s="28" t="s">
        <v>82</v>
      </c>
      <c r="B81" s="20"/>
      <c r="C81" s="72">
        <f t="shared" ref="C81:J81" si="3">SUM(C76:C80)</f>
        <v>0</v>
      </c>
      <c r="D81" s="51">
        <f t="shared" si="3"/>
        <v>0</v>
      </c>
      <c r="E81" s="72">
        <f t="shared" si="3"/>
        <v>0</v>
      </c>
      <c r="F81" s="51">
        <f t="shared" si="3"/>
        <v>0</v>
      </c>
      <c r="G81" s="72">
        <f t="shared" si="3"/>
        <v>0</v>
      </c>
      <c r="H81" s="73">
        <f t="shared" si="3"/>
        <v>0</v>
      </c>
      <c r="I81" s="72">
        <f t="shared" si="3"/>
        <v>0</v>
      </c>
      <c r="J81" s="73">
        <f t="shared" si="3"/>
        <v>0</v>
      </c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2"/>
      <c r="W81" s="12"/>
      <c r="X81" s="12"/>
      <c r="Y81" s="12"/>
      <c r="Z81" s="12"/>
    </row>
    <row r="82" spans="1:26" x14ac:dyDescent="0.2">
      <c r="A82" s="23"/>
      <c r="B82" s="23" t="s">
        <v>60</v>
      </c>
      <c r="C82" s="23"/>
      <c r="D82" s="31"/>
      <c r="E82" s="31"/>
      <c r="F82" s="31"/>
      <c r="G82" s="32"/>
      <c r="H82" s="32"/>
      <c r="I82" s="23"/>
      <c r="J82" s="23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2"/>
      <c r="W82" s="12"/>
      <c r="X82" s="12"/>
      <c r="Y82" s="12"/>
      <c r="Z82" s="12"/>
    </row>
    <row r="83" spans="1:26" x14ac:dyDescent="0.2">
      <c r="A83" s="23"/>
      <c r="B83" s="23"/>
      <c r="C83" s="23"/>
      <c r="D83" s="31"/>
      <c r="E83" s="31"/>
      <c r="F83" s="31"/>
      <c r="G83" s="32"/>
      <c r="H83" s="32"/>
      <c r="I83" s="23"/>
      <c r="J83" s="23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2"/>
      <c r="W83" s="12"/>
      <c r="X83" s="12"/>
      <c r="Y83" s="12"/>
      <c r="Z83" s="12"/>
    </row>
    <row r="84" spans="1:26" ht="13.2" x14ac:dyDescent="0.25">
      <c r="A84" s="58" t="s">
        <v>95</v>
      </c>
      <c r="B84" s="59"/>
      <c r="C84" s="59"/>
      <c r="D84" s="24" t="s">
        <v>57</v>
      </c>
      <c r="E84" s="300" t="s">
        <v>22</v>
      </c>
      <c r="F84" s="299"/>
      <c r="G84" s="299"/>
      <c r="H84" s="299"/>
      <c r="I84" s="299"/>
      <c r="J84" s="299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2"/>
      <c r="W84" s="12"/>
      <c r="X84" s="12"/>
      <c r="Y84" s="12"/>
      <c r="Z84" s="12"/>
    </row>
    <row r="85" spans="1:26" x14ac:dyDescent="0.2">
      <c r="A85" s="263" t="s">
        <v>55</v>
      </c>
      <c r="B85" s="264"/>
      <c r="C85" s="265"/>
      <c r="D85" s="206"/>
      <c r="E85" s="269" t="s">
        <v>85</v>
      </c>
      <c r="F85" s="270"/>
      <c r="G85" s="270"/>
      <c r="H85" s="270"/>
      <c r="I85" s="270"/>
      <c r="J85" s="271"/>
    </row>
    <row r="86" spans="1:26" x14ac:dyDescent="0.2">
      <c r="A86" s="170" t="s">
        <v>86</v>
      </c>
      <c r="B86" s="244"/>
      <c r="C86" s="245"/>
      <c r="D86" s="171"/>
      <c r="E86" s="269" t="s">
        <v>85</v>
      </c>
      <c r="F86" s="270"/>
      <c r="G86" s="270"/>
      <c r="H86" s="270"/>
      <c r="I86" s="270"/>
      <c r="J86" s="271"/>
    </row>
    <row r="87" spans="1:26" x14ac:dyDescent="0.2">
      <c r="A87" s="160" t="s">
        <v>87</v>
      </c>
      <c r="B87" s="239"/>
      <c r="C87" s="161"/>
      <c r="D87" s="172"/>
      <c r="E87" s="269" t="s">
        <v>85</v>
      </c>
      <c r="F87" s="270"/>
      <c r="G87" s="270"/>
      <c r="H87" s="270"/>
      <c r="I87" s="270"/>
      <c r="J87" s="271"/>
    </row>
    <row r="88" spans="1:26" x14ac:dyDescent="0.2">
      <c r="A88" s="246" t="s">
        <v>34</v>
      </c>
      <c r="B88" s="247"/>
      <c r="C88" s="248"/>
      <c r="D88" s="172"/>
      <c r="E88" s="269" t="s">
        <v>85</v>
      </c>
      <c r="F88" s="270"/>
      <c r="G88" s="270"/>
      <c r="H88" s="270"/>
      <c r="I88" s="270"/>
      <c r="J88" s="271"/>
    </row>
    <row r="89" spans="1:26" x14ac:dyDescent="0.2">
      <c r="A89" s="263" t="s">
        <v>64</v>
      </c>
      <c r="B89" s="264"/>
      <c r="C89" s="265"/>
      <c r="D89" s="172"/>
      <c r="E89" s="269" t="s">
        <v>85</v>
      </c>
      <c r="F89" s="270"/>
      <c r="G89" s="270"/>
      <c r="H89" s="270"/>
      <c r="I89" s="270"/>
      <c r="J89" s="271"/>
    </row>
    <row r="90" spans="1:26" x14ac:dyDescent="0.2">
      <c r="A90" s="263" t="s">
        <v>73</v>
      </c>
      <c r="B90" s="264"/>
      <c r="C90" s="265"/>
      <c r="D90" s="171"/>
      <c r="E90" s="269" t="s">
        <v>85</v>
      </c>
      <c r="F90" s="270"/>
      <c r="G90" s="270"/>
      <c r="H90" s="270"/>
      <c r="I90" s="270"/>
      <c r="J90" s="271"/>
    </row>
    <row r="91" spans="1:26" x14ac:dyDescent="0.2">
      <c r="A91" s="263" t="s">
        <v>83</v>
      </c>
      <c r="B91" s="264"/>
      <c r="C91" s="265"/>
      <c r="D91" s="173"/>
      <c r="E91" s="269" t="s">
        <v>85</v>
      </c>
      <c r="F91" s="270"/>
      <c r="G91" s="270"/>
      <c r="H91" s="270"/>
      <c r="I91" s="270"/>
      <c r="J91" s="271"/>
    </row>
    <row r="92" spans="1:26" x14ac:dyDescent="0.2">
      <c r="A92" s="160"/>
      <c r="B92" s="239"/>
      <c r="C92" s="161"/>
      <c r="D92" s="172"/>
      <c r="E92" s="269"/>
      <c r="F92" s="270"/>
      <c r="G92" s="270"/>
      <c r="H92" s="270"/>
      <c r="I92" s="270"/>
      <c r="J92" s="271"/>
    </row>
    <row r="93" spans="1:26" x14ac:dyDescent="0.2">
      <c r="A93" s="160"/>
      <c r="B93" s="239"/>
      <c r="C93" s="161"/>
      <c r="D93" s="172"/>
      <c r="E93" s="202"/>
      <c r="F93" s="203"/>
      <c r="G93" s="203"/>
      <c r="H93" s="203"/>
      <c r="I93" s="203"/>
      <c r="J93" s="204"/>
    </row>
    <row r="94" spans="1:26" x14ac:dyDescent="0.2">
      <c r="A94" s="266"/>
      <c r="B94" s="267"/>
      <c r="C94" s="268"/>
      <c r="D94" s="174"/>
      <c r="E94" s="304"/>
      <c r="F94" s="305"/>
      <c r="G94" s="305"/>
      <c r="H94" s="305"/>
      <c r="I94" s="305"/>
      <c r="J94" s="306"/>
    </row>
    <row r="95" spans="1:26" ht="10.8" thickBot="1" x14ac:dyDescent="0.25">
      <c r="A95" s="266"/>
      <c r="B95" s="267"/>
      <c r="C95" s="268"/>
      <c r="D95" s="175"/>
      <c r="E95" s="304"/>
      <c r="F95" s="305"/>
      <c r="G95" s="305"/>
      <c r="H95" s="305"/>
      <c r="I95" s="305"/>
      <c r="J95" s="306"/>
    </row>
    <row r="96" spans="1:26" ht="10.8" thickBot="1" x14ac:dyDescent="0.25">
      <c r="A96" s="22"/>
      <c r="B96" s="25"/>
      <c r="C96" s="25"/>
      <c r="D96" s="35"/>
      <c r="E96" s="48">
        <f>SUM(D84:D95)</f>
        <v>0</v>
      </c>
      <c r="F96" s="35"/>
      <c r="G96" s="35"/>
      <c r="H96" s="35"/>
      <c r="I96" s="22"/>
      <c r="J96" s="22"/>
    </row>
    <row r="97" spans="1:21" s="1" customFormat="1" x14ac:dyDescent="0.2">
      <c r="A97" s="22" t="s">
        <v>96</v>
      </c>
      <c r="B97" s="23"/>
      <c r="C97" s="23"/>
      <c r="D97" s="31"/>
      <c r="E97" s="31"/>
      <c r="F97" s="31"/>
      <c r="G97" s="31"/>
      <c r="H97" s="31"/>
      <c r="I97" s="23"/>
      <c r="J97" s="23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</row>
    <row r="98" spans="1:21" ht="13.2" x14ac:dyDescent="0.25">
      <c r="A98" s="41" t="s">
        <v>40</v>
      </c>
      <c r="B98" s="43"/>
      <c r="C98" s="24"/>
      <c r="D98" s="39" t="s">
        <v>80</v>
      </c>
      <c r="E98" s="39" t="s">
        <v>57</v>
      </c>
      <c r="F98" s="298" t="s">
        <v>22</v>
      </c>
      <c r="G98" s="299"/>
      <c r="H98" s="299"/>
      <c r="I98" s="299"/>
      <c r="J98" s="299"/>
    </row>
    <row r="99" spans="1:21" x14ac:dyDescent="0.2">
      <c r="A99" s="263" t="s">
        <v>63</v>
      </c>
      <c r="B99" s="264"/>
      <c r="C99" s="265"/>
      <c r="D99" s="45">
        <v>1</v>
      </c>
      <c r="E99" s="163">
        <v>2038000</v>
      </c>
      <c r="F99" s="55" t="s">
        <v>74</v>
      </c>
      <c r="G99" s="56"/>
      <c r="H99" s="56"/>
      <c r="I99" s="54"/>
      <c r="J99" s="60"/>
    </row>
    <row r="100" spans="1:21" x14ac:dyDescent="0.2">
      <c r="A100" s="263" t="s">
        <v>99</v>
      </c>
      <c r="B100" s="264"/>
      <c r="C100" s="265"/>
      <c r="D100" s="45">
        <v>1</v>
      </c>
      <c r="E100" s="163">
        <v>1019000</v>
      </c>
      <c r="F100" s="260" t="s">
        <v>65</v>
      </c>
      <c r="G100" s="261"/>
      <c r="H100" s="261"/>
      <c r="I100" s="261"/>
      <c r="J100" s="262"/>
    </row>
    <row r="101" spans="1:21" x14ac:dyDescent="0.2">
      <c r="A101" s="263" t="s">
        <v>92</v>
      </c>
      <c r="B101" s="264"/>
      <c r="C101" s="265"/>
      <c r="D101" s="45">
        <v>1</v>
      </c>
      <c r="E101" s="163">
        <v>86000</v>
      </c>
      <c r="F101" s="260"/>
      <c r="G101" s="261"/>
      <c r="H101" s="261"/>
      <c r="I101" s="261"/>
      <c r="J101" s="262"/>
    </row>
    <row r="102" spans="1:21" x14ac:dyDescent="0.2">
      <c r="A102" s="263" t="s">
        <v>61</v>
      </c>
      <c r="B102" s="264"/>
      <c r="C102" s="265"/>
      <c r="D102" s="45">
        <v>3</v>
      </c>
      <c r="E102" s="163">
        <v>23802000</v>
      </c>
      <c r="F102" s="260"/>
      <c r="G102" s="261"/>
      <c r="H102" s="261"/>
      <c r="I102" s="261"/>
      <c r="J102" s="262"/>
    </row>
    <row r="103" spans="1:21" x14ac:dyDescent="0.2">
      <c r="A103" s="263" t="s">
        <v>93</v>
      </c>
      <c r="B103" s="264"/>
      <c r="C103" s="265"/>
      <c r="D103" s="45">
        <v>3</v>
      </c>
      <c r="E103" s="163"/>
      <c r="F103" s="260" t="s">
        <v>91</v>
      </c>
      <c r="G103" s="261"/>
      <c r="H103" s="261"/>
      <c r="I103" s="261"/>
      <c r="J103" s="262"/>
    </row>
    <row r="104" spans="1:21" x14ac:dyDescent="0.2">
      <c r="A104" s="263" t="s">
        <v>41</v>
      </c>
      <c r="B104" s="264"/>
      <c r="C104" s="265"/>
      <c r="D104" s="45">
        <v>3</v>
      </c>
      <c r="E104" s="163">
        <v>75000</v>
      </c>
      <c r="F104" s="260"/>
      <c r="G104" s="261"/>
      <c r="H104" s="261"/>
      <c r="I104" s="261"/>
      <c r="J104" s="262"/>
    </row>
    <row r="105" spans="1:21" x14ac:dyDescent="0.2">
      <c r="A105" s="263" t="s">
        <v>35</v>
      </c>
      <c r="B105" s="264"/>
      <c r="C105" s="265"/>
      <c r="D105" s="45">
        <v>3</v>
      </c>
      <c r="E105" s="163">
        <v>1666000</v>
      </c>
      <c r="F105" s="260"/>
      <c r="G105" s="261"/>
      <c r="H105" s="261"/>
      <c r="I105" s="261"/>
      <c r="J105" s="262"/>
    </row>
    <row r="106" spans="1:21" x14ac:dyDescent="0.2">
      <c r="A106" s="263" t="s">
        <v>62</v>
      </c>
      <c r="B106" s="264"/>
      <c r="C106" s="265"/>
      <c r="D106" s="46">
        <v>4</v>
      </c>
      <c r="E106" s="249">
        <v>1314000</v>
      </c>
      <c r="F106" s="260"/>
      <c r="G106" s="261"/>
      <c r="H106" s="261"/>
      <c r="I106" s="261"/>
      <c r="J106" s="262"/>
    </row>
    <row r="107" spans="1:21" x14ac:dyDescent="0.2">
      <c r="A107" s="263" t="s">
        <v>37</v>
      </c>
      <c r="B107" s="264"/>
      <c r="C107" s="265"/>
      <c r="D107" s="45">
        <v>2</v>
      </c>
      <c r="E107" s="163"/>
      <c r="F107" s="260" t="s">
        <v>91</v>
      </c>
      <c r="G107" s="261"/>
      <c r="H107" s="261"/>
      <c r="I107" s="261"/>
      <c r="J107" s="262"/>
    </row>
    <row r="108" spans="1:21" x14ac:dyDescent="0.2">
      <c r="A108" s="263" t="s">
        <v>67</v>
      </c>
      <c r="B108" s="264"/>
      <c r="C108" s="265"/>
      <c r="D108" s="46">
        <v>5</v>
      </c>
      <c r="E108" s="249"/>
      <c r="F108" s="260" t="s">
        <v>91</v>
      </c>
      <c r="G108" s="261"/>
      <c r="H108" s="261"/>
      <c r="I108" s="261"/>
      <c r="J108" s="262"/>
    </row>
    <row r="109" spans="1:21" ht="10.8" thickBot="1" x14ac:dyDescent="0.25">
      <c r="A109" s="257" t="s">
        <v>36</v>
      </c>
      <c r="B109" s="258"/>
      <c r="C109" s="259"/>
      <c r="D109" s="46">
        <v>9</v>
      </c>
      <c r="E109" s="249"/>
      <c r="F109" s="260" t="s">
        <v>91</v>
      </c>
      <c r="G109" s="261"/>
      <c r="H109" s="261"/>
      <c r="I109" s="261"/>
      <c r="J109" s="262"/>
    </row>
    <row r="110" spans="1:21" ht="10.8" thickBot="1" x14ac:dyDescent="0.25">
      <c r="A110" s="26" t="s">
        <v>38</v>
      </c>
      <c r="B110" s="27"/>
      <c r="C110" s="27"/>
      <c r="D110" s="47"/>
      <c r="E110" s="48">
        <f>SUM(E99:E109)</f>
        <v>30000000</v>
      </c>
      <c r="F110" s="38"/>
      <c r="G110" s="42"/>
      <c r="H110" s="42"/>
      <c r="I110" s="22"/>
      <c r="J110" s="22"/>
    </row>
    <row r="111" spans="1:21" s="1" customFormat="1" x14ac:dyDescent="0.2">
      <c r="A111" s="25"/>
      <c r="B111" s="25"/>
      <c r="C111" s="25"/>
      <c r="D111" s="35"/>
      <c r="E111" s="21"/>
      <c r="F111" s="38"/>
      <c r="G111" s="42"/>
      <c r="H111" s="42"/>
      <c r="I111" s="22"/>
      <c r="J111" s="2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</row>
    <row r="112" spans="1:21" s="1" customFormat="1" x14ac:dyDescent="0.2">
      <c r="A112" s="4"/>
      <c r="B112" s="4"/>
      <c r="C112" s="4"/>
      <c r="D112" s="8"/>
      <c r="E112" s="21"/>
      <c r="F112" s="6"/>
      <c r="G112" s="10"/>
      <c r="H112" s="10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</row>
    <row r="113" spans="1:21" s="1" customFormat="1" x14ac:dyDescent="0.2">
      <c r="A113" s="103"/>
      <c r="B113" s="103"/>
      <c r="C113" s="103"/>
      <c r="D113" s="104"/>
      <c r="E113" s="104"/>
      <c r="F113" s="104"/>
      <c r="G113" s="105"/>
      <c r="H113" s="105"/>
      <c r="I113" s="103"/>
      <c r="J113" s="103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</row>
    <row r="114" spans="1:21" ht="13.2" x14ac:dyDescent="0.25">
      <c r="A114" s="106"/>
      <c r="B114" s="103"/>
      <c r="C114" s="103"/>
      <c r="D114" s="104"/>
      <c r="E114" s="104"/>
      <c r="F114" s="104"/>
      <c r="G114" s="105"/>
      <c r="H114" s="105"/>
      <c r="I114" s="103"/>
      <c r="J114" s="103"/>
    </row>
    <row r="115" spans="1:21" x14ac:dyDescent="0.2">
      <c r="A115" s="107"/>
      <c r="B115" s="89"/>
      <c r="C115" s="89"/>
      <c r="D115" s="90"/>
      <c r="E115" s="90"/>
      <c r="F115" s="90"/>
      <c r="G115" s="79"/>
      <c r="H115" s="93"/>
      <c r="I115" s="93"/>
      <c r="J115" s="93"/>
    </row>
    <row r="116" spans="1:21" x14ac:dyDescent="0.2">
      <c r="A116" s="108"/>
      <c r="B116" s="89"/>
      <c r="C116" s="89"/>
      <c r="D116" s="90"/>
      <c r="E116" s="90"/>
      <c r="F116" s="90"/>
      <c r="G116" s="109"/>
      <c r="H116" s="110"/>
      <c r="I116" s="89"/>
      <c r="J116" s="89"/>
    </row>
    <row r="117" spans="1:21" x14ac:dyDescent="0.2">
      <c r="A117" s="107"/>
      <c r="B117" s="74" t="s">
        <v>88</v>
      </c>
      <c r="C117" s="74"/>
      <c r="D117" s="74"/>
      <c r="E117" s="80"/>
      <c r="F117" s="80"/>
      <c r="G117" s="94"/>
      <c r="H117" s="94"/>
      <c r="I117" s="94"/>
      <c r="J117" s="94"/>
    </row>
    <row r="118" spans="1:21" x14ac:dyDescent="0.2">
      <c r="A118" s="107"/>
      <c r="B118" s="74"/>
      <c r="C118" s="74"/>
      <c r="D118" s="74"/>
      <c r="E118" s="80"/>
      <c r="F118" s="80"/>
      <c r="G118" s="94"/>
      <c r="H118" s="94"/>
      <c r="I118" s="94"/>
      <c r="J118" s="94"/>
    </row>
    <row r="119" spans="1:21" x14ac:dyDescent="0.2">
      <c r="A119" s="107"/>
      <c r="B119" s="74"/>
      <c r="C119" s="74"/>
      <c r="D119" s="74"/>
      <c r="E119" s="80"/>
      <c r="F119" s="80"/>
      <c r="G119" s="94"/>
      <c r="H119" s="94"/>
      <c r="I119" s="94"/>
      <c r="J119" s="94"/>
    </row>
    <row r="120" spans="1:21" x14ac:dyDescent="0.2">
      <c r="A120" s="107"/>
      <c r="B120" s="74"/>
      <c r="C120" s="74"/>
      <c r="D120" s="74"/>
      <c r="E120" s="80"/>
      <c r="F120" s="80"/>
      <c r="G120" s="94"/>
      <c r="H120" s="94"/>
      <c r="I120" s="94"/>
      <c r="J120" s="94"/>
    </row>
    <row r="121" spans="1:21" x14ac:dyDescent="0.2">
      <c r="A121" s="107"/>
      <c r="B121" s="74"/>
      <c r="C121" s="74"/>
      <c r="D121" s="74"/>
      <c r="E121" s="80"/>
      <c r="F121" s="80"/>
      <c r="G121" s="94"/>
      <c r="H121" s="94"/>
      <c r="I121" s="94"/>
      <c r="J121" s="94"/>
    </row>
    <row r="122" spans="1:21" x14ac:dyDescent="0.2">
      <c r="A122" s="107"/>
      <c r="B122" s="75"/>
      <c r="C122" s="75"/>
      <c r="D122" s="75"/>
      <c r="E122" s="80"/>
      <c r="F122" s="81"/>
      <c r="G122" s="94"/>
      <c r="H122" s="94"/>
      <c r="I122" s="94"/>
      <c r="J122" s="94"/>
    </row>
    <row r="123" spans="1:21" x14ac:dyDescent="0.2">
      <c r="A123" s="89"/>
      <c r="B123" s="89"/>
      <c r="C123" s="89"/>
      <c r="D123" s="90"/>
      <c r="E123" s="90"/>
      <c r="F123" s="90"/>
      <c r="G123" s="110"/>
      <c r="H123" s="110"/>
      <c r="I123" s="89"/>
      <c r="J123" s="89"/>
    </row>
    <row r="124" spans="1:21" ht="13.2" x14ac:dyDescent="0.25">
      <c r="A124" s="111"/>
      <c r="B124" s="107"/>
      <c r="C124" s="82"/>
      <c r="D124" s="34"/>
      <c r="E124" s="34"/>
      <c r="F124" s="95"/>
      <c r="G124" s="79"/>
      <c r="H124" s="95"/>
      <c r="I124" s="95"/>
      <c r="J124" s="95"/>
    </row>
    <row r="125" spans="1:21" x14ac:dyDescent="0.2">
      <c r="A125" s="96"/>
      <c r="B125" s="96"/>
      <c r="C125" s="82"/>
      <c r="D125" s="34"/>
      <c r="E125" s="34"/>
      <c r="F125" s="34"/>
      <c r="G125" s="79"/>
      <c r="H125" s="79"/>
      <c r="I125" s="79"/>
      <c r="J125" s="79"/>
    </row>
    <row r="126" spans="1:21" ht="12.75" customHeight="1" x14ac:dyDescent="0.25">
      <c r="A126" s="89"/>
      <c r="B126" s="89"/>
      <c r="C126" s="83"/>
      <c r="D126" s="112"/>
      <c r="E126" s="97"/>
      <c r="F126" s="95"/>
      <c r="G126" s="79"/>
      <c r="H126" s="79"/>
      <c r="I126" s="79"/>
      <c r="J126" s="79"/>
    </row>
    <row r="127" spans="1:21" ht="13.2" x14ac:dyDescent="0.25">
      <c r="A127" s="89"/>
      <c r="B127" s="89"/>
      <c r="C127" s="83"/>
      <c r="D127" s="112"/>
      <c r="E127" s="97"/>
      <c r="F127" s="95"/>
      <c r="G127" s="79"/>
      <c r="H127" s="79"/>
      <c r="I127" s="79"/>
      <c r="J127" s="79"/>
    </row>
    <row r="128" spans="1:21" ht="13.2" x14ac:dyDescent="0.25">
      <c r="A128" s="74"/>
      <c r="B128" s="74"/>
      <c r="C128" s="83"/>
      <c r="D128" s="112"/>
      <c r="E128" s="97"/>
      <c r="F128" s="95"/>
      <c r="G128" s="79"/>
      <c r="H128" s="79"/>
      <c r="I128" s="79"/>
      <c r="J128" s="79"/>
    </row>
    <row r="129" spans="1:10" ht="13.2" x14ac:dyDescent="0.25">
      <c r="A129" s="74"/>
      <c r="B129" s="74"/>
      <c r="C129" s="83"/>
      <c r="D129" s="112"/>
      <c r="E129" s="97"/>
      <c r="F129" s="95"/>
      <c r="G129" s="79"/>
      <c r="H129" s="79"/>
      <c r="I129" s="79"/>
      <c r="J129" s="79"/>
    </row>
    <row r="130" spans="1:10" ht="13.2" x14ac:dyDescent="0.25">
      <c r="A130" s="74"/>
      <c r="B130" s="74"/>
      <c r="C130" s="83"/>
      <c r="D130" s="112"/>
      <c r="E130" s="97"/>
      <c r="F130" s="95"/>
      <c r="G130" s="79"/>
      <c r="H130" s="79"/>
      <c r="I130" s="79"/>
      <c r="J130" s="79"/>
    </row>
    <row r="131" spans="1:10" x14ac:dyDescent="0.2">
      <c r="A131" s="82"/>
      <c r="B131" s="107"/>
      <c r="C131" s="107"/>
      <c r="D131" s="113"/>
      <c r="E131" s="114"/>
      <c r="F131" s="90"/>
      <c r="G131" s="110"/>
      <c r="H131" s="110"/>
      <c r="I131" s="89"/>
      <c r="J131" s="89"/>
    </row>
    <row r="132" spans="1:10" x14ac:dyDescent="0.2">
      <c r="A132" s="74"/>
      <c r="B132" s="89"/>
      <c r="C132" s="89"/>
      <c r="D132" s="90"/>
      <c r="E132" s="90"/>
      <c r="F132" s="90"/>
      <c r="G132" s="110"/>
      <c r="H132" s="110"/>
      <c r="I132" s="89"/>
      <c r="J132" s="89"/>
    </row>
    <row r="133" spans="1:10" ht="13.2" x14ac:dyDescent="0.25">
      <c r="A133" s="111"/>
      <c r="B133" s="107"/>
      <c r="C133" s="82"/>
      <c r="D133" s="34"/>
      <c r="E133" s="79"/>
      <c r="F133" s="95"/>
      <c r="G133" s="95"/>
      <c r="H133" s="95"/>
      <c r="I133" s="95"/>
      <c r="J133" s="95"/>
    </row>
    <row r="134" spans="1:10" x14ac:dyDescent="0.2">
      <c r="A134" s="74"/>
      <c r="B134" s="74"/>
      <c r="C134" s="89"/>
      <c r="D134" s="84"/>
      <c r="E134" s="77"/>
      <c r="F134" s="77"/>
      <c r="G134" s="77"/>
      <c r="H134" s="77"/>
      <c r="I134" s="77"/>
      <c r="J134" s="77"/>
    </row>
    <row r="135" spans="1:10" x14ac:dyDescent="0.2">
      <c r="A135" s="89"/>
      <c r="B135" s="89"/>
      <c r="C135" s="89"/>
      <c r="D135" s="85"/>
      <c r="E135" s="77"/>
      <c r="F135" s="77"/>
      <c r="G135" s="77"/>
      <c r="H135" s="77"/>
      <c r="I135" s="77"/>
      <c r="J135" s="77"/>
    </row>
    <row r="136" spans="1:10" x14ac:dyDescent="0.2">
      <c r="A136" s="98"/>
      <c r="B136" s="98"/>
      <c r="C136" s="89"/>
      <c r="D136" s="85"/>
      <c r="E136" s="77"/>
      <c r="F136" s="77"/>
      <c r="G136" s="77"/>
      <c r="H136" s="77"/>
      <c r="I136" s="77"/>
      <c r="J136" s="77"/>
    </row>
    <row r="137" spans="1:10" x14ac:dyDescent="0.2">
      <c r="A137" s="75"/>
      <c r="B137" s="75"/>
      <c r="C137" s="89"/>
      <c r="D137" s="85"/>
      <c r="E137" s="77"/>
      <c r="F137" s="77"/>
      <c r="G137" s="77"/>
      <c r="H137" s="77"/>
      <c r="I137" s="77"/>
      <c r="J137" s="77"/>
    </row>
    <row r="138" spans="1:10" x14ac:dyDescent="0.2">
      <c r="A138" s="75"/>
      <c r="B138" s="75"/>
      <c r="C138" s="89"/>
      <c r="D138" s="85"/>
      <c r="E138" s="77"/>
      <c r="F138" s="77"/>
      <c r="G138" s="77"/>
      <c r="H138" s="77"/>
      <c r="I138" s="77"/>
      <c r="J138" s="77"/>
    </row>
    <row r="139" spans="1:10" x14ac:dyDescent="0.2">
      <c r="A139" s="115"/>
      <c r="B139" s="89"/>
      <c r="C139" s="89"/>
      <c r="D139" s="85"/>
      <c r="E139" s="77"/>
      <c r="F139" s="77"/>
      <c r="G139" s="77"/>
      <c r="H139" s="77"/>
      <c r="I139" s="77"/>
      <c r="J139" s="77"/>
    </row>
    <row r="140" spans="1:10" x14ac:dyDescent="0.2">
      <c r="A140" s="89"/>
      <c r="B140" s="89"/>
      <c r="C140" s="89"/>
      <c r="D140" s="85"/>
      <c r="E140" s="77"/>
      <c r="F140" s="77"/>
      <c r="G140" s="77"/>
      <c r="H140" s="77"/>
      <c r="I140" s="77"/>
      <c r="J140" s="77"/>
    </row>
    <row r="141" spans="1:10" x14ac:dyDescent="0.2">
      <c r="A141" s="89"/>
      <c r="B141" s="89"/>
      <c r="C141" s="89"/>
      <c r="D141" s="85"/>
      <c r="E141" s="77"/>
      <c r="F141" s="77"/>
      <c r="G141" s="77"/>
      <c r="H141" s="77"/>
      <c r="I141" s="77"/>
      <c r="J141" s="77"/>
    </row>
    <row r="142" spans="1:10" x14ac:dyDescent="0.2">
      <c r="A142" s="86"/>
      <c r="B142" s="89"/>
      <c r="C142" s="89"/>
      <c r="D142" s="85"/>
      <c r="E142" s="75"/>
      <c r="F142" s="90"/>
      <c r="G142" s="110"/>
      <c r="H142" s="110"/>
      <c r="I142" s="89"/>
      <c r="J142" s="89"/>
    </row>
    <row r="143" spans="1:10" x14ac:dyDescent="0.2">
      <c r="A143" s="82"/>
      <c r="B143" s="107"/>
      <c r="C143" s="107"/>
      <c r="D143" s="113"/>
      <c r="E143" s="114"/>
      <c r="F143" s="90"/>
      <c r="G143" s="110"/>
      <c r="H143" s="110"/>
      <c r="I143" s="89"/>
      <c r="J143" s="89"/>
    </row>
    <row r="144" spans="1:10" x14ac:dyDescent="0.2">
      <c r="A144" s="89"/>
      <c r="B144" s="89"/>
      <c r="C144" s="89"/>
      <c r="D144" s="90"/>
      <c r="E144" s="90"/>
      <c r="F144" s="90"/>
      <c r="G144" s="110"/>
      <c r="H144" s="110"/>
      <c r="I144" s="89"/>
      <c r="J144" s="89"/>
    </row>
    <row r="145" spans="1:10" x14ac:dyDescent="0.2">
      <c r="A145" s="107"/>
      <c r="B145" s="107"/>
      <c r="C145" s="107"/>
      <c r="D145" s="90"/>
      <c r="E145" s="114"/>
      <c r="F145" s="90"/>
      <c r="G145" s="110"/>
      <c r="H145" s="110"/>
      <c r="I145" s="89"/>
      <c r="J145" s="89"/>
    </row>
    <row r="146" spans="1:10" x14ac:dyDescent="0.2">
      <c r="A146" s="89"/>
      <c r="B146" s="107"/>
      <c r="C146" s="107"/>
      <c r="D146" s="90"/>
      <c r="E146" s="90"/>
      <c r="F146" s="90"/>
      <c r="G146" s="110"/>
      <c r="H146" s="110"/>
      <c r="I146" s="89"/>
      <c r="J146" s="89"/>
    </row>
    <row r="147" spans="1:10" x14ac:dyDescent="0.2">
      <c r="A147" s="111"/>
      <c r="B147" s="89"/>
      <c r="C147" s="89"/>
      <c r="D147" s="90"/>
      <c r="E147" s="90"/>
      <c r="F147" s="90"/>
      <c r="G147" s="110"/>
      <c r="H147" s="110"/>
      <c r="I147" s="89"/>
      <c r="J147" s="82"/>
    </row>
    <row r="148" spans="1:10" x14ac:dyDescent="0.2">
      <c r="A148" s="111"/>
      <c r="B148" s="89"/>
      <c r="C148" s="89"/>
      <c r="D148" s="90"/>
      <c r="E148" s="90"/>
      <c r="F148" s="34"/>
      <c r="G148" s="79"/>
      <c r="H148" s="82"/>
      <c r="I148" s="82"/>
      <c r="J148" s="82"/>
    </row>
    <row r="149" spans="1:10" x14ac:dyDescent="0.2">
      <c r="A149" s="111"/>
      <c r="B149" s="107"/>
      <c r="C149" s="107"/>
      <c r="D149" s="113"/>
      <c r="E149" s="34"/>
      <c r="F149" s="34"/>
      <c r="G149" s="79"/>
      <c r="H149" s="82"/>
      <c r="I149" s="82"/>
      <c r="J149" s="82"/>
    </row>
    <row r="150" spans="1:10" x14ac:dyDescent="0.2">
      <c r="A150" s="89"/>
      <c r="B150" s="89"/>
      <c r="C150" s="89"/>
      <c r="D150" s="90"/>
      <c r="E150" s="112"/>
      <c r="F150" s="87"/>
      <c r="G150" s="110"/>
      <c r="H150" s="110"/>
      <c r="I150" s="63"/>
      <c r="J150" s="64"/>
    </row>
    <row r="151" spans="1:10" x14ac:dyDescent="0.2">
      <c r="A151" s="89"/>
      <c r="B151" s="89"/>
      <c r="C151" s="89"/>
      <c r="D151" s="90"/>
      <c r="E151" s="112"/>
      <c r="F151" s="87"/>
      <c r="G151" s="110"/>
      <c r="H151" s="110"/>
      <c r="I151" s="63"/>
      <c r="J151" s="64"/>
    </row>
    <row r="152" spans="1:10" x14ac:dyDescent="0.2">
      <c r="A152" s="89"/>
      <c r="B152" s="89"/>
      <c r="C152" s="89"/>
      <c r="D152" s="90"/>
      <c r="E152" s="112"/>
      <c r="F152" s="88"/>
      <c r="G152" s="110"/>
      <c r="H152" s="110"/>
      <c r="I152" s="63"/>
      <c r="J152" s="64"/>
    </row>
    <row r="153" spans="1:10" x14ac:dyDescent="0.2">
      <c r="A153" s="89"/>
      <c r="B153" s="89"/>
      <c r="C153" s="89"/>
      <c r="D153" s="90"/>
      <c r="E153" s="112"/>
      <c r="F153" s="88"/>
      <c r="G153" s="110"/>
      <c r="H153" s="110"/>
      <c r="I153" s="63"/>
      <c r="J153" s="64"/>
    </row>
    <row r="154" spans="1:10" x14ac:dyDescent="0.2">
      <c r="A154" s="89"/>
      <c r="B154" s="89"/>
      <c r="C154" s="89"/>
      <c r="D154" s="90"/>
      <c r="E154" s="112"/>
      <c r="F154" s="88"/>
      <c r="G154" s="110"/>
      <c r="H154" s="110"/>
      <c r="I154" s="63"/>
      <c r="J154" s="64"/>
    </row>
    <row r="155" spans="1:10" x14ac:dyDescent="0.2">
      <c r="A155" s="89"/>
      <c r="B155" s="89"/>
      <c r="C155" s="89"/>
      <c r="D155" s="90"/>
      <c r="E155" s="112"/>
      <c r="F155" s="87"/>
      <c r="G155" s="110"/>
      <c r="H155" s="110"/>
      <c r="I155" s="65"/>
      <c r="J155" s="64"/>
    </row>
    <row r="156" spans="1:10" x14ac:dyDescent="0.2">
      <c r="A156" s="89"/>
      <c r="B156" s="89"/>
      <c r="C156" s="89"/>
      <c r="D156" s="90"/>
      <c r="E156" s="112"/>
      <c r="F156" s="87"/>
      <c r="G156" s="110"/>
      <c r="H156" s="110"/>
      <c r="I156" s="65"/>
      <c r="J156" s="64"/>
    </row>
    <row r="157" spans="1:10" x14ac:dyDescent="0.2">
      <c r="A157" s="89"/>
      <c r="B157" s="89"/>
      <c r="C157" s="89"/>
      <c r="D157" s="90"/>
      <c r="E157" s="112"/>
      <c r="F157" s="87"/>
      <c r="G157" s="110"/>
      <c r="H157" s="110"/>
      <c r="I157" s="89"/>
      <c r="J157" s="89"/>
    </row>
    <row r="158" spans="1:10" x14ac:dyDescent="0.2">
      <c r="A158" s="111"/>
      <c r="B158" s="89"/>
      <c r="C158" s="89"/>
      <c r="D158" s="90"/>
      <c r="E158" s="112"/>
      <c r="F158" s="87"/>
      <c r="G158" s="110"/>
      <c r="H158" s="110"/>
      <c r="I158" s="89"/>
      <c r="J158" s="89"/>
    </row>
    <row r="159" spans="1:10" x14ac:dyDescent="0.2">
      <c r="A159" s="89"/>
      <c r="B159" s="89"/>
      <c r="C159" s="89"/>
      <c r="D159" s="90"/>
      <c r="E159" s="112"/>
      <c r="F159" s="87"/>
      <c r="G159" s="110"/>
      <c r="H159" s="110"/>
      <c r="I159" s="89"/>
      <c r="J159" s="89"/>
    </row>
    <row r="160" spans="1:10" x14ac:dyDescent="0.2">
      <c r="A160" s="89"/>
      <c r="B160" s="89"/>
      <c r="C160" s="89"/>
      <c r="D160" s="90"/>
      <c r="E160" s="112"/>
      <c r="F160" s="87"/>
      <c r="G160" s="110"/>
      <c r="H160" s="110"/>
      <c r="I160" s="89"/>
      <c r="J160" s="89"/>
    </row>
    <row r="161" spans="1:10" x14ac:dyDescent="0.2">
      <c r="A161" s="89"/>
      <c r="B161" s="89"/>
      <c r="C161" s="89"/>
      <c r="D161" s="90"/>
      <c r="E161" s="112"/>
      <c r="F161" s="87"/>
      <c r="G161" s="78"/>
      <c r="H161" s="110"/>
      <c r="I161" s="63"/>
      <c r="J161" s="64"/>
    </row>
    <row r="162" spans="1:10" x14ac:dyDescent="0.2">
      <c r="A162" s="89"/>
      <c r="B162" s="89"/>
      <c r="C162" s="89"/>
      <c r="D162" s="90"/>
      <c r="E162" s="112"/>
      <c r="F162" s="87"/>
      <c r="G162" s="110"/>
      <c r="H162" s="110"/>
      <c r="I162" s="63"/>
      <c r="J162" s="64"/>
    </row>
    <row r="163" spans="1:10" x14ac:dyDescent="0.2">
      <c r="A163" s="89"/>
      <c r="B163" s="89"/>
      <c r="C163" s="89"/>
      <c r="D163" s="90"/>
      <c r="E163" s="112"/>
      <c r="F163" s="87"/>
      <c r="G163" s="110"/>
      <c r="H163" s="110"/>
      <c r="I163" s="65"/>
      <c r="J163" s="64"/>
    </row>
    <row r="164" spans="1:10" x14ac:dyDescent="0.2">
      <c r="A164" s="89"/>
      <c r="B164" s="89"/>
      <c r="C164" s="89"/>
      <c r="D164" s="90"/>
      <c r="E164" s="112"/>
      <c r="F164" s="87"/>
      <c r="G164" s="110"/>
      <c r="H164" s="110"/>
      <c r="I164" s="65"/>
      <c r="J164" s="64"/>
    </row>
    <row r="165" spans="1:10" x14ac:dyDescent="0.2">
      <c r="A165" s="89"/>
      <c r="B165" s="89"/>
      <c r="C165" s="89"/>
      <c r="D165" s="90"/>
      <c r="E165" s="112"/>
      <c r="F165" s="87"/>
      <c r="G165" s="110"/>
      <c r="H165" s="110"/>
      <c r="I165" s="63"/>
      <c r="J165" s="64"/>
    </row>
    <row r="166" spans="1:10" x14ac:dyDescent="0.2">
      <c r="A166" s="89"/>
      <c r="B166" s="89"/>
      <c r="C166" s="89"/>
      <c r="D166" s="90"/>
      <c r="E166" s="112"/>
      <c r="F166" s="87"/>
      <c r="G166" s="110"/>
      <c r="H166" s="110"/>
      <c r="I166" s="63"/>
      <c r="J166" s="64"/>
    </row>
    <row r="167" spans="1:10" x14ac:dyDescent="0.2">
      <c r="A167" s="89"/>
      <c r="B167" s="89"/>
      <c r="C167" s="89"/>
      <c r="D167" s="90"/>
      <c r="E167" s="112"/>
      <c r="F167" s="87"/>
      <c r="G167" s="110"/>
      <c r="H167" s="110"/>
      <c r="I167" s="63"/>
      <c r="J167" s="64"/>
    </row>
    <row r="168" spans="1:10" x14ac:dyDescent="0.2">
      <c r="A168" s="89"/>
      <c r="B168" s="89"/>
      <c r="C168" s="89"/>
      <c r="D168" s="90"/>
      <c r="E168" s="112"/>
      <c r="F168" s="87"/>
      <c r="G168" s="110"/>
      <c r="H168" s="110"/>
      <c r="I168" s="63"/>
      <c r="J168" s="64"/>
    </row>
    <row r="169" spans="1:10" x14ac:dyDescent="0.2">
      <c r="A169" s="89"/>
      <c r="B169" s="116"/>
      <c r="C169" s="89"/>
      <c r="D169" s="90"/>
      <c r="E169" s="112"/>
      <c r="F169" s="87"/>
      <c r="G169" s="110"/>
      <c r="H169" s="110"/>
      <c r="I169" s="63"/>
      <c r="J169" s="64"/>
    </row>
    <row r="170" spans="1:10" x14ac:dyDescent="0.2">
      <c r="A170" s="89"/>
      <c r="B170" s="89"/>
      <c r="C170" s="89"/>
      <c r="D170" s="90"/>
      <c r="E170" s="112"/>
      <c r="F170" s="87"/>
      <c r="G170" s="110"/>
      <c r="H170" s="110"/>
      <c r="I170" s="89"/>
      <c r="J170" s="89"/>
    </row>
    <row r="171" spans="1:10" x14ac:dyDescent="0.2">
      <c r="A171" s="89"/>
      <c r="B171" s="89"/>
      <c r="C171" s="89"/>
      <c r="D171" s="90"/>
      <c r="E171" s="112"/>
      <c r="F171" s="87"/>
      <c r="G171" s="110"/>
      <c r="H171" s="110"/>
      <c r="I171" s="89"/>
      <c r="J171" s="89"/>
    </row>
    <row r="172" spans="1:10" x14ac:dyDescent="0.2">
      <c r="A172" s="89"/>
      <c r="B172" s="107"/>
      <c r="C172" s="107"/>
      <c r="D172" s="90"/>
      <c r="E172" s="112"/>
      <c r="F172" s="87"/>
      <c r="G172" s="117"/>
      <c r="H172" s="110"/>
      <c r="I172" s="118"/>
      <c r="J172" s="89"/>
    </row>
    <row r="173" spans="1:10" x14ac:dyDescent="0.2">
      <c r="A173" s="89"/>
      <c r="B173" s="89"/>
      <c r="C173" s="89"/>
      <c r="D173" s="90"/>
      <c r="E173" s="90"/>
      <c r="F173" s="90"/>
      <c r="G173" s="110"/>
      <c r="H173" s="110"/>
      <c r="I173" s="89"/>
      <c r="J173" s="89"/>
    </row>
    <row r="174" spans="1:10" x14ac:dyDescent="0.2">
      <c r="A174" s="89"/>
      <c r="B174" s="89"/>
      <c r="C174" s="89"/>
      <c r="D174" s="90"/>
      <c r="E174" s="90"/>
      <c r="F174" s="90"/>
      <c r="G174" s="110"/>
      <c r="H174" s="110"/>
      <c r="I174" s="89"/>
      <c r="J174" s="89"/>
    </row>
    <row r="175" spans="1:10" x14ac:dyDescent="0.2">
      <c r="A175" s="89"/>
      <c r="B175" s="89"/>
      <c r="C175" s="89"/>
      <c r="D175" s="90"/>
      <c r="E175" s="90"/>
      <c r="F175" s="90"/>
      <c r="G175" s="110"/>
      <c r="H175" s="110"/>
      <c r="I175" s="89"/>
      <c r="J175" s="89"/>
    </row>
    <row r="176" spans="1:10" ht="13.2" x14ac:dyDescent="0.25">
      <c r="A176" s="111"/>
      <c r="B176" s="89"/>
      <c r="C176" s="64"/>
      <c r="D176" s="99"/>
      <c r="E176" s="77"/>
      <c r="F176" s="77"/>
      <c r="G176" s="78"/>
      <c r="H176" s="78"/>
      <c r="I176" s="64"/>
      <c r="J176" s="64"/>
    </row>
    <row r="177" spans="1:10" x14ac:dyDescent="0.2">
      <c r="A177" s="100"/>
      <c r="B177" s="100"/>
      <c r="C177" s="64"/>
      <c r="D177" s="77"/>
      <c r="E177" s="64"/>
      <c r="F177" s="77"/>
      <c r="G177" s="89"/>
      <c r="H177" s="90"/>
      <c r="I177" s="89"/>
      <c r="J177" s="90"/>
    </row>
    <row r="178" spans="1:10" x14ac:dyDescent="0.2">
      <c r="A178" s="89"/>
      <c r="B178" s="89"/>
      <c r="C178" s="109"/>
      <c r="D178" s="112"/>
      <c r="E178" s="109"/>
      <c r="F178" s="112"/>
      <c r="G178" s="109"/>
      <c r="H178" s="109"/>
      <c r="I178" s="109"/>
      <c r="J178" s="112"/>
    </row>
    <row r="179" spans="1:10" x14ac:dyDescent="0.2">
      <c r="A179" s="89"/>
      <c r="B179" s="89"/>
      <c r="C179" s="89"/>
      <c r="D179" s="112"/>
      <c r="E179" s="90"/>
      <c r="F179" s="90"/>
      <c r="G179" s="109"/>
      <c r="H179" s="109"/>
      <c r="I179" s="89"/>
      <c r="J179" s="89"/>
    </row>
    <row r="180" spans="1:10" x14ac:dyDescent="0.2">
      <c r="A180" s="74"/>
      <c r="B180" s="74"/>
      <c r="C180" s="89"/>
      <c r="D180" s="90"/>
      <c r="E180" s="90"/>
      <c r="F180" s="90"/>
      <c r="G180" s="109"/>
      <c r="H180" s="109"/>
      <c r="I180" s="89"/>
      <c r="J180" s="89"/>
    </row>
    <row r="181" spans="1:10" x14ac:dyDescent="0.2">
      <c r="A181" s="74"/>
      <c r="B181" s="74"/>
      <c r="C181" s="89"/>
      <c r="D181" s="90"/>
      <c r="E181" s="90"/>
      <c r="F181" s="90"/>
      <c r="G181" s="109"/>
      <c r="H181" s="109"/>
      <c r="I181" s="89"/>
      <c r="J181" s="89"/>
    </row>
    <row r="182" spans="1:10" x14ac:dyDescent="0.2">
      <c r="A182" s="74"/>
      <c r="B182" s="74"/>
      <c r="C182" s="89"/>
      <c r="D182" s="90"/>
      <c r="E182" s="90"/>
      <c r="F182" s="90"/>
      <c r="G182" s="109"/>
      <c r="H182" s="109"/>
      <c r="I182" s="89"/>
      <c r="J182" s="89"/>
    </row>
    <row r="183" spans="1:10" x14ac:dyDescent="0.2">
      <c r="A183" s="82"/>
      <c r="B183" s="89"/>
      <c r="C183" s="119"/>
      <c r="D183" s="112"/>
      <c r="E183" s="109"/>
      <c r="F183" s="112"/>
      <c r="G183" s="109"/>
      <c r="H183" s="112"/>
      <c r="I183" s="109"/>
      <c r="J183" s="120"/>
    </row>
    <row r="184" spans="1:10" x14ac:dyDescent="0.2">
      <c r="A184" s="89"/>
      <c r="B184" s="89"/>
      <c r="C184" s="89"/>
      <c r="D184" s="90"/>
      <c r="E184" s="90"/>
      <c r="F184" s="90"/>
      <c r="G184" s="110"/>
      <c r="H184" s="110"/>
      <c r="I184" s="89"/>
      <c r="J184" s="89"/>
    </row>
    <row r="185" spans="1:10" ht="13.2" x14ac:dyDescent="0.25">
      <c r="A185" s="111"/>
      <c r="B185" s="89"/>
      <c r="C185" s="64"/>
      <c r="D185" s="99"/>
      <c r="E185" s="77"/>
      <c r="F185" s="77"/>
      <c r="G185" s="78"/>
      <c r="H185" s="78"/>
      <c r="I185" s="64"/>
      <c r="J185" s="64"/>
    </row>
    <row r="186" spans="1:10" x14ac:dyDescent="0.2">
      <c r="A186" s="100"/>
      <c r="B186" s="100"/>
      <c r="C186" s="64"/>
      <c r="D186" s="77"/>
      <c r="E186" s="64"/>
      <c r="F186" s="77"/>
      <c r="G186" s="89"/>
      <c r="H186" s="90"/>
      <c r="I186" s="89"/>
      <c r="J186" s="90"/>
    </row>
    <row r="187" spans="1:10" x14ac:dyDescent="0.2">
      <c r="A187" s="89"/>
      <c r="B187" s="89"/>
      <c r="C187" s="109"/>
      <c r="D187" s="112"/>
      <c r="E187" s="109"/>
      <c r="F187" s="112"/>
      <c r="G187" s="109"/>
      <c r="H187" s="109"/>
      <c r="I187" s="109"/>
      <c r="J187" s="112"/>
    </row>
    <row r="188" spans="1:10" x14ac:dyDescent="0.2">
      <c r="A188" s="89"/>
      <c r="B188" s="89"/>
      <c r="C188" s="89"/>
      <c r="D188" s="90"/>
      <c r="E188" s="90"/>
      <c r="F188" s="90"/>
      <c r="G188" s="109"/>
      <c r="H188" s="109"/>
      <c r="I188" s="89"/>
      <c r="J188" s="89"/>
    </row>
    <row r="189" spans="1:10" x14ac:dyDescent="0.2">
      <c r="A189" s="74"/>
      <c r="B189" s="74"/>
      <c r="C189" s="89"/>
      <c r="D189" s="90"/>
      <c r="E189" s="90"/>
      <c r="F189" s="90"/>
      <c r="G189" s="109"/>
      <c r="H189" s="109"/>
      <c r="I189" s="89"/>
      <c r="J189" s="89"/>
    </row>
    <row r="190" spans="1:10" x14ac:dyDescent="0.2">
      <c r="A190" s="74"/>
      <c r="B190" s="74"/>
      <c r="C190" s="89"/>
      <c r="D190" s="90"/>
      <c r="E190" s="90"/>
      <c r="F190" s="90"/>
      <c r="G190" s="109"/>
      <c r="H190" s="109"/>
      <c r="I190" s="89"/>
      <c r="J190" s="89"/>
    </row>
    <row r="191" spans="1:10" x14ac:dyDescent="0.2">
      <c r="A191" s="74"/>
      <c r="B191" s="74"/>
      <c r="C191" s="89"/>
      <c r="D191" s="90"/>
      <c r="E191" s="90"/>
      <c r="F191" s="90"/>
      <c r="G191" s="109"/>
      <c r="H191" s="109"/>
      <c r="I191" s="89"/>
      <c r="J191" s="89"/>
    </row>
    <row r="192" spans="1:10" x14ac:dyDescent="0.2">
      <c r="A192" s="82"/>
      <c r="B192" s="89"/>
      <c r="C192" s="109"/>
      <c r="D192" s="112"/>
      <c r="E192" s="109"/>
      <c r="F192" s="112"/>
      <c r="G192" s="109"/>
      <c r="H192" s="120"/>
      <c r="I192" s="109"/>
      <c r="J192" s="120"/>
    </row>
    <row r="193" spans="1:10" x14ac:dyDescent="0.2">
      <c r="A193" s="89"/>
      <c r="B193" s="89"/>
      <c r="C193" s="89"/>
      <c r="D193" s="90"/>
      <c r="E193" s="90"/>
      <c r="F193" s="90"/>
      <c r="G193" s="110"/>
      <c r="H193" s="110"/>
      <c r="I193" s="89"/>
      <c r="J193" s="89"/>
    </row>
    <row r="194" spans="1:10" x14ac:dyDescent="0.2">
      <c r="A194" s="89"/>
      <c r="B194" s="89"/>
      <c r="C194" s="89"/>
      <c r="D194" s="90"/>
      <c r="E194" s="90"/>
      <c r="F194" s="90"/>
      <c r="G194" s="110"/>
      <c r="H194" s="110"/>
      <c r="I194" s="89"/>
      <c r="J194" s="89"/>
    </row>
    <row r="195" spans="1:10" ht="13.2" x14ac:dyDescent="0.25">
      <c r="A195" s="111"/>
      <c r="B195" s="89"/>
      <c r="C195" s="89"/>
      <c r="D195" s="82"/>
      <c r="E195" s="82"/>
      <c r="F195" s="99"/>
      <c r="G195" s="99"/>
      <c r="H195" s="99"/>
      <c r="I195" s="99"/>
      <c r="J195" s="99"/>
    </row>
    <row r="196" spans="1:10" x14ac:dyDescent="0.2">
      <c r="A196" s="89"/>
      <c r="B196" s="89"/>
      <c r="C196" s="89"/>
      <c r="D196" s="85"/>
      <c r="E196" s="75"/>
      <c r="F196" s="75"/>
      <c r="G196" s="75"/>
      <c r="H196" s="75"/>
      <c r="I196" s="75"/>
      <c r="J196" s="75"/>
    </row>
    <row r="197" spans="1:10" x14ac:dyDescent="0.2">
      <c r="A197" s="74"/>
      <c r="B197" s="74"/>
      <c r="C197" s="74"/>
      <c r="D197" s="85"/>
      <c r="E197" s="75"/>
      <c r="F197" s="75"/>
      <c r="G197" s="75"/>
      <c r="H197" s="75"/>
      <c r="I197" s="75"/>
      <c r="J197" s="75"/>
    </row>
    <row r="198" spans="1:10" x14ac:dyDescent="0.2">
      <c r="A198" s="89"/>
      <c r="B198" s="121"/>
      <c r="C198" s="121"/>
      <c r="D198" s="91"/>
      <c r="E198" s="75"/>
      <c r="F198" s="75"/>
      <c r="G198" s="75"/>
      <c r="H198" s="75"/>
      <c r="I198" s="75"/>
      <c r="J198" s="75"/>
    </row>
    <row r="199" spans="1:10" x14ac:dyDescent="0.2">
      <c r="A199" s="89"/>
      <c r="B199" s="89"/>
      <c r="C199" s="89"/>
      <c r="D199" s="85"/>
      <c r="E199" s="75"/>
      <c r="F199" s="75"/>
      <c r="G199" s="75"/>
      <c r="H199" s="75"/>
      <c r="I199" s="75"/>
      <c r="J199" s="75"/>
    </row>
    <row r="200" spans="1:10" x14ac:dyDescent="0.2">
      <c r="A200" s="89"/>
      <c r="B200" s="89"/>
      <c r="C200" s="89"/>
      <c r="D200" s="85"/>
      <c r="E200" s="75"/>
      <c r="F200" s="75"/>
      <c r="G200" s="75"/>
      <c r="H200" s="75"/>
      <c r="I200" s="75"/>
      <c r="J200" s="75"/>
    </row>
    <row r="201" spans="1:10" x14ac:dyDescent="0.2">
      <c r="A201" s="74"/>
      <c r="B201" s="74"/>
      <c r="C201" s="74"/>
      <c r="D201" s="85"/>
      <c r="E201" s="75"/>
      <c r="F201" s="75"/>
      <c r="G201" s="75"/>
      <c r="H201" s="75"/>
      <c r="I201" s="75"/>
      <c r="J201" s="75"/>
    </row>
    <row r="202" spans="1:10" x14ac:dyDescent="0.2">
      <c r="A202" s="74"/>
      <c r="B202" s="74"/>
      <c r="C202" s="74"/>
      <c r="D202" s="91"/>
      <c r="E202" s="98"/>
      <c r="F202" s="98"/>
      <c r="G202" s="98"/>
      <c r="H202" s="98"/>
      <c r="I202" s="98"/>
      <c r="J202" s="98"/>
    </row>
    <row r="203" spans="1:10" x14ac:dyDescent="0.2">
      <c r="A203" s="74"/>
      <c r="B203" s="74"/>
      <c r="C203" s="74"/>
      <c r="D203" s="85"/>
      <c r="E203" s="75"/>
      <c r="F203" s="75"/>
      <c r="G203" s="75"/>
      <c r="H203" s="75"/>
      <c r="I203" s="75"/>
      <c r="J203" s="75"/>
    </row>
    <row r="204" spans="1:10" x14ac:dyDescent="0.2">
      <c r="A204" s="89"/>
      <c r="B204" s="89"/>
      <c r="C204" s="89"/>
      <c r="D204" s="85"/>
      <c r="E204" s="75"/>
      <c r="F204" s="75"/>
      <c r="G204" s="75"/>
      <c r="H204" s="75"/>
      <c r="I204" s="75"/>
      <c r="J204" s="75"/>
    </row>
    <row r="205" spans="1:10" x14ac:dyDescent="0.2">
      <c r="A205" s="101"/>
      <c r="B205" s="101"/>
      <c r="C205" s="101"/>
      <c r="D205" s="92"/>
      <c r="E205" s="102"/>
      <c r="F205" s="102"/>
      <c r="G205" s="102"/>
      <c r="H205" s="102"/>
      <c r="I205" s="102"/>
      <c r="J205" s="102"/>
    </row>
    <row r="206" spans="1:10" x14ac:dyDescent="0.2">
      <c r="A206" s="74"/>
      <c r="B206" s="74"/>
      <c r="C206" s="74"/>
      <c r="D206" s="84"/>
      <c r="E206" s="102"/>
      <c r="F206" s="102"/>
      <c r="G206" s="102"/>
      <c r="H206" s="102"/>
      <c r="I206" s="102"/>
      <c r="J206" s="102"/>
    </row>
    <row r="207" spans="1:10" x14ac:dyDescent="0.2">
      <c r="A207" s="107"/>
      <c r="B207" s="107"/>
      <c r="C207" s="107"/>
      <c r="D207" s="113"/>
      <c r="E207" s="114"/>
      <c r="F207" s="113"/>
      <c r="G207" s="113"/>
      <c r="H207" s="113"/>
      <c r="I207" s="107"/>
      <c r="J207" s="107"/>
    </row>
    <row r="208" spans="1:10" x14ac:dyDescent="0.2">
      <c r="A208" s="107"/>
      <c r="B208" s="89"/>
      <c r="C208" s="89"/>
      <c r="D208" s="90"/>
      <c r="E208" s="90"/>
      <c r="F208" s="90"/>
      <c r="G208" s="90"/>
      <c r="H208" s="90"/>
      <c r="I208" s="89"/>
      <c r="J208" s="89"/>
    </row>
    <row r="209" spans="1:10" ht="13.2" x14ac:dyDescent="0.25">
      <c r="A209" s="111"/>
      <c r="B209" s="122"/>
      <c r="C209" s="82"/>
      <c r="D209" s="34"/>
      <c r="E209" s="34"/>
      <c r="F209" s="34"/>
      <c r="G209" s="99"/>
      <c r="H209" s="99"/>
      <c r="I209" s="99"/>
      <c r="J209" s="99"/>
    </row>
    <row r="210" spans="1:10" x14ac:dyDescent="0.2">
      <c r="A210" s="74"/>
      <c r="B210" s="74"/>
      <c r="C210" s="74"/>
      <c r="D210" s="77"/>
      <c r="E210" s="112"/>
      <c r="F210" s="81"/>
      <c r="G210" s="81"/>
      <c r="H210" s="81"/>
      <c r="I210" s="81"/>
      <c r="J210" s="81"/>
    </row>
    <row r="211" spans="1:10" x14ac:dyDescent="0.2">
      <c r="A211" s="74"/>
      <c r="B211" s="74"/>
      <c r="C211" s="74"/>
      <c r="D211" s="77"/>
      <c r="E211" s="112"/>
      <c r="F211" s="81"/>
      <c r="G211" s="81"/>
      <c r="H211" s="81"/>
      <c r="I211" s="81"/>
      <c r="J211" s="81"/>
    </row>
    <row r="212" spans="1:10" x14ac:dyDescent="0.2">
      <c r="A212" s="74"/>
      <c r="B212" s="74"/>
      <c r="C212" s="74"/>
      <c r="D212" s="77"/>
      <c r="E212" s="112"/>
      <c r="F212" s="81"/>
      <c r="G212" s="81"/>
      <c r="H212" s="81"/>
      <c r="I212" s="81"/>
      <c r="J212" s="81"/>
    </row>
    <row r="213" spans="1:10" x14ac:dyDescent="0.2">
      <c r="A213" s="74"/>
      <c r="B213" s="74"/>
      <c r="C213" s="74"/>
      <c r="D213" s="77"/>
      <c r="E213" s="112"/>
      <c r="F213" s="81"/>
      <c r="G213" s="81"/>
      <c r="H213" s="81"/>
      <c r="I213" s="81"/>
      <c r="J213" s="81"/>
    </row>
    <row r="214" spans="1:10" x14ac:dyDescent="0.2">
      <c r="A214" s="74"/>
      <c r="B214" s="74"/>
      <c r="C214" s="74"/>
      <c r="D214" s="77"/>
      <c r="E214" s="112"/>
      <c r="F214" s="81"/>
      <c r="G214" s="81"/>
      <c r="H214" s="81"/>
      <c r="I214" s="81"/>
      <c r="J214" s="81"/>
    </row>
    <row r="215" spans="1:10" x14ac:dyDescent="0.2">
      <c r="A215" s="74"/>
      <c r="B215" s="74"/>
      <c r="C215" s="74"/>
      <c r="D215" s="77"/>
      <c r="E215" s="112"/>
      <c r="F215" s="81"/>
      <c r="G215" s="81"/>
      <c r="H215" s="81"/>
      <c r="I215" s="81"/>
      <c r="J215" s="81"/>
    </row>
    <row r="216" spans="1:10" x14ac:dyDescent="0.2">
      <c r="A216" s="74"/>
      <c r="B216" s="74"/>
      <c r="C216" s="74"/>
      <c r="D216" s="77"/>
      <c r="E216" s="112"/>
      <c r="F216" s="81"/>
      <c r="G216" s="81"/>
      <c r="H216" s="81"/>
      <c r="I216" s="81"/>
      <c r="J216" s="81"/>
    </row>
    <row r="217" spans="1:10" x14ac:dyDescent="0.2">
      <c r="A217" s="74"/>
      <c r="B217" s="74"/>
      <c r="C217" s="74"/>
      <c r="D217" s="77"/>
      <c r="E217" s="112"/>
      <c r="F217" s="81"/>
      <c r="G217" s="81"/>
      <c r="H217" s="81"/>
      <c r="I217" s="81"/>
      <c r="J217" s="81"/>
    </row>
    <row r="218" spans="1:10" x14ac:dyDescent="0.2">
      <c r="A218" s="74"/>
      <c r="B218" s="74"/>
      <c r="C218" s="74"/>
      <c r="D218" s="77"/>
      <c r="E218" s="112"/>
      <c r="F218" s="81"/>
      <c r="G218" s="81"/>
      <c r="H218" s="81"/>
      <c r="I218" s="81"/>
      <c r="J218" s="81"/>
    </row>
    <row r="219" spans="1:10" x14ac:dyDescent="0.2">
      <c r="A219" s="74"/>
      <c r="B219" s="74"/>
      <c r="C219" s="74"/>
      <c r="D219" s="77"/>
      <c r="E219" s="112"/>
      <c r="F219" s="81"/>
      <c r="G219" s="81"/>
      <c r="H219" s="81"/>
      <c r="I219" s="81"/>
      <c r="J219" s="81"/>
    </row>
    <row r="220" spans="1:10" x14ac:dyDescent="0.2">
      <c r="A220" s="74"/>
      <c r="B220" s="74"/>
      <c r="C220" s="74"/>
      <c r="D220" s="77"/>
      <c r="E220" s="112"/>
      <c r="F220" s="81"/>
      <c r="G220" s="81"/>
      <c r="H220" s="81"/>
      <c r="I220" s="81"/>
      <c r="J220" s="81"/>
    </row>
    <row r="221" spans="1:10" x14ac:dyDescent="0.2">
      <c r="A221" s="107"/>
      <c r="B221" s="107"/>
      <c r="C221" s="107"/>
      <c r="D221" s="113"/>
      <c r="E221" s="114"/>
      <c r="F221" s="113"/>
      <c r="G221" s="123"/>
      <c r="H221" s="123"/>
      <c r="I221" s="107"/>
      <c r="J221" s="107"/>
    </row>
    <row r="222" spans="1:10" x14ac:dyDescent="0.2">
      <c r="A222" s="89"/>
      <c r="B222" s="89"/>
      <c r="C222" s="89"/>
      <c r="D222" s="90"/>
      <c r="E222" s="90"/>
      <c r="F222" s="90"/>
      <c r="G222" s="110"/>
      <c r="H222" s="110"/>
      <c r="I222" s="89"/>
      <c r="J222" s="89"/>
    </row>
    <row r="223" spans="1:10" x14ac:dyDescent="0.2">
      <c r="A223" s="89"/>
      <c r="B223" s="89"/>
      <c r="C223" s="89"/>
      <c r="D223" s="90"/>
      <c r="E223" s="90"/>
      <c r="F223" s="90"/>
      <c r="G223" s="110"/>
      <c r="H223" s="110"/>
      <c r="I223" s="89"/>
      <c r="J223" s="89"/>
    </row>
    <row r="224" spans="1:10" x14ac:dyDescent="0.2">
      <c r="A224" s="89"/>
      <c r="B224" s="89"/>
      <c r="C224" s="89"/>
      <c r="D224" s="90"/>
      <c r="E224" s="90"/>
      <c r="F224" s="90"/>
      <c r="G224" s="110"/>
      <c r="H224" s="110"/>
      <c r="I224" s="89"/>
      <c r="J224" s="89"/>
    </row>
    <row r="225" spans="1:10" x14ac:dyDescent="0.2">
      <c r="A225" s="89"/>
      <c r="B225" s="89"/>
      <c r="C225" s="89"/>
      <c r="D225" s="90"/>
      <c r="E225" s="90"/>
      <c r="F225" s="90"/>
      <c r="G225" s="110"/>
      <c r="H225" s="110"/>
      <c r="I225" s="89"/>
      <c r="J225" s="89"/>
    </row>
    <row r="226" spans="1:10" x14ac:dyDescent="0.2">
      <c r="A226" s="89"/>
      <c r="B226" s="89"/>
      <c r="C226" s="89"/>
      <c r="D226" s="90"/>
      <c r="E226" s="90"/>
      <c r="F226" s="90"/>
      <c r="G226" s="110"/>
      <c r="H226" s="110"/>
      <c r="I226" s="89"/>
      <c r="J226" s="89"/>
    </row>
    <row r="227" spans="1:10" x14ac:dyDescent="0.2">
      <c r="A227" s="89"/>
      <c r="B227" s="89"/>
      <c r="C227" s="89"/>
      <c r="D227" s="90"/>
      <c r="E227" s="90"/>
      <c r="F227" s="90"/>
      <c r="G227" s="110"/>
      <c r="H227" s="110"/>
      <c r="I227" s="89"/>
      <c r="J227" s="89"/>
    </row>
    <row r="228" spans="1:10" x14ac:dyDescent="0.2">
      <c r="A228" s="89"/>
      <c r="B228" s="89"/>
      <c r="C228" s="89"/>
      <c r="D228" s="90"/>
      <c r="E228" s="90"/>
      <c r="F228" s="90"/>
      <c r="G228" s="110"/>
      <c r="H228" s="110"/>
      <c r="I228" s="89"/>
      <c r="J228" s="89"/>
    </row>
    <row r="229" spans="1:10" x14ac:dyDescent="0.2">
      <c r="A229" s="89"/>
      <c r="B229" s="89"/>
      <c r="C229" s="89"/>
      <c r="D229" s="90"/>
      <c r="E229" s="90"/>
      <c r="F229" s="90"/>
      <c r="G229" s="110"/>
      <c r="H229" s="110"/>
      <c r="I229" s="89"/>
      <c r="J229" s="89"/>
    </row>
    <row r="230" spans="1:10" x14ac:dyDescent="0.2">
      <c r="A230" s="89"/>
      <c r="B230" s="89"/>
      <c r="C230" s="89"/>
      <c r="D230" s="90"/>
      <c r="E230" s="90"/>
      <c r="F230" s="90"/>
      <c r="G230" s="110"/>
      <c r="H230" s="110"/>
      <c r="I230" s="89"/>
      <c r="J230" s="89"/>
    </row>
    <row r="231" spans="1:10" x14ac:dyDescent="0.2">
      <c r="A231" s="89"/>
      <c r="B231" s="89"/>
      <c r="C231" s="89"/>
      <c r="D231" s="90"/>
      <c r="E231" s="90"/>
      <c r="F231" s="90"/>
      <c r="G231" s="110"/>
      <c r="H231" s="110"/>
      <c r="I231" s="89"/>
      <c r="J231" s="89"/>
    </row>
    <row r="232" spans="1:10" x14ac:dyDescent="0.2">
      <c r="A232" s="89"/>
      <c r="B232" s="89"/>
      <c r="C232" s="89"/>
      <c r="D232" s="90"/>
      <c r="E232" s="90"/>
      <c r="F232" s="90"/>
      <c r="G232" s="110"/>
      <c r="H232" s="110"/>
      <c r="I232" s="89"/>
      <c r="J232" s="89"/>
    </row>
    <row r="233" spans="1:10" x14ac:dyDescent="0.2">
      <c r="A233" s="89"/>
      <c r="B233" s="89"/>
      <c r="C233" s="89"/>
      <c r="D233" s="90"/>
      <c r="E233" s="90"/>
      <c r="F233" s="90"/>
      <c r="G233" s="110"/>
      <c r="H233" s="110"/>
      <c r="I233" s="89"/>
      <c r="J233" s="89"/>
    </row>
    <row r="234" spans="1:10" x14ac:dyDescent="0.2">
      <c r="A234" s="89"/>
      <c r="B234" s="89"/>
      <c r="C234" s="89"/>
      <c r="D234" s="90"/>
      <c r="E234" s="90"/>
      <c r="F234" s="90"/>
      <c r="G234" s="110"/>
      <c r="H234" s="110"/>
      <c r="I234" s="89"/>
      <c r="J234" s="89"/>
    </row>
    <row r="235" spans="1:10" x14ac:dyDescent="0.2">
      <c r="A235" s="89"/>
      <c r="B235" s="89"/>
      <c r="C235" s="89"/>
      <c r="D235" s="90"/>
      <c r="E235" s="90"/>
      <c r="F235" s="90"/>
      <c r="G235" s="110"/>
      <c r="H235" s="110"/>
      <c r="I235" s="89"/>
      <c r="J235" s="89"/>
    </row>
    <row r="236" spans="1:10" x14ac:dyDescent="0.2">
      <c r="A236" s="89"/>
      <c r="B236" s="89"/>
      <c r="C236" s="89"/>
      <c r="D236" s="90"/>
      <c r="E236" s="90"/>
      <c r="F236" s="90"/>
      <c r="G236" s="110"/>
      <c r="H236" s="110"/>
      <c r="I236" s="89"/>
      <c r="J236" s="89"/>
    </row>
    <row r="237" spans="1:10" x14ac:dyDescent="0.2">
      <c r="A237" s="89"/>
      <c r="B237" s="89"/>
      <c r="C237" s="89"/>
      <c r="D237" s="90"/>
      <c r="E237" s="90"/>
      <c r="F237" s="90"/>
      <c r="G237" s="110"/>
      <c r="H237" s="110"/>
      <c r="I237" s="89"/>
      <c r="J237" s="89"/>
    </row>
    <row r="238" spans="1:10" x14ac:dyDescent="0.2">
      <c r="A238" s="89"/>
      <c r="B238" s="89"/>
      <c r="C238" s="89"/>
      <c r="D238" s="90"/>
      <c r="E238" s="90"/>
      <c r="F238" s="90"/>
      <c r="G238" s="110"/>
      <c r="H238" s="110"/>
      <c r="I238" s="89"/>
      <c r="J238" s="89"/>
    </row>
    <row r="239" spans="1:10" x14ac:dyDescent="0.2">
      <c r="A239" s="89"/>
      <c r="B239" s="89"/>
      <c r="C239" s="89"/>
      <c r="D239" s="90"/>
      <c r="E239" s="90"/>
      <c r="F239" s="90"/>
      <c r="G239" s="110"/>
      <c r="H239" s="110"/>
      <c r="I239" s="89"/>
      <c r="J239" s="89"/>
    </row>
    <row r="240" spans="1:10" x14ac:dyDescent="0.2">
      <c r="A240" s="89"/>
      <c r="B240" s="89"/>
      <c r="C240" s="89"/>
      <c r="D240" s="90"/>
      <c r="E240" s="90"/>
      <c r="F240" s="90"/>
      <c r="G240" s="110"/>
      <c r="H240" s="110"/>
      <c r="I240" s="89"/>
      <c r="J240" s="89"/>
    </row>
    <row r="241" spans="1:10" x14ac:dyDescent="0.2">
      <c r="A241" s="89"/>
      <c r="B241" s="89"/>
      <c r="C241" s="89"/>
      <c r="D241" s="90"/>
      <c r="E241" s="90"/>
      <c r="F241" s="90"/>
      <c r="G241" s="110"/>
      <c r="H241" s="110"/>
      <c r="I241" s="89"/>
      <c r="J241" s="89"/>
    </row>
    <row r="242" spans="1:10" x14ac:dyDescent="0.2">
      <c r="A242" s="89"/>
      <c r="B242" s="89"/>
      <c r="C242" s="89"/>
      <c r="D242" s="90"/>
      <c r="E242" s="90"/>
      <c r="F242" s="90"/>
      <c r="G242" s="110"/>
      <c r="H242" s="110"/>
      <c r="I242" s="89"/>
      <c r="J242" s="89"/>
    </row>
    <row r="243" spans="1:10" x14ac:dyDescent="0.2">
      <c r="A243" s="89"/>
      <c r="B243" s="89"/>
      <c r="C243" s="89"/>
      <c r="D243" s="90"/>
      <c r="E243" s="90"/>
      <c r="F243" s="90"/>
      <c r="G243" s="110"/>
      <c r="H243" s="110"/>
      <c r="I243" s="89"/>
      <c r="J243" s="89"/>
    </row>
    <row r="244" spans="1:10" x14ac:dyDescent="0.2">
      <c r="A244" s="89"/>
      <c r="B244" s="89"/>
      <c r="C244" s="89"/>
      <c r="D244" s="90"/>
      <c r="E244" s="90"/>
      <c r="F244" s="90"/>
      <c r="G244" s="110"/>
      <c r="H244" s="110"/>
      <c r="I244" s="89"/>
      <c r="J244" s="89"/>
    </row>
    <row r="245" spans="1:10" x14ac:dyDescent="0.2">
      <c r="A245" s="89"/>
      <c r="B245" s="89"/>
      <c r="C245" s="89"/>
      <c r="D245" s="90"/>
      <c r="E245" s="90"/>
      <c r="F245" s="90"/>
      <c r="G245" s="110"/>
      <c r="H245" s="110"/>
      <c r="I245" s="89"/>
      <c r="J245" s="89"/>
    </row>
    <row r="246" spans="1:10" x14ac:dyDescent="0.2">
      <c r="A246" s="89"/>
      <c r="B246" s="89"/>
      <c r="C246" s="89"/>
      <c r="D246" s="90"/>
      <c r="E246" s="90"/>
      <c r="F246" s="90"/>
      <c r="G246" s="110"/>
      <c r="H246" s="110"/>
      <c r="I246" s="89"/>
      <c r="J246" s="89"/>
    </row>
    <row r="247" spans="1:10" x14ac:dyDescent="0.2">
      <c r="A247" s="89"/>
      <c r="B247" s="89"/>
      <c r="C247" s="89"/>
      <c r="D247" s="90"/>
      <c r="E247" s="90"/>
      <c r="F247" s="90"/>
      <c r="G247" s="110"/>
      <c r="H247" s="110"/>
      <c r="I247" s="89"/>
      <c r="J247" s="89"/>
    </row>
    <row r="248" spans="1:10" x14ac:dyDescent="0.2">
      <c r="A248" s="89"/>
      <c r="B248" s="89"/>
      <c r="C248" s="89"/>
      <c r="D248" s="90"/>
      <c r="E248" s="90"/>
      <c r="F248" s="90"/>
      <c r="G248" s="110"/>
      <c r="H248" s="110"/>
      <c r="I248" s="89"/>
      <c r="J248" s="89"/>
    </row>
    <row r="249" spans="1:10" x14ac:dyDescent="0.2">
      <c r="A249" s="89"/>
      <c r="B249" s="89"/>
      <c r="C249" s="89"/>
      <c r="D249" s="90"/>
      <c r="E249" s="90"/>
      <c r="F249" s="90"/>
      <c r="G249" s="110"/>
      <c r="H249" s="110"/>
      <c r="I249" s="89"/>
      <c r="J249" s="89"/>
    </row>
    <row r="250" spans="1:10" x14ac:dyDescent="0.2">
      <c r="A250" s="89"/>
      <c r="B250" s="89"/>
      <c r="C250" s="89"/>
      <c r="D250" s="90"/>
      <c r="E250" s="90"/>
      <c r="F250" s="90"/>
      <c r="G250" s="110"/>
      <c r="H250" s="110"/>
      <c r="I250" s="89"/>
      <c r="J250" s="89"/>
    </row>
    <row r="251" spans="1:10" x14ac:dyDescent="0.2">
      <c r="A251" s="89"/>
      <c r="B251" s="89"/>
      <c r="C251" s="89"/>
      <c r="D251" s="90"/>
      <c r="E251" s="90"/>
      <c r="F251" s="90"/>
      <c r="G251" s="110"/>
      <c r="H251" s="110"/>
      <c r="I251" s="89"/>
      <c r="J251" s="89"/>
    </row>
    <row r="252" spans="1:10" x14ac:dyDescent="0.2">
      <c r="A252" s="89"/>
      <c r="B252" s="89"/>
      <c r="C252" s="89"/>
      <c r="D252" s="90"/>
      <c r="E252" s="90"/>
      <c r="F252" s="90"/>
      <c r="G252" s="110"/>
      <c r="H252" s="110"/>
      <c r="I252" s="89"/>
      <c r="J252" s="89"/>
    </row>
    <row r="253" spans="1:10" x14ac:dyDescent="0.2">
      <c r="A253" s="89"/>
      <c r="B253" s="89"/>
      <c r="C253" s="89"/>
      <c r="D253" s="90"/>
      <c r="E253" s="90"/>
      <c r="F253" s="90"/>
      <c r="G253" s="110"/>
      <c r="H253" s="110"/>
      <c r="I253" s="89"/>
      <c r="J253" s="89"/>
    </row>
    <row r="254" spans="1:10" x14ac:dyDescent="0.2">
      <c r="A254" s="89"/>
      <c r="B254" s="89"/>
      <c r="C254" s="89"/>
      <c r="D254" s="90"/>
      <c r="E254" s="90"/>
      <c r="F254" s="90"/>
      <c r="G254" s="110"/>
      <c r="H254" s="110"/>
      <c r="I254" s="89"/>
      <c r="J254" s="89"/>
    </row>
    <row r="255" spans="1:10" x14ac:dyDescent="0.2">
      <c r="A255" s="89"/>
      <c r="B255" s="89"/>
      <c r="C255" s="89"/>
      <c r="D255" s="90"/>
      <c r="E255" s="90"/>
      <c r="F255" s="90"/>
      <c r="G255" s="110"/>
      <c r="H255" s="110"/>
      <c r="I255" s="89"/>
      <c r="J255" s="89"/>
    </row>
    <row r="256" spans="1:10" x14ac:dyDescent="0.2">
      <c r="A256" s="89"/>
      <c r="B256" s="89"/>
      <c r="C256" s="89"/>
      <c r="D256" s="90"/>
      <c r="E256" s="90"/>
      <c r="F256" s="90"/>
      <c r="G256" s="110"/>
      <c r="H256" s="110"/>
      <c r="I256" s="89"/>
      <c r="J256" s="89"/>
    </row>
    <row r="257" spans="1:10" x14ac:dyDescent="0.2">
      <c r="A257" s="89"/>
      <c r="B257" s="89"/>
      <c r="C257" s="89"/>
      <c r="D257" s="90"/>
      <c r="E257" s="90"/>
      <c r="F257" s="90"/>
      <c r="G257" s="110"/>
      <c r="H257" s="110"/>
      <c r="I257" s="89"/>
      <c r="J257" s="89"/>
    </row>
    <row r="258" spans="1:10" x14ac:dyDescent="0.2">
      <c r="A258" s="89"/>
      <c r="B258" s="89"/>
      <c r="C258" s="89"/>
      <c r="D258" s="90"/>
      <c r="E258" s="90"/>
      <c r="F258" s="90"/>
      <c r="G258" s="110"/>
      <c r="H258" s="110"/>
      <c r="I258" s="89"/>
      <c r="J258" s="89"/>
    </row>
    <row r="259" spans="1:10" x14ac:dyDescent="0.2">
      <c r="A259" s="89"/>
      <c r="B259" s="89"/>
      <c r="C259" s="89"/>
      <c r="D259" s="90"/>
      <c r="E259" s="90"/>
      <c r="F259" s="90"/>
      <c r="G259" s="110"/>
      <c r="H259" s="110"/>
      <c r="I259" s="89"/>
      <c r="J259" s="89"/>
    </row>
    <row r="260" spans="1:10" x14ac:dyDescent="0.2">
      <c r="A260" s="89"/>
      <c r="B260" s="89"/>
      <c r="C260" s="89"/>
      <c r="D260" s="90"/>
      <c r="E260" s="90"/>
      <c r="F260" s="90"/>
      <c r="G260" s="110"/>
      <c r="H260" s="110"/>
      <c r="I260" s="89"/>
      <c r="J260" s="89"/>
    </row>
    <row r="261" spans="1:10" x14ac:dyDescent="0.2">
      <c r="A261" s="89"/>
      <c r="B261" s="89"/>
      <c r="C261" s="89"/>
      <c r="D261" s="90"/>
      <c r="E261" s="90"/>
      <c r="F261" s="90"/>
      <c r="G261" s="110"/>
      <c r="H261" s="110"/>
      <c r="I261" s="89"/>
      <c r="J261" s="89"/>
    </row>
    <row r="262" spans="1:10" x14ac:dyDescent="0.2">
      <c r="A262" s="89"/>
      <c r="B262" s="89"/>
      <c r="C262" s="89"/>
      <c r="D262" s="90"/>
      <c r="E262" s="90"/>
      <c r="F262" s="90"/>
      <c r="G262" s="110"/>
      <c r="H262" s="110"/>
      <c r="I262" s="89"/>
      <c r="J262" s="89"/>
    </row>
    <row r="263" spans="1:10" x14ac:dyDescent="0.2">
      <c r="A263" s="89"/>
      <c r="B263" s="89"/>
      <c r="C263" s="89"/>
      <c r="D263" s="90"/>
      <c r="E263" s="90"/>
      <c r="F263" s="90"/>
      <c r="G263" s="110"/>
      <c r="H263" s="110"/>
      <c r="I263" s="89"/>
      <c r="J263" s="89"/>
    </row>
    <row r="264" spans="1:10" x14ac:dyDescent="0.2">
      <c r="A264" s="89"/>
      <c r="B264" s="89"/>
      <c r="C264" s="89"/>
      <c r="D264" s="90"/>
      <c r="E264" s="90"/>
      <c r="F264" s="90"/>
      <c r="G264" s="110"/>
      <c r="H264" s="110"/>
      <c r="I264" s="89"/>
      <c r="J264" s="89"/>
    </row>
    <row r="265" spans="1:10" x14ac:dyDescent="0.2">
      <c r="A265" s="89"/>
      <c r="B265" s="89"/>
      <c r="C265" s="89"/>
      <c r="D265" s="90"/>
      <c r="E265" s="90"/>
      <c r="F265" s="90"/>
      <c r="G265" s="110"/>
      <c r="H265" s="110"/>
      <c r="I265" s="89"/>
      <c r="J265" s="89"/>
    </row>
    <row r="266" spans="1:10" x14ac:dyDescent="0.2">
      <c r="A266" s="89"/>
      <c r="B266" s="89"/>
      <c r="C266" s="89"/>
      <c r="D266" s="90"/>
      <c r="E266" s="90"/>
      <c r="F266" s="90"/>
      <c r="G266" s="110"/>
      <c r="H266" s="110"/>
      <c r="I266" s="89"/>
      <c r="J266" s="89"/>
    </row>
    <row r="267" spans="1:10" x14ac:dyDescent="0.2">
      <c r="A267" s="89"/>
      <c r="B267" s="89"/>
      <c r="C267" s="89"/>
      <c r="D267" s="90"/>
      <c r="E267" s="90"/>
      <c r="F267" s="90"/>
      <c r="G267" s="110"/>
      <c r="H267" s="110"/>
      <c r="I267" s="89"/>
      <c r="J267" s="89"/>
    </row>
    <row r="268" spans="1:10" x14ac:dyDescent="0.2">
      <c r="A268" s="89"/>
      <c r="B268" s="89"/>
      <c r="C268" s="89"/>
      <c r="D268" s="90"/>
      <c r="E268" s="90"/>
      <c r="F268" s="90"/>
      <c r="G268" s="110"/>
      <c r="H268" s="110"/>
      <c r="I268" s="89"/>
      <c r="J268" s="89"/>
    </row>
    <row r="269" spans="1:10" x14ac:dyDescent="0.2">
      <c r="A269" s="89"/>
      <c r="B269" s="89"/>
      <c r="C269" s="89"/>
      <c r="D269" s="90"/>
      <c r="E269" s="90"/>
      <c r="F269" s="90"/>
      <c r="G269" s="110"/>
      <c r="H269" s="110"/>
      <c r="I269" s="89"/>
      <c r="J269" s="89"/>
    </row>
    <row r="270" spans="1:10" x14ac:dyDescent="0.2">
      <c r="A270" s="89"/>
      <c r="B270" s="89"/>
      <c r="C270" s="89"/>
      <c r="D270" s="90"/>
      <c r="E270" s="90"/>
      <c r="F270" s="90"/>
      <c r="G270" s="110"/>
      <c r="H270" s="110"/>
      <c r="I270" s="89"/>
      <c r="J270" s="89"/>
    </row>
    <row r="271" spans="1:10" x14ac:dyDescent="0.2">
      <c r="A271" s="89"/>
      <c r="B271" s="89"/>
      <c r="C271" s="89"/>
      <c r="D271" s="90"/>
      <c r="E271" s="90"/>
      <c r="F271" s="90"/>
      <c r="G271" s="110"/>
      <c r="H271" s="110"/>
      <c r="I271" s="89"/>
      <c r="J271" s="89"/>
    </row>
    <row r="272" spans="1:10" x14ac:dyDescent="0.2">
      <c r="A272" s="89"/>
      <c r="B272" s="89"/>
      <c r="C272" s="89"/>
      <c r="D272" s="90"/>
      <c r="E272" s="90"/>
      <c r="F272" s="90"/>
      <c r="G272" s="110"/>
      <c r="H272" s="110"/>
      <c r="I272" s="89"/>
      <c r="J272" s="89"/>
    </row>
    <row r="273" spans="1:10" x14ac:dyDescent="0.2">
      <c r="A273" s="89"/>
      <c r="B273" s="89"/>
      <c r="C273" s="89"/>
      <c r="D273" s="90"/>
      <c r="E273" s="90"/>
      <c r="F273" s="90"/>
      <c r="G273" s="110"/>
      <c r="H273" s="110"/>
      <c r="I273" s="89"/>
      <c r="J273" s="89"/>
    </row>
    <row r="274" spans="1:10" x14ac:dyDescent="0.2">
      <c r="A274" s="89"/>
      <c r="B274" s="89"/>
      <c r="C274" s="89"/>
      <c r="D274" s="90"/>
      <c r="E274" s="90"/>
      <c r="F274" s="90"/>
      <c r="G274" s="110"/>
      <c r="H274" s="110"/>
      <c r="I274" s="89"/>
      <c r="J274" s="89"/>
    </row>
    <row r="275" spans="1:10" x14ac:dyDescent="0.2">
      <c r="A275" s="89"/>
      <c r="B275" s="89"/>
      <c r="C275" s="89"/>
      <c r="D275" s="90"/>
      <c r="E275" s="90"/>
      <c r="F275" s="90"/>
      <c r="G275" s="110"/>
      <c r="H275" s="110"/>
      <c r="I275" s="89"/>
      <c r="J275" s="89"/>
    </row>
    <row r="276" spans="1:10" x14ac:dyDescent="0.2">
      <c r="A276" s="89"/>
      <c r="B276" s="89"/>
      <c r="C276" s="89"/>
      <c r="D276" s="90"/>
      <c r="E276" s="90"/>
      <c r="F276" s="90"/>
      <c r="G276" s="110"/>
      <c r="H276" s="110"/>
      <c r="I276" s="89"/>
      <c r="J276" s="89"/>
    </row>
    <row r="277" spans="1:10" x14ac:dyDescent="0.2">
      <c r="A277" s="89"/>
      <c r="B277" s="89"/>
      <c r="C277" s="89"/>
      <c r="D277" s="90"/>
      <c r="E277" s="90"/>
      <c r="F277" s="90"/>
      <c r="G277" s="110"/>
      <c r="H277" s="110"/>
      <c r="I277" s="89"/>
      <c r="J277" s="89"/>
    </row>
    <row r="278" spans="1:10" x14ac:dyDescent="0.2">
      <c r="A278" s="89"/>
      <c r="B278" s="89"/>
      <c r="C278" s="89"/>
      <c r="D278" s="90"/>
      <c r="E278" s="90"/>
      <c r="F278" s="90"/>
      <c r="G278" s="110"/>
      <c r="H278" s="110"/>
      <c r="I278" s="89"/>
      <c r="J278" s="89"/>
    </row>
    <row r="279" spans="1:10" x14ac:dyDescent="0.2">
      <c r="A279" s="89"/>
      <c r="B279" s="89"/>
      <c r="C279" s="89"/>
      <c r="D279" s="90"/>
      <c r="E279" s="90"/>
      <c r="F279" s="90"/>
      <c r="G279" s="110"/>
      <c r="H279" s="110"/>
      <c r="I279" s="89"/>
      <c r="J279" s="89"/>
    </row>
    <row r="280" spans="1:10" x14ac:dyDescent="0.2">
      <c r="A280" s="89"/>
      <c r="B280" s="89"/>
      <c r="C280" s="89"/>
      <c r="D280" s="90"/>
      <c r="E280" s="90"/>
      <c r="F280" s="90"/>
      <c r="G280" s="110"/>
      <c r="H280" s="110"/>
      <c r="I280" s="89"/>
      <c r="J280" s="89"/>
    </row>
    <row r="281" spans="1:10" x14ac:dyDescent="0.2">
      <c r="A281" s="89"/>
      <c r="B281" s="89"/>
      <c r="C281" s="89"/>
      <c r="D281" s="90"/>
      <c r="E281" s="90"/>
      <c r="F281" s="90"/>
      <c r="G281" s="110"/>
      <c r="H281" s="110"/>
      <c r="I281" s="89"/>
      <c r="J281" s="89"/>
    </row>
    <row r="282" spans="1:10" x14ac:dyDescent="0.2">
      <c r="A282" s="89"/>
      <c r="B282" s="89"/>
      <c r="C282" s="89"/>
      <c r="D282" s="90"/>
      <c r="E282" s="90"/>
      <c r="F282" s="90"/>
      <c r="G282" s="110"/>
      <c r="H282" s="110"/>
      <c r="I282" s="89"/>
      <c r="J282" s="89"/>
    </row>
    <row r="283" spans="1:10" x14ac:dyDescent="0.2">
      <c r="A283" s="89"/>
      <c r="B283" s="89"/>
      <c r="C283" s="89"/>
      <c r="D283" s="90"/>
      <c r="E283" s="90"/>
      <c r="F283" s="90"/>
      <c r="G283" s="110"/>
      <c r="H283" s="110"/>
      <c r="I283" s="89"/>
      <c r="J283" s="89"/>
    </row>
    <row r="284" spans="1:10" x14ac:dyDescent="0.2">
      <c r="A284" s="89"/>
      <c r="B284" s="89"/>
      <c r="C284" s="89"/>
      <c r="D284" s="90"/>
      <c r="E284" s="90"/>
      <c r="F284" s="90"/>
      <c r="G284" s="110"/>
      <c r="H284" s="110"/>
      <c r="I284" s="89"/>
      <c r="J284" s="89"/>
    </row>
    <row r="285" spans="1:10" x14ac:dyDescent="0.2">
      <c r="A285" s="89"/>
      <c r="B285" s="89"/>
      <c r="C285" s="89"/>
      <c r="D285" s="90"/>
      <c r="E285" s="90"/>
      <c r="F285" s="90"/>
      <c r="G285" s="110"/>
      <c r="H285" s="110"/>
      <c r="I285" s="89"/>
      <c r="J285" s="89"/>
    </row>
    <row r="286" spans="1:10" x14ac:dyDescent="0.2">
      <c r="A286" s="89"/>
      <c r="B286" s="89"/>
      <c r="C286" s="89"/>
      <c r="D286" s="90"/>
      <c r="E286" s="90"/>
      <c r="F286" s="90"/>
      <c r="G286" s="110"/>
      <c r="H286" s="110"/>
      <c r="I286" s="89"/>
      <c r="J286" s="89"/>
    </row>
    <row r="287" spans="1:10" x14ac:dyDescent="0.2">
      <c r="A287" s="89"/>
      <c r="B287" s="89"/>
      <c r="C287" s="89"/>
      <c r="D287" s="90"/>
      <c r="E287" s="90"/>
      <c r="F287" s="90"/>
      <c r="G287" s="110"/>
      <c r="H287" s="110"/>
      <c r="I287" s="89"/>
      <c r="J287" s="89"/>
    </row>
    <row r="288" spans="1:10" x14ac:dyDescent="0.2">
      <c r="A288" s="89"/>
      <c r="B288" s="89"/>
      <c r="C288" s="89"/>
      <c r="D288" s="90"/>
      <c r="E288" s="90"/>
      <c r="F288" s="90"/>
      <c r="G288" s="110"/>
      <c r="H288" s="110"/>
      <c r="I288" s="89"/>
      <c r="J288" s="89"/>
    </row>
    <row r="289" spans="1:10" x14ac:dyDescent="0.2">
      <c r="A289" s="89"/>
      <c r="B289" s="89"/>
      <c r="C289" s="89"/>
      <c r="D289" s="90"/>
      <c r="E289" s="90"/>
      <c r="F289" s="90"/>
      <c r="G289" s="110"/>
      <c r="H289" s="110"/>
      <c r="I289" s="89"/>
      <c r="J289" s="89"/>
    </row>
    <row r="290" spans="1:10" x14ac:dyDescent="0.2">
      <c r="A290" s="89"/>
      <c r="B290" s="89"/>
      <c r="C290" s="89"/>
      <c r="D290" s="90"/>
      <c r="E290" s="90"/>
      <c r="F290" s="90"/>
      <c r="G290" s="110"/>
      <c r="H290" s="110"/>
      <c r="I290" s="89"/>
      <c r="J290" s="89"/>
    </row>
    <row r="291" spans="1:10" x14ac:dyDescent="0.2">
      <c r="A291" s="89"/>
      <c r="B291" s="89"/>
      <c r="C291" s="89"/>
      <c r="D291" s="90"/>
      <c r="E291" s="90"/>
      <c r="F291" s="90"/>
      <c r="G291" s="110"/>
      <c r="H291" s="110"/>
      <c r="I291" s="89"/>
      <c r="J291" s="89"/>
    </row>
    <row r="292" spans="1:10" x14ac:dyDescent="0.2">
      <c r="A292" s="68"/>
      <c r="B292" s="68"/>
      <c r="C292" s="68"/>
      <c r="D292" s="19"/>
      <c r="E292" s="19"/>
      <c r="F292" s="19"/>
      <c r="G292" s="18"/>
      <c r="H292" s="18"/>
      <c r="I292" s="68"/>
      <c r="J292" s="68"/>
    </row>
    <row r="293" spans="1:10" x14ac:dyDescent="0.2">
      <c r="A293" s="68"/>
      <c r="B293" s="68"/>
      <c r="C293" s="68"/>
      <c r="D293" s="19"/>
      <c r="E293" s="19"/>
      <c r="F293" s="19"/>
      <c r="G293" s="18"/>
      <c r="H293" s="18"/>
      <c r="I293" s="68"/>
      <c r="J293" s="68"/>
    </row>
    <row r="294" spans="1:10" x14ac:dyDescent="0.2">
      <c r="A294" s="68"/>
      <c r="B294" s="68"/>
      <c r="C294" s="68"/>
      <c r="D294" s="19"/>
      <c r="E294" s="19"/>
      <c r="F294" s="19"/>
      <c r="G294" s="18"/>
      <c r="H294" s="18"/>
      <c r="I294" s="68"/>
      <c r="J294" s="68"/>
    </row>
    <row r="295" spans="1:10" x14ac:dyDescent="0.2">
      <c r="A295" s="68"/>
      <c r="B295" s="68"/>
      <c r="C295" s="68"/>
      <c r="D295" s="19"/>
      <c r="E295" s="19"/>
      <c r="F295" s="19"/>
      <c r="G295" s="18"/>
      <c r="H295" s="18"/>
      <c r="I295" s="68"/>
      <c r="J295" s="68"/>
    </row>
    <row r="296" spans="1:10" x14ac:dyDescent="0.2">
      <c r="A296" s="68"/>
      <c r="B296" s="68"/>
      <c r="C296" s="68"/>
      <c r="D296" s="19"/>
      <c r="E296" s="19"/>
      <c r="F296" s="19"/>
      <c r="G296" s="18"/>
      <c r="H296" s="18"/>
      <c r="I296" s="68"/>
      <c r="J296" s="68"/>
    </row>
    <row r="297" spans="1:10" x14ac:dyDescent="0.2">
      <c r="A297" s="68"/>
      <c r="B297" s="68"/>
      <c r="C297" s="68"/>
      <c r="D297" s="19"/>
      <c r="E297" s="19"/>
      <c r="F297" s="19"/>
      <c r="G297" s="18"/>
      <c r="H297" s="18"/>
      <c r="I297" s="68"/>
      <c r="J297" s="68"/>
    </row>
    <row r="298" spans="1:10" x14ac:dyDescent="0.2">
      <c r="A298" s="68"/>
      <c r="B298" s="68"/>
      <c r="C298" s="68"/>
      <c r="D298" s="19"/>
      <c r="E298" s="19"/>
      <c r="F298" s="19"/>
      <c r="G298" s="18"/>
      <c r="H298" s="18"/>
      <c r="I298" s="68"/>
      <c r="J298" s="68"/>
    </row>
  </sheetData>
  <mergeCells count="109">
    <mergeCell ref="B41:D41"/>
    <mergeCell ref="B50:D50"/>
    <mergeCell ref="B55:D55"/>
    <mergeCell ref="H1:J1"/>
    <mergeCell ref="F107:J107"/>
    <mergeCell ref="F108:J108"/>
    <mergeCell ref="F109:J109"/>
    <mergeCell ref="F103:J103"/>
    <mergeCell ref="F104:J104"/>
    <mergeCell ref="F105:J105"/>
    <mergeCell ref="F106:J106"/>
    <mergeCell ref="E94:J94"/>
    <mergeCell ref="E95:J95"/>
    <mergeCell ref="A90:C90"/>
    <mergeCell ref="E91:J91"/>
    <mergeCell ref="E92:J92"/>
    <mergeCell ref="E90:J90"/>
    <mergeCell ref="E88:J88"/>
    <mergeCell ref="E84:J84"/>
    <mergeCell ref="E87:J87"/>
    <mergeCell ref="E85:J85"/>
    <mergeCell ref="A70:B70"/>
    <mergeCell ref="B49:D49"/>
    <mergeCell ref="B4:D4"/>
    <mergeCell ref="B6:D6"/>
    <mergeCell ref="B7:D7"/>
    <mergeCell ref="A15:B15"/>
    <mergeCell ref="A13:B13"/>
    <mergeCell ref="A66:B66"/>
    <mergeCell ref="A24:B24"/>
    <mergeCell ref="B36:D36"/>
    <mergeCell ref="A80:B80"/>
    <mergeCell ref="A75:B75"/>
    <mergeCell ref="E89:J89"/>
    <mergeCell ref="B56:D56"/>
    <mergeCell ref="B57:D57"/>
    <mergeCell ref="B40:D40"/>
    <mergeCell ref="B48:D48"/>
    <mergeCell ref="C65:D65"/>
    <mergeCell ref="C74:D74"/>
    <mergeCell ref="A69:B69"/>
    <mergeCell ref="B51:D51"/>
    <mergeCell ref="B52:D52"/>
    <mergeCell ref="B53:D53"/>
    <mergeCell ref="A91:C91"/>
    <mergeCell ref="E10:F10"/>
    <mergeCell ref="E4:F4"/>
    <mergeCell ref="A89:C89"/>
    <mergeCell ref="A71:B71"/>
    <mergeCell ref="A85:C85"/>
    <mergeCell ref="A78:B78"/>
    <mergeCell ref="E25:J25"/>
    <mergeCell ref="A19:B19"/>
    <mergeCell ref="A21:B21"/>
    <mergeCell ref="A22:B22"/>
    <mergeCell ref="A23:B23"/>
    <mergeCell ref="B47:D47"/>
    <mergeCell ref="E20:J20"/>
    <mergeCell ref="E19:J19"/>
    <mergeCell ref="B37:D37"/>
    <mergeCell ref="B39:D39"/>
    <mergeCell ref="E6:F6"/>
    <mergeCell ref="E7:F7"/>
    <mergeCell ref="E12:F12"/>
    <mergeCell ref="G10:J10"/>
    <mergeCell ref="E11:F11"/>
    <mergeCell ref="B54:D54"/>
    <mergeCell ref="G15:J15"/>
    <mergeCell ref="E15:F15"/>
    <mergeCell ref="E18:J18"/>
    <mergeCell ref="E24:J24"/>
    <mergeCell ref="G3:J3"/>
    <mergeCell ref="G4:J4"/>
    <mergeCell ref="G5:J5"/>
    <mergeCell ref="G12:J12"/>
    <mergeCell ref="G6:J6"/>
    <mergeCell ref="G7:J7"/>
    <mergeCell ref="G8:J8"/>
    <mergeCell ref="G11:J11"/>
    <mergeCell ref="A108:C108"/>
    <mergeCell ref="A103:C103"/>
    <mergeCell ref="E86:J86"/>
    <mergeCell ref="E65:F65"/>
    <mergeCell ref="G65:H65"/>
    <mergeCell ref="I65:J65"/>
    <mergeCell ref="E74:F74"/>
    <mergeCell ref="G74:H74"/>
    <mergeCell ref="I74:J74"/>
    <mergeCell ref="A79:B79"/>
    <mergeCell ref="A107:C107"/>
    <mergeCell ref="A100:C100"/>
    <mergeCell ref="A101:C101"/>
    <mergeCell ref="A102:C102"/>
    <mergeCell ref="F101:J101"/>
    <mergeCell ref="A94:C94"/>
    <mergeCell ref="A95:C95"/>
    <mergeCell ref="A99:C99"/>
    <mergeCell ref="F102:J102"/>
    <mergeCell ref="F98:J98"/>
    <mergeCell ref="E13:F13"/>
    <mergeCell ref="G13:J13"/>
    <mergeCell ref="A14:B14"/>
    <mergeCell ref="E14:F14"/>
    <mergeCell ref="G14:J14"/>
    <mergeCell ref="A109:C109"/>
    <mergeCell ref="F100:J100"/>
    <mergeCell ref="A104:C104"/>
    <mergeCell ref="A105:C105"/>
    <mergeCell ref="A106:C106"/>
  </mergeCells>
  <pageMargins left="0.75" right="0.25" top="1" bottom="1" header="0.5" footer="0.5"/>
  <pageSetup scale="89" fitToHeight="0" orientation="portrait" r:id="rId1"/>
  <headerFooter alignWithMargins="0"/>
  <rowBreaks count="1" manualBreakCount="1">
    <brk id="64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the Zimmerman Design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W Kornitz</dc:creator>
  <cp:lastModifiedBy>Aniket Gupta</cp:lastModifiedBy>
  <cp:lastPrinted>2003-06-27T19:46:33Z</cp:lastPrinted>
  <dcterms:created xsi:type="dcterms:W3CDTF">2002-04-11T18:00:06Z</dcterms:created>
  <dcterms:modified xsi:type="dcterms:W3CDTF">2024-02-03T22:32:29Z</dcterms:modified>
</cp:coreProperties>
</file>