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B5F8F6C6-2FE5-4E33-8C1B-F9DAD423733D}" xr6:coauthVersionLast="47" xr6:coauthVersionMax="47" xr10:uidLastSave="{00000000-0000-0000-0000-000000000000}"/>
  <bookViews>
    <workbookView xWindow="768" yWindow="768" windowWidth="17280" windowHeight="8880" activeTab="4"/>
  </bookViews>
  <sheets>
    <sheet name="lecture notes" sheetId="1" r:id="rId1"/>
    <sheet name="est r,K" sheetId="6" r:id="rId2"/>
    <sheet name="demo" sheetId="5" r:id="rId3"/>
    <sheet name="frac_extinct" sheetId="2" r:id="rId4"/>
    <sheet name="assignmen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6" l="1"/>
  <c r="C13" i="6"/>
  <c r="B14" i="6" l="1"/>
  <c r="C14" i="6"/>
  <c r="F13" i="6" l="1"/>
  <c r="B15" i="6"/>
  <c r="E13" i="6"/>
  <c r="F14" i="6"/>
  <c r="E14" i="6"/>
  <c r="C15" i="6"/>
  <c r="B16" i="6" l="1"/>
  <c r="F15" i="6"/>
  <c r="E15" i="6"/>
  <c r="C16" i="6"/>
  <c r="B17" i="6" l="1"/>
  <c r="E16" i="6"/>
  <c r="F16" i="6"/>
  <c r="C17" i="6"/>
  <c r="B18" i="6" l="1"/>
  <c r="F17" i="6"/>
  <c r="E17" i="6"/>
  <c r="C18" i="6"/>
  <c r="B19" i="6" l="1"/>
  <c r="F18" i="6"/>
  <c r="E18" i="6"/>
  <c r="C19" i="6"/>
  <c r="B20" i="6" l="1"/>
  <c r="E19" i="6"/>
  <c r="F19" i="6"/>
  <c r="C20" i="6"/>
  <c r="B21" i="6" l="1"/>
  <c r="F20" i="6"/>
  <c r="E20" i="6"/>
  <c r="C21" i="6"/>
  <c r="B22" i="6" l="1"/>
  <c r="F21" i="6"/>
  <c r="E21" i="6"/>
  <c r="C22" i="6"/>
  <c r="B23" i="6" l="1"/>
  <c r="E22" i="6"/>
  <c r="F22" i="6"/>
  <c r="C23" i="6"/>
  <c r="B24" i="6" l="1"/>
  <c r="E23" i="6"/>
  <c r="F23" i="6"/>
  <c r="C24" i="6"/>
  <c r="B25" i="6" l="1"/>
  <c r="E24" i="6"/>
  <c r="F24" i="6"/>
  <c r="C25" i="6"/>
  <c r="B26" i="6" l="1"/>
  <c r="F25" i="6" s="1"/>
  <c r="E25" i="6"/>
  <c r="C26" i="6"/>
  <c r="B27" i="6" l="1"/>
  <c r="F26" i="6"/>
  <c r="E26" i="6"/>
  <c r="C27" i="6"/>
  <c r="B28" i="6" l="1"/>
  <c r="F27" i="6"/>
  <c r="E27" i="6"/>
  <c r="C28" i="6"/>
  <c r="B29" i="6" l="1"/>
  <c r="E28" i="6"/>
  <c r="F28" i="6"/>
  <c r="C29" i="6"/>
  <c r="B30" i="6" l="1"/>
  <c r="F29" i="6"/>
  <c r="E29" i="6"/>
  <c r="C30" i="6"/>
  <c r="B31" i="6" l="1"/>
  <c r="E30" i="6" s="1"/>
  <c r="F30" i="6" l="1"/>
  <c r="C31" i="6"/>
  <c r="B32" i="6" l="1"/>
  <c r="E31" i="6" l="1"/>
  <c r="F31" i="6"/>
  <c r="C32" i="6"/>
  <c r="B33" i="6" l="1"/>
  <c r="E32" i="6" l="1"/>
  <c r="F32" i="6"/>
  <c r="C33" i="6"/>
  <c r="B34" i="6" l="1"/>
  <c r="F33" i="6" l="1"/>
  <c r="E33" i="6"/>
  <c r="C34" i="6"/>
  <c r="B35" i="6" l="1"/>
  <c r="E34" i="6" l="1"/>
  <c r="F34" i="6"/>
  <c r="C35" i="6"/>
  <c r="B36" i="6" l="1"/>
  <c r="F35" i="6" l="1"/>
  <c r="E35" i="6"/>
  <c r="C36" i="6"/>
  <c r="B37" i="6" l="1"/>
  <c r="F36" i="6" l="1"/>
  <c r="E36" i="6"/>
  <c r="C37" i="6"/>
  <c r="B38" i="6" l="1"/>
  <c r="F37" i="6" l="1"/>
  <c r="E37" i="6"/>
  <c r="C38" i="6"/>
  <c r="H45" i="6" l="1"/>
  <c r="H46" i="6"/>
  <c r="H49" i="6" l="1"/>
  <c r="H50" i="6"/>
</calcChain>
</file>

<file path=xl/sharedStrings.xml><?xml version="1.0" encoding="utf-8"?>
<sst xmlns="http://schemas.openxmlformats.org/spreadsheetml/2006/main" count="276" uniqueCount="230">
  <si>
    <t>N(t+1)  =  N(t)  +  dN/dt</t>
  </si>
  <si>
    <t>General form of dynamic statement</t>
  </si>
  <si>
    <t>We will model  dN/dT  as a sum of 4 components</t>
  </si>
  <si>
    <t>binomial(f) with amplitude (-a * N)</t>
  </si>
  <si>
    <t>r</t>
  </si>
  <si>
    <t>K</t>
  </si>
  <si>
    <t>Population dynamics</t>
  </si>
  <si>
    <t>Vi</t>
  </si>
  <si>
    <t>Ve</t>
  </si>
  <si>
    <t>f</t>
  </si>
  <si>
    <t>frequency of catastrophes</t>
  </si>
  <si>
    <t>a</t>
  </si>
  <si>
    <t>relative amplitude of a catastrophe</t>
  </si>
  <si>
    <t>year-to-year variability in populations</t>
  </si>
  <si>
    <t>We will consider only 1 model of the deterministic element:</t>
  </si>
  <si>
    <t>K  = - yintercept / slope</t>
  </si>
  <si>
    <t>f,a</t>
  </si>
  <si>
    <t>derived from studies of individual animals;</t>
  </si>
  <si>
    <t>Each population simulation starts at K</t>
  </si>
  <si>
    <t>model parameters</t>
  </si>
  <si>
    <t>model controls</t>
  </si>
  <si>
    <t>The size of the population at time t is designated N(t).</t>
  </si>
  <si>
    <t>max years</t>
  </si>
  <si>
    <t># simulations</t>
  </si>
  <si>
    <t>model results</t>
  </si>
  <si>
    <t>fraction of simulations ending in extinction before max years</t>
  </si>
  <si>
    <t>t</t>
  </si>
  <si>
    <t>N</t>
  </si>
  <si>
    <t xml:space="preserve">are changes in N, the size of the population, </t>
  </si>
  <si>
    <t>with time as designated by t.</t>
  </si>
  <si>
    <t>We are going to use modeling to better understand</t>
  </si>
  <si>
    <t>extinction processes or their inverse -- population viability.</t>
  </si>
  <si>
    <t xml:space="preserve">dN/dt       =  deterministic element </t>
  </si>
  <si>
    <t>+ demographic stochasticity</t>
  </si>
  <si>
    <t>+ environmental stochasticity</t>
  </si>
  <si>
    <t>+ catastrophic stochasticity</t>
  </si>
  <si>
    <t xml:space="preserve">The models for demographic, environmental, and </t>
  </si>
  <si>
    <t>demographic stochasticity</t>
  </si>
  <si>
    <t>environmental stochasticity</t>
  </si>
  <si>
    <t>catastrophic stochasticity</t>
  </si>
  <si>
    <t>intrinsic rate of increase;</t>
  </si>
  <si>
    <t xml:space="preserve">capacity of population to grow </t>
  </si>
  <si>
    <t>in an unconstrained environment</t>
  </si>
  <si>
    <t>demographic variability;</t>
  </si>
  <si>
    <t xml:space="preserve">spatial variability in resources, </t>
  </si>
  <si>
    <t>environmental variability;</t>
  </si>
  <si>
    <t>"density-independent" effects;</t>
  </si>
  <si>
    <t>proportional to patch size, amount</t>
  </si>
  <si>
    <t>of suitable habitat</t>
  </si>
  <si>
    <t>equilibrium behavior and at least 1 departure</t>
  </si>
  <si>
    <t xml:space="preserve">Suppose a time series exists that exhibits both </t>
  </si>
  <si>
    <t>and recovery from equilibrium.</t>
  </si>
  <si>
    <t xml:space="preserve">Then a simple linear regression of dN / N  vs N  </t>
  </si>
  <si>
    <t>for all pairs of dN / N and N in the time</t>
  </si>
  <si>
    <t xml:space="preserve">integrated expression of variation </t>
  </si>
  <si>
    <t xml:space="preserve">in fecundity rates, survival rates </t>
  </si>
  <si>
    <t xml:space="preserve">care must be taken so that </t>
  </si>
  <si>
    <t>sampling variation is not included</t>
  </si>
  <si>
    <t>this variation often related to habitat</t>
  </si>
  <si>
    <t>or other features of a landscape</t>
  </si>
  <si>
    <t xml:space="preserve">residual variation from population time series </t>
  </si>
  <si>
    <t>after deterministic element has been</t>
  </si>
  <si>
    <t>removed, provided that the</t>
  </si>
  <si>
    <t xml:space="preserve">population is big enough so that </t>
  </si>
  <si>
    <t xml:space="preserve">variation due to measurement errors </t>
  </si>
  <si>
    <t xml:space="preserve">very few ecological datasets are of sufficient </t>
  </si>
  <si>
    <t>length to have any information concerning f,a</t>
  </si>
  <si>
    <t xml:space="preserve">affected by exploitation, predation, </t>
  </si>
  <si>
    <t>of simulations that go extinct</t>
  </si>
  <si>
    <t>e.g.bringing individuals into captivity</t>
  </si>
  <si>
    <t>6 parameters control our population model;</t>
  </si>
  <si>
    <t>social heirarchy, etc</t>
  </si>
  <si>
    <t>but may result in extinction.</t>
  </si>
  <si>
    <t xml:space="preserve">Population dynamics tend to converge, oscillate,  </t>
  </si>
  <si>
    <t xml:space="preserve">or vary around K (carrying capacity, equilibrium), </t>
  </si>
  <si>
    <t>carrying capacity, equilibrium</t>
  </si>
  <si>
    <t>model progress</t>
  </si>
  <si>
    <t>year in sim</t>
  </si>
  <si>
    <t>sim</t>
  </si>
  <si>
    <t xml:space="preserve">pollution, contamination, etc. </t>
  </si>
  <si>
    <t>Extinction occurs whenever N(t+1) becomes less than 1.</t>
  </si>
  <si>
    <t>Model sensitivity to variation in parameter values:</t>
  </si>
  <si>
    <t>for the following ranges in the model parameters.</t>
  </si>
  <si>
    <t>Then we will use the model output on the "frac_ex" worksheet to fill out the following table.</t>
  </si>
  <si>
    <t>What parameters is the model most sensitive to?</t>
  </si>
  <si>
    <t>Least sensitive to?</t>
  </si>
  <si>
    <t>baseset</t>
  </si>
  <si>
    <t>b-2</t>
  </si>
  <si>
    <t>b-3</t>
  </si>
  <si>
    <t>b+1</t>
  </si>
  <si>
    <t>b+2</t>
  </si>
  <si>
    <t>b+3</t>
  </si>
  <si>
    <t>Our strategy will be to hold all parameters at  the baseset level but the one being varied.</t>
  </si>
  <si>
    <t>Modeled extinction probabilities.</t>
  </si>
  <si>
    <t>Name a species of conservation concern in a specific locale.  For how many of this model's parameters</t>
  </si>
  <si>
    <t>do you think you could get values from the published literature?</t>
  </si>
  <si>
    <t>Plot its probability of extinction vs the range of values we are exploring.</t>
  </si>
  <si>
    <t>Simple extinction modeling</t>
  </si>
  <si>
    <t>E('r)</t>
  </si>
  <si>
    <t>E(K)</t>
  </si>
  <si>
    <t>E(Vi)</t>
  </si>
  <si>
    <t>E(Ve)</t>
  </si>
  <si>
    <t>E(f)</t>
  </si>
  <si>
    <t>E(a)</t>
  </si>
  <si>
    <t>May 1974 stated that "extinction is virtually assured if Ve &gt; 2r.  What extinction probabilities did this</t>
  </si>
  <si>
    <t>model predict for Ve &lt; 2r?  Ve &gt; 2r?</t>
  </si>
  <si>
    <t>John Cary</t>
  </si>
  <si>
    <t>Conservation biology 651</t>
  </si>
  <si>
    <t>We go to the literature and our experience and assemble the parameter values for our species of interest.</t>
  </si>
  <si>
    <t>We refer to them collectively as the baseset.  Suppose we wish to explore the extinction behavior of our population model</t>
  </si>
  <si>
    <t>dynamics and concepts that will be further explored with</t>
  </si>
  <si>
    <t>metapopulation dynamics in future lectures.</t>
  </si>
  <si>
    <t>requires longterm investigations that yield time series</t>
  </si>
  <si>
    <t>Suppose our time series is just a set of fluctuations around</t>
  </si>
  <si>
    <t>a mean value</t>
  </si>
  <si>
    <t>K is usually estimated as average(N(t))</t>
  </si>
  <si>
    <t>Suppose our time series is purely growth or decline with no</t>
  </si>
  <si>
    <t>observable equilibrium</t>
  </si>
  <si>
    <t>not necessarily longterm studies</t>
  </si>
  <si>
    <t>should be discounted</t>
  </si>
  <si>
    <t>have positive population growth rates and functionally operate</t>
  </si>
  <si>
    <t>as sources.</t>
  </si>
  <si>
    <t xml:space="preserve"> -- Gain increased familiarity with elementary population</t>
  </si>
  <si>
    <t xml:space="preserve"> -- Appreciate how extinction may occur in populations that </t>
  </si>
  <si>
    <t xml:space="preserve"> -- Demonstrate a typical application of modeling</t>
  </si>
  <si>
    <t>for conservation</t>
  </si>
  <si>
    <t xml:space="preserve">malthusian parameter; </t>
  </si>
  <si>
    <t>rmax</t>
  </si>
  <si>
    <r>
      <t>r</t>
    </r>
    <r>
      <rPr>
        <vertAlign val="subscript"/>
        <sz val="10"/>
        <rFont val="Arial"/>
        <family val="2"/>
      </rPr>
      <t>max</t>
    </r>
    <r>
      <rPr>
        <sz val="10"/>
        <rFont val="Arial"/>
      </rPr>
      <t xml:space="preserve"> * N * (1  -  N / K)</t>
    </r>
  </si>
  <si>
    <r>
      <t>normal(0, N*V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)</t>
    </r>
  </si>
  <si>
    <r>
      <t>normal(0, N^2 * V</t>
    </r>
    <r>
      <rPr>
        <vertAlign val="subscript"/>
        <sz val="10"/>
        <rFont val="Arial"/>
        <family val="2"/>
      </rPr>
      <t>e</t>
    </r>
    <r>
      <rPr>
        <sz val="10"/>
        <rFont val="Arial"/>
      </rPr>
      <t>)</t>
    </r>
  </si>
  <si>
    <r>
      <t>r</t>
    </r>
    <r>
      <rPr>
        <vertAlign val="subscript"/>
        <sz val="10"/>
        <rFont val="Arial"/>
        <family val="2"/>
      </rPr>
      <t>max</t>
    </r>
  </si>
  <si>
    <t>variability among individuals</t>
  </si>
  <si>
    <r>
      <t>V</t>
    </r>
    <r>
      <rPr>
        <vertAlign val="subscript"/>
        <sz val="10"/>
        <rFont val="Arial"/>
        <family val="2"/>
      </rPr>
      <t>i</t>
    </r>
  </si>
  <si>
    <r>
      <t>V</t>
    </r>
    <r>
      <rPr>
        <vertAlign val="subscript"/>
        <sz val="10"/>
        <rFont val="Arial"/>
        <family val="2"/>
      </rPr>
      <t>e</t>
    </r>
  </si>
  <si>
    <r>
      <t>genetic variability is a component of V</t>
    </r>
    <r>
      <rPr>
        <vertAlign val="subscript"/>
        <sz val="10"/>
        <rFont val="Arial"/>
        <family val="2"/>
      </rPr>
      <t>i</t>
    </r>
  </si>
  <si>
    <t>may be reduced by intense management</t>
  </si>
  <si>
    <t>outbreeding population, etc</t>
  </si>
  <si>
    <t>population growth rate without competition</t>
  </si>
  <si>
    <t>disease, fragmentation</t>
  </si>
  <si>
    <t>site-specific birth rate - death rate</t>
  </si>
  <si>
    <t>habitat acquisition, habitat management,</t>
  </si>
  <si>
    <t>habitat improvement can increase K</t>
  </si>
  <si>
    <t>of population states (the "density" paradigm)</t>
  </si>
  <si>
    <t>or detailed field observations that yield age-specific</t>
  </si>
  <si>
    <t>birth and death rates (the "demographic" paradigm)</t>
  </si>
  <si>
    <t>or functional relationship with such extrinsic factors as</t>
  </si>
  <si>
    <t>food availability, predator abundance, competitors, etc.</t>
  </si>
  <si>
    <t>(the "mechanistic" paradigm).</t>
  </si>
  <si>
    <t>(Sibly et al 2003 p. 20)</t>
  </si>
  <si>
    <t>estimation of K</t>
  </si>
  <si>
    <t>we have no estimator for K</t>
  </si>
  <si>
    <t xml:space="preserve">conservation manages or controls </t>
  </si>
  <si>
    <t>some of the 6 parameters of the extinction model</t>
  </si>
  <si>
    <t>demo worksheet:  demonstration of extinction model performance</t>
  </si>
  <si>
    <t>Starts model at K</t>
  </si>
  <si>
    <t>exercise the model for 50 years</t>
  </si>
  <si>
    <t>What sorts of conditions never lead to extinction?</t>
  </si>
  <si>
    <t>always lead to extinction?</t>
  </si>
  <si>
    <t>sometimes lead to extinction?</t>
  </si>
  <si>
    <t>frac_extinct worksheet:  simulation of probability of extinction</t>
  </si>
  <si>
    <t>runs the extinction model for k times (e.g.100)</t>
  </si>
  <si>
    <t>counts the number of times that extinction occurs in the k tries</t>
  </si>
  <si>
    <t>can be negated or by increasing K, which leades to larger N</t>
  </si>
  <si>
    <t>for each set of parameter values you are interested in</t>
  </si>
  <si>
    <t>Why does extinction occur?</t>
  </si>
  <si>
    <t>the combination can easily go negative if the magnitude</t>
  </si>
  <si>
    <t>balance the proportional decreases from large populations</t>
  </si>
  <si>
    <t>and the system ratchets down</t>
  </si>
  <si>
    <t>dN/dT</t>
  </si>
  <si>
    <t>N(t+1) = N(t) + dN/dT</t>
  </si>
  <si>
    <t>lambda</t>
  </si>
  <si>
    <t>(recurrence representation)</t>
  </si>
  <si>
    <t>rmax  = birth rate - death rate</t>
  </si>
  <si>
    <t>K = carrying capacity</t>
  </si>
  <si>
    <t>slope</t>
  </si>
  <si>
    <t>y-intercept</t>
  </si>
  <si>
    <t>estimation of parameters</t>
  </si>
  <si>
    <t>- yint/slope</t>
  </si>
  <si>
    <t>N(0)</t>
  </si>
  <si>
    <t>proportional increases from small populations often cannot</t>
  </si>
  <si>
    <t>The model runs multiple times as specified</t>
  </si>
  <si>
    <t xml:space="preserve">Results are expressed as fraction </t>
  </si>
  <si>
    <t>and this is a prediction of extinction probability</t>
  </si>
  <si>
    <t>Summary</t>
  </si>
  <si>
    <t xml:space="preserve"> r &lt;= rmax</t>
  </si>
  <si>
    <t>r is seldom negative</t>
  </si>
  <si>
    <t>of Vi, Ve, a is large enough, but they can just as easily be positive</t>
  </si>
  <si>
    <t>Vi, Ve are equally likely to be positive or negative</t>
  </si>
  <si>
    <t>a is always negative, but this occurs very infrequently</t>
  </si>
  <si>
    <t>y-int</t>
  </si>
  <si>
    <t xml:space="preserve">2.  estimate the slope and y-intercept of the plot of </t>
  </si>
  <si>
    <t>1.  estimate r(N) for each year as ln(Nt+1)/N(t))</t>
  </si>
  <si>
    <t>r(N) vs N</t>
  </si>
  <si>
    <t xml:space="preserve">3.  parameters </t>
  </si>
  <si>
    <r>
      <t>r</t>
    </r>
    <r>
      <rPr>
        <vertAlign val="subscript"/>
        <sz val="10"/>
        <rFont val="Arial"/>
        <family val="2"/>
      </rPr>
      <t>max</t>
    </r>
    <r>
      <rPr>
        <sz val="10"/>
        <rFont val="Arial"/>
      </rPr>
      <t xml:space="preserve"> can be increased with artificial feeding, nest boxes,</t>
    </r>
  </si>
  <si>
    <r>
      <t>anything which removes constraints on r</t>
    </r>
    <r>
      <rPr>
        <vertAlign val="subscript"/>
        <sz val="10"/>
        <rFont val="Arial"/>
        <family val="2"/>
      </rPr>
      <t>max</t>
    </r>
  </si>
  <si>
    <r>
      <t>estimation of r</t>
    </r>
    <r>
      <rPr>
        <b/>
        <vertAlign val="subscript"/>
        <sz val="10"/>
        <color indexed="10"/>
        <rFont val="Arial"/>
        <family val="2"/>
      </rPr>
      <t>max</t>
    </r>
  </si>
  <si>
    <r>
      <t>Often resource availability is used to index r</t>
    </r>
    <r>
      <rPr>
        <vertAlign val="subscript"/>
        <sz val="10"/>
        <rFont val="Arial"/>
        <family val="2"/>
      </rPr>
      <t>max</t>
    </r>
    <r>
      <rPr>
        <sz val="10"/>
        <rFont val="Arial"/>
      </rPr>
      <t>.</t>
    </r>
  </si>
  <si>
    <r>
      <t>example: estimation of r</t>
    </r>
    <r>
      <rPr>
        <b/>
        <vertAlign val="subscript"/>
        <sz val="10"/>
        <color indexed="10"/>
        <rFont val="Arial"/>
        <family val="2"/>
      </rPr>
      <t>max</t>
    </r>
    <r>
      <rPr>
        <b/>
        <sz val="10"/>
        <color indexed="10"/>
        <rFont val="Arial"/>
        <family val="2"/>
      </rPr>
      <t>,K simultaneously from density approach</t>
    </r>
  </si>
  <si>
    <r>
      <t>r</t>
    </r>
    <r>
      <rPr>
        <vertAlign val="subscript"/>
        <sz val="10"/>
        <rFont val="Arial"/>
        <family val="2"/>
      </rPr>
      <t>max</t>
    </r>
    <r>
      <rPr>
        <sz val="10"/>
        <rFont val="Arial"/>
      </rPr>
      <t>,K</t>
    </r>
  </si>
  <si>
    <r>
      <t>N(t+1)  =  N(t)  +  r</t>
    </r>
    <r>
      <rPr>
        <vertAlign val="subscript"/>
        <sz val="10"/>
        <rFont val="Arial"/>
        <family val="2"/>
      </rPr>
      <t>max</t>
    </r>
    <r>
      <rPr>
        <sz val="10"/>
        <rFont val="Arial"/>
      </rPr>
      <t xml:space="preserve"> * N(t) * (1 - N(t) / K)</t>
    </r>
  </si>
  <si>
    <r>
      <t>[N(t+1) - N(t)] / N(t)   =  r</t>
    </r>
    <r>
      <rPr>
        <vertAlign val="subscript"/>
        <sz val="10"/>
        <rFont val="Arial"/>
        <family val="2"/>
      </rPr>
      <t>max</t>
    </r>
    <r>
      <rPr>
        <sz val="10"/>
        <rFont val="Arial"/>
      </rPr>
      <t xml:space="preserve">  *  (1 - N(t) / K)</t>
    </r>
  </si>
  <si>
    <r>
      <t>=  r</t>
    </r>
    <r>
      <rPr>
        <vertAlign val="subscript"/>
        <sz val="10"/>
        <rFont val="Arial"/>
        <family val="2"/>
      </rPr>
      <t>max</t>
    </r>
    <r>
      <rPr>
        <sz val="10"/>
        <rFont val="Arial"/>
      </rPr>
      <t xml:space="preserve">  -  r</t>
    </r>
    <r>
      <rPr>
        <vertAlign val="subscript"/>
        <sz val="10"/>
        <rFont val="Arial"/>
        <family val="2"/>
      </rPr>
      <t>max</t>
    </r>
    <r>
      <rPr>
        <sz val="10"/>
        <rFont val="Arial"/>
      </rPr>
      <t>/K * N(t)</t>
    </r>
  </si>
  <si>
    <t>(N(t+1)  -N(t)) / N(t)</t>
  </si>
  <si>
    <r>
      <t>yintercept = r</t>
    </r>
    <r>
      <rPr>
        <vertAlign val="subscript"/>
        <sz val="10"/>
        <rFont val="Arial"/>
        <family val="2"/>
      </rPr>
      <t>max</t>
    </r>
  </si>
  <si>
    <r>
      <t>slope = -r</t>
    </r>
    <r>
      <rPr>
        <vertAlign val="subscript"/>
        <sz val="10"/>
        <rFont val="Arial"/>
        <family val="2"/>
      </rPr>
      <t>max</t>
    </r>
    <r>
      <rPr>
        <sz val="10"/>
        <rFont val="Arial"/>
      </rPr>
      <t xml:space="preserve"> / K</t>
    </r>
  </si>
  <si>
    <t>the left side of this equation is per-capita growth in year t</t>
  </si>
  <si>
    <t xml:space="preserve">the right side is a straight line with </t>
  </si>
  <si>
    <t>series yields  yintercept and slope of line that best fits relationship.</t>
  </si>
  <si>
    <r>
      <t>r</t>
    </r>
    <r>
      <rPr>
        <vertAlign val="subscript"/>
        <sz val="10"/>
        <rFont val="Arial"/>
        <family val="2"/>
      </rPr>
      <t>max</t>
    </r>
    <r>
      <rPr>
        <sz val="10"/>
        <rFont val="Arial"/>
      </rPr>
      <t xml:space="preserve"> = yintercept</t>
    </r>
  </si>
  <si>
    <t>LOGISTIC GROWTH</t>
  </si>
  <si>
    <t>population size at time 0</t>
  </si>
  <si>
    <t>dN/dT = N(t) * r * (1 - N(t)/K) + norm(0, Ve*N(t)^2)</t>
  </si>
  <si>
    <r>
      <t>Our estimates of r</t>
    </r>
    <r>
      <rPr>
        <vertAlign val="subscript"/>
        <sz val="10"/>
        <rFont val="Arial"/>
        <family val="2"/>
      </rPr>
      <t>max</t>
    </r>
    <r>
      <rPr>
        <sz val="10"/>
        <rFont val="Arial"/>
      </rPr>
      <t>, K are then expressed as</t>
    </r>
  </si>
  <si>
    <r>
      <t>estimation of V</t>
    </r>
    <r>
      <rPr>
        <b/>
        <vertAlign val="subscript"/>
        <sz val="10"/>
        <color indexed="10"/>
        <rFont val="Arial"/>
        <family val="2"/>
      </rPr>
      <t>i</t>
    </r>
  </si>
  <si>
    <r>
      <t>estimation of V</t>
    </r>
    <r>
      <rPr>
        <b/>
        <vertAlign val="subscript"/>
        <sz val="10"/>
        <color indexed="10"/>
        <rFont val="Arial"/>
        <family val="2"/>
      </rPr>
      <t>e</t>
    </r>
    <r>
      <rPr>
        <b/>
        <sz val="10"/>
        <color indexed="10"/>
        <rFont val="Arial"/>
        <family val="2"/>
      </rPr>
      <t>, f, a</t>
    </r>
  </si>
  <si>
    <r>
      <t>V</t>
    </r>
    <r>
      <rPr>
        <vertAlign val="subscript"/>
        <sz val="10"/>
        <rFont val="Arial"/>
        <family val="2"/>
      </rPr>
      <t>i</t>
    </r>
    <r>
      <rPr>
        <sz val="10"/>
        <rFont val="Arial"/>
      </rPr>
      <t xml:space="preserve"> is negligible</t>
    </r>
  </si>
  <si>
    <t>(logistic growth)</t>
  </si>
  <si>
    <t>Citations and further reading</t>
  </si>
  <si>
    <t>Lande, R. 1993.  Risks of population extinction from demographic</t>
  </si>
  <si>
    <t>and environmental stochasticity and random catastrophes.</t>
  </si>
  <si>
    <t>American Naturalist 154:271-281.</t>
  </si>
  <si>
    <t>catastrophic stochasticity follow Lande (1993)</t>
  </si>
  <si>
    <t>Sibly, R. M., J. Hone, and T. H. Clutton-Brock.  2003.  Wildlife</t>
  </si>
  <si>
    <t xml:space="preserve">population growth rates.  Cambridge University Press.  </t>
  </si>
  <si>
    <t>Caughley, G.  1977.  Analysis of vertebrate populations.  Wiley.</t>
  </si>
  <si>
    <t>Eberhardt, L. L. 1987.  Population projections from simple models.</t>
  </si>
  <si>
    <t>Journal of Applied Ecology 24:103-118.</t>
  </si>
  <si>
    <t>Use "frac_extinct" to calculate the values for the missing row in the above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</si>
</sst>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color indexed="10"/>
      <name val="Arial"/>
      <family val="2"/>
    </font>
    <font>
      <vertAlign val="subscript"/>
      <sz val="10"/>
      <name val="Arial"/>
      <family val="2"/>
    </font>
    <font>
      <sz val="8"/>
      <name val="Arial"/>
    </font>
    <font>
      <b/>
      <vertAlign val="subscript"/>
      <sz val="10"/>
      <color indexed="10"/>
      <name val="Arial"/>
      <family val="2"/>
    </font>
    <font>
      <vertAlign val="subscript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right"/>
    </xf>
    <xf numFmtId="2" fontId="0" fillId="3" borderId="0" xfId="0" applyNumberFormat="1" applyFill="1"/>
    <xf numFmtId="0" fontId="0" fillId="4" borderId="0" xfId="0" applyFill="1" applyAlignment="1">
      <alignment horizontal="right"/>
    </xf>
    <xf numFmtId="0" fontId="0" fillId="4" borderId="0" xfId="0" applyFill="1"/>
    <xf numFmtId="1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44060381189316"/>
          <c:y val="8.7535942439047595E-2"/>
          <c:w val="0.47459238529536307"/>
          <c:h val="0.82761254669645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'est r,K'!$C$12</c:f>
              <c:strCache>
                <c:ptCount val="1"/>
                <c:pt idx="0">
                  <c:v>dN/dT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'est r,K'!$B$13:$B$37</c:f>
              <c:numCache>
                <c:formatCode>General</c:formatCode>
                <c:ptCount val="25"/>
                <c:pt idx="0">
                  <c:v>1</c:v>
                </c:pt>
                <c:pt idx="1">
                  <c:v>1.2517837660305833</c:v>
                </c:pt>
                <c:pt idx="2">
                  <c:v>2.042578243937708</c:v>
                </c:pt>
                <c:pt idx="3">
                  <c:v>3.1425255723836418</c:v>
                </c:pt>
                <c:pt idx="4">
                  <c:v>3.6178259122219729</c:v>
                </c:pt>
                <c:pt idx="5">
                  <c:v>3.0369361893949018</c:v>
                </c:pt>
                <c:pt idx="6">
                  <c:v>2.8815950557594476</c:v>
                </c:pt>
                <c:pt idx="7">
                  <c:v>4.5567671926093567</c:v>
                </c:pt>
                <c:pt idx="8">
                  <c:v>4.0806055374950931</c:v>
                </c:pt>
                <c:pt idx="9">
                  <c:v>3.1839035987193016</c:v>
                </c:pt>
                <c:pt idx="10">
                  <c:v>4.0889369990040514</c:v>
                </c:pt>
                <c:pt idx="11">
                  <c:v>2.4317418363184102</c:v>
                </c:pt>
                <c:pt idx="12">
                  <c:v>2.6266595388903347</c:v>
                </c:pt>
                <c:pt idx="13">
                  <c:v>2.7898824816064889</c:v>
                </c:pt>
                <c:pt idx="14">
                  <c:v>1.2988289071568295</c:v>
                </c:pt>
                <c:pt idx="15">
                  <c:v>1.8087618957237959</c:v>
                </c:pt>
                <c:pt idx="16">
                  <c:v>2.0868334574856529</c:v>
                </c:pt>
                <c:pt idx="17">
                  <c:v>3.3289894314610864</c:v>
                </c:pt>
                <c:pt idx="18">
                  <c:v>4.5563298402640724</c:v>
                </c:pt>
                <c:pt idx="19">
                  <c:v>4.4688402692810367</c:v>
                </c:pt>
                <c:pt idx="20">
                  <c:v>4.374176457736394</c:v>
                </c:pt>
                <c:pt idx="21">
                  <c:v>4.6029064890316462</c:v>
                </c:pt>
                <c:pt idx="22">
                  <c:v>5.6508349080175755</c:v>
                </c:pt>
                <c:pt idx="23">
                  <c:v>3.9976943334211739</c:v>
                </c:pt>
                <c:pt idx="24">
                  <c:v>5.1821503194397502</c:v>
                </c:pt>
              </c:numCache>
            </c:numRef>
          </c:xVal>
          <c:yVal>
            <c:numRef>
              <c:f>'est r,K'!$C$13:$C$37</c:f>
              <c:numCache>
                <c:formatCode>General</c:formatCode>
                <c:ptCount val="25"/>
                <c:pt idx="0">
                  <c:v>0.25178376603058333</c:v>
                </c:pt>
                <c:pt idx="1">
                  <c:v>0.79079447790712487</c:v>
                </c:pt>
                <c:pt idx="2">
                  <c:v>1.099947328445934</c:v>
                </c:pt>
                <c:pt idx="3">
                  <c:v>0.47530033983833092</c:v>
                </c:pt>
                <c:pt idx="4">
                  <c:v>-0.58088972282707119</c:v>
                </c:pt>
                <c:pt idx="5">
                  <c:v>-0.15534113363545432</c:v>
                </c:pt>
                <c:pt idx="6">
                  <c:v>1.6751721368499091</c:v>
                </c:pt>
                <c:pt idx="7">
                  <c:v>-0.47616165511426389</c:v>
                </c:pt>
                <c:pt idx="8">
                  <c:v>-0.8967019387757913</c:v>
                </c:pt>
                <c:pt idx="9">
                  <c:v>0.90503340028475021</c:v>
                </c:pt>
                <c:pt idx="10">
                  <c:v>-1.6571951626856412</c:v>
                </c:pt>
                <c:pt idx="11">
                  <c:v>0.19491770257192448</c:v>
                </c:pt>
                <c:pt idx="12">
                  <c:v>0.16322294271615412</c:v>
                </c:pt>
                <c:pt idx="13">
                  <c:v>-1.4910535744496594</c:v>
                </c:pt>
                <c:pt idx="14">
                  <c:v>0.50993298856696634</c:v>
                </c:pt>
                <c:pt idx="15">
                  <c:v>0.27807156176185688</c:v>
                </c:pt>
                <c:pt idx="16">
                  <c:v>1.2421559739754335</c:v>
                </c:pt>
                <c:pt idx="17">
                  <c:v>1.2273404088029862</c:v>
                </c:pt>
                <c:pt idx="18">
                  <c:v>-8.7489570983035558E-2</c:v>
                </c:pt>
                <c:pt idx="19">
                  <c:v>-9.4663811544642873E-2</c:v>
                </c:pt>
                <c:pt idx="20">
                  <c:v>0.22873003129525205</c:v>
                </c:pt>
                <c:pt idx="21">
                  <c:v>1.0479284189859297</c:v>
                </c:pt>
                <c:pt idx="22">
                  <c:v>-1.6531405745964016</c:v>
                </c:pt>
                <c:pt idx="23">
                  <c:v>1.1844559860185764</c:v>
                </c:pt>
                <c:pt idx="24">
                  <c:v>0.71878118302136085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3-4B50-849B-E4B47F1928C1}"/>
            </c:ext>
          </c:extLst>
        </c:ser>
        <c:ser>
          <c:idx val="1"/>
          <c:order val="1"/>
          <c:tx>
            <c:strRef>
              <c:f>'est r,K'!$E$12</c:f>
              <c:strCache>
                <c:ptCount val="1"/>
                <c:pt idx="0">
                  <c:v>lambda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'est r,K'!$B$13:$B$37</c:f>
              <c:numCache>
                <c:formatCode>General</c:formatCode>
                <c:ptCount val="25"/>
                <c:pt idx="0">
                  <c:v>1</c:v>
                </c:pt>
                <c:pt idx="1">
                  <c:v>1.2517837660305833</c:v>
                </c:pt>
                <c:pt idx="2">
                  <c:v>2.042578243937708</c:v>
                </c:pt>
                <c:pt idx="3">
                  <c:v>3.1425255723836418</c:v>
                </c:pt>
                <c:pt idx="4">
                  <c:v>3.6178259122219729</c:v>
                </c:pt>
                <c:pt idx="5">
                  <c:v>3.0369361893949018</c:v>
                </c:pt>
                <c:pt idx="6">
                  <c:v>2.8815950557594476</c:v>
                </c:pt>
                <c:pt idx="7">
                  <c:v>4.5567671926093567</c:v>
                </c:pt>
                <c:pt idx="8">
                  <c:v>4.0806055374950931</c:v>
                </c:pt>
                <c:pt idx="9">
                  <c:v>3.1839035987193016</c:v>
                </c:pt>
                <c:pt idx="10">
                  <c:v>4.0889369990040514</c:v>
                </c:pt>
                <c:pt idx="11">
                  <c:v>2.4317418363184102</c:v>
                </c:pt>
                <c:pt idx="12">
                  <c:v>2.6266595388903347</c:v>
                </c:pt>
                <c:pt idx="13">
                  <c:v>2.7898824816064889</c:v>
                </c:pt>
                <c:pt idx="14">
                  <c:v>1.2988289071568295</c:v>
                </c:pt>
                <c:pt idx="15">
                  <c:v>1.8087618957237959</c:v>
                </c:pt>
                <c:pt idx="16">
                  <c:v>2.0868334574856529</c:v>
                </c:pt>
                <c:pt idx="17">
                  <c:v>3.3289894314610864</c:v>
                </c:pt>
                <c:pt idx="18">
                  <c:v>4.5563298402640724</c:v>
                </c:pt>
                <c:pt idx="19">
                  <c:v>4.4688402692810367</c:v>
                </c:pt>
                <c:pt idx="20">
                  <c:v>4.374176457736394</c:v>
                </c:pt>
                <c:pt idx="21">
                  <c:v>4.6029064890316462</c:v>
                </c:pt>
                <c:pt idx="22">
                  <c:v>5.6508349080175755</c:v>
                </c:pt>
                <c:pt idx="23">
                  <c:v>3.9976943334211739</c:v>
                </c:pt>
                <c:pt idx="24">
                  <c:v>5.1821503194397502</c:v>
                </c:pt>
              </c:numCache>
            </c:numRef>
          </c:xVal>
          <c:yVal>
            <c:numRef>
              <c:f>'est r,K'!$E$13:$E$37</c:f>
              <c:numCache>
                <c:formatCode>General</c:formatCode>
                <c:ptCount val="25"/>
                <c:pt idx="0">
                  <c:v>1.2517837660305833</c:v>
                </c:pt>
                <c:pt idx="1">
                  <c:v>1.6317340896780765</c:v>
                </c:pt>
                <c:pt idx="2">
                  <c:v>1.5385092745947599</c:v>
                </c:pt>
                <c:pt idx="3">
                  <c:v>1.151247882917882</c:v>
                </c:pt>
                <c:pt idx="4">
                  <c:v>0.83943679521320469</c:v>
                </c:pt>
                <c:pt idx="5">
                  <c:v>0.94884939164085458</c:v>
                </c:pt>
                <c:pt idx="6">
                  <c:v>1.5813350260654218</c:v>
                </c:pt>
                <c:pt idx="7">
                  <c:v>0.89550450242738922</c:v>
                </c:pt>
                <c:pt idx="8">
                  <c:v>0.78025272706799342</c:v>
                </c:pt>
                <c:pt idx="9">
                  <c:v>1.2842527646404847</c:v>
                </c:pt>
                <c:pt idx="10">
                  <c:v>0.59471247341563671</c:v>
                </c:pt>
                <c:pt idx="11">
                  <c:v>1.0801555903923685</c:v>
                </c:pt>
                <c:pt idx="12">
                  <c:v>1.0621408828588077</c:v>
                </c:pt>
                <c:pt idx="13">
                  <c:v>0.46554968380206796</c:v>
                </c:pt>
                <c:pt idx="14">
                  <c:v>1.3926098239399545</c:v>
                </c:pt>
                <c:pt idx="15">
                  <c:v>1.1537358578922206</c:v>
                </c:pt>
                <c:pt idx="16">
                  <c:v>1.5952348375092953</c:v>
                </c:pt>
                <c:pt idx="17">
                  <c:v>1.3686825789243522</c:v>
                </c:pt>
                <c:pt idx="18">
                  <c:v>0.98079823584985126</c:v>
                </c:pt>
                <c:pt idx="19">
                  <c:v>0.97881691762505696</c:v>
                </c:pt>
                <c:pt idx="20">
                  <c:v>1.0522909931744313</c:v>
                </c:pt>
                <c:pt idx="21">
                  <c:v>1.2276666757152372</c:v>
                </c:pt>
                <c:pt idx="22">
                  <c:v>0.70745197806949278</c:v>
                </c:pt>
                <c:pt idx="23">
                  <c:v>1.2962847799833996</c:v>
                </c:pt>
                <c:pt idx="24">
                  <c:v>1.1387032677004763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3-4B50-849B-E4B47F1928C1}"/>
            </c:ext>
          </c:extLst>
        </c:ser>
        <c:ser>
          <c:idx val="2"/>
          <c:order val="2"/>
          <c:tx>
            <c:strRef>
              <c:f>'est r,K'!$F$12</c:f>
              <c:strCache>
                <c:ptCount val="1"/>
                <c:pt idx="0">
                  <c:v>(N(t+1)  -N(t)) / N(t)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'est r,K'!$B$13:$B$37</c:f>
              <c:numCache>
                <c:formatCode>General</c:formatCode>
                <c:ptCount val="25"/>
                <c:pt idx="0">
                  <c:v>1</c:v>
                </c:pt>
                <c:pt idx="1">
                  <c:v>1.2517837660305833</c:v>
                </c:pt>
                <c:pt idx="2">
                  <c:v>2.042578243937708</c:v>
                </c:pt>
                <c:pt idx="3">
                  <c:v>3.1425255723836418</c:v>
                </c:pt>
                <c:pt idx="4">
                  <c:v>3.6178259122219729</c:v>
                </c:pt>
                <c:pt idx="5">
                  <c:v>3.0369361893949018</c:v>
                </c:pt>
                <c:pt idx="6">
                  <c:v>2.8815950557594476</c:v>
                </c:pt>
                <c:pt idx="7">
                  <c:v>4.5567671926093567</c:v>
                </c:pt>
                <c:pt idx="8">
                  <c:v>4.0806055374950931</c:v>
                </c:pt>
                <c:pt idx="9">
                  <c:v>3.1839035987193016</c:v>
                </c:pt>
                <c:pt idx="10">
                  <c:v>4.0889369990040514</c:v>
                </c:pt>
                <c:pt idx="11">
                  <c:v>2.4317418363184102</c:v>
                </c:pt>
                <c:pt idx="12">
                  <c:v>2.6266595388903347</c:v>
                </c:pt>
                <c:pt idx="13">
                  <c:v>2.7898824816064889</c:v>
                </c:pt>
                <c:pt idx="14">
                  <c:v>1.2988289071568295</c:v>
                </c:pt>
                <c:pt idx="15">
                  <c:v>1.8087618957237959</c:v>
                </c:pt>
                <c:pt idx="16">
                  <c:v>2.0868334574856529</c:v>
                </c:pt>
                <c:pt idx="17">
                  <c:v>3.3289894314610864</c:v>
                </c:pt>
                <c:pt idx="18">
                  <c:v>4.5563298402640724</c:v>
                </c:pt>
                <c:pt idx="19">
                  <c:v>4.4688402692810367</c:v>
                </c:pt>
                <c:pt idx="20">
                  <c:v>4.374176457736394</c:v>
                </c:pt>
                <c:pt idx="21">
                  <c:v>4.6029064890316462</c:v>
                </c:pt>
                <c:pt idx="22">
                  <c:v>5.6508349080175755</c:v>
                </c:pt>
                <c:pt idx="23">
                  <c:v>3.9976943334211739</c:v>
                </c:pt>
                <c:pt idx="24">
                  <c:v>5.1821503194397502</c:v>
                </c:pt>
              </c:numCache>
            </c:numRef>
          </c:xVal>
          <c:yVal>
            <c:numRef>
              <c:f>'est r,K'!$F$13:$F$37</c:f>
              <c:numCache>
                <c:formatCode>General</c:formatCode>
                <c:ptCount val="25"/>
                <c:pt idx="0">
                  <c:v>0.25178376603058328</c:v>
                </c:pt>
                <c:pt idx="1">
                  <c:v>0.63173408967807643</c:v>
                </c:pt>
                <c:pt idx="2">
                  <c:v>0.53850927459475995</c:v>
                </c:pt>
                <c:pt idx="3">
                  <c:v>0.15124788291788197</c:v>
                </c:pt>
                <c:pt idx="4">
                  <c:v>-0.16056320478679528</c:v>
                </c:pt>
                <c:pt idx="5">
                  <c:v>-5.1150608359145457E-2</c:v>
                </c:pt>
                <c:pt idx="6">
                  <c:v>0.58133502606542176</c:v>
                </c:pt>
                <c:pt idx="7">
                  <c:v>-0.1044954975726108</c:v>
                </c:pt>
                <c:pt idx="8">
                  <c:v>-0.21974727293200655</c:v>
                </c:pt>
                <c:pt idx="9">
                  <c:v>0.28425276464048466</c:v>
                </c:pt>
                <c:pt idx="10">
                  <c:v>-0.40528752658436329</c:v>
                </c:pt>
                <c:pt idx="11">
                  <c:v>8.015559039236847E-2</c:v>
                </c:pt>
                <c:pt idx="12">
                  <c:v>6.2140882858807735E-2</c:v>
                </c:pt>
                <c:pt idx="13">
                  <c:v>-0.53445031619793204</c:v>
                </c:pt>
                <c:pt idx="14">
                  <c:v>0.39260982393995447</c:v>
                </c:pt>
                <c:pt idx="15">
                  <c:v>0.15373585789222058</c:v>
                </c:pt>
                <c:pt idx="16">
                  <c:v>0.59523483750929529</c:v>
                </c:pt>
                <c:pt idx="17">
                  <c:v>0.36868257892435208</c:v>
                </c:pt>
                <c:pt idx="18">
                  <c:v>-1.9201764150148754E-2</c:v>
                </c:pt>
                <c:pt idx="19">
                  <c:v>-2.1183082374943023E-2</c:v>
                </c:pt>
                <c:pt idx="20">
                  <c:v>5.2290993174431394E-2</c:v>
                </c:pt>
                <c:pt idx="21">
                  <c:v>0.2276666757152373</c:v>
                </c:pt>
                <c:pt idx="22">
                  <c:v>-0.29254802193050727</c:v>
                </c:pt>
                <c:pt idx="23">
                  <c:v>0.29628477998339975</c:v>
                </c:pt>
                <c:pt idx="24">
                  <c:v>0.13870326770047633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53-4B50-849B-E4B47F192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878576"/>
        <c:axId val="1"/>
      </c:scatterChart>
      <c:valAx>
        <c:axId val="106487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878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56773212962395"/>
          <c:y val="0.32096512227650781"/>
          <c:w val="0.30025232539094404"/>
          <c:h val="0.360754187021529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75717957036102E-2"/>
          <c:y val="8.84748865052815E-2"/>
          <c:w val="0.87579518335915674"/>
          <c:h val="0.758739178211959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'est r,K'!$B$12</c:f>
              <c:strCache>
                <c:ptCount val="1"/>
                <c:pt idx="0">
                  <c:v>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'est r,K'!$A$13:$A$38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'est r,K'!$B$13:$B$38</c:f>
              <c:numCache>
                <c:formatCode>General</c:formatCode>
                <c:ptCount val="26"/>
                <c:pt idx="0">
                  <c:v>1</c:v>
                </c:pt>
                <c:pt idx="1">
                  <c:v>1.2517837660305833</c:v>
                </c:pt>
                <c:pt idx="2">
                  <c:v>2.042578243937708</c:v>
                </c:pt>
                <c:pt idx="3">
                  <c:v>3.1425255723836418</c:v>
                </c:pt>
                <c:pt idx="4">
                  <c:v>3.6178259122219729</c:v>
                </c:pt>
                <c:pt idx="5">
                  <c:v>3.0369361893949018</c:v>
                </c:pt>
                <c:pt idx="6">
                  <c:v>2.8815950557594476</c:v>
                </c:pt>
                <c:pt idx="7">
                  <c:v>4.5567671926093567</c:v>
                </c:pt>
                <c:pt idx="8">
                  <c:v>4.0806055374950931</c:v>
                </c:pt>
                <c:pt idx="9">
                  <c:v>3.1839035987193016</c:v>
                </c:pt>
                <c:pt idx="10">
                  <c:v>4.0889369990040514</c:v>
                </c:pt>
                <c:pt idx="11">
                  <c:v>2.4317418363184102</c:v>
                </c:pt>
                <c:pt idx="12">
                  <c:v>2.6266595388903347</c:v>
                </c:pt>
                <c:pt idx="13">
                  <c:v>2.7898824816064889</c:v>
                </c:pt>
                <c:pt idx="14">
                  <c:v>1.2988289071568295</c:v>
                </c:pt>
                <c:pt idx="15">
                  <c:v>1.8087618957237959</c:v>
                </c:pt>
                <c:pt idx="16">
                  <c:v>2.0868334574856529</c:v>
                </c:pt>
                <c:pt idx="17">
                  <c:v>3.3289894314610864</c:v>
                </c:pt>
                <c:pt idx="18">
                  <c:v>4.5563298402640724</c:v>
                </c:pt>
                <c:pt idx="19">
                  <c:v>4.4688402692810367</c:v>
                </c:pt>
                <c:pt idx="20">
                  <c:v>4.374176457736394</c:v>
                </c:pt>
                <c:pt idx="21">
                  <c:v>4.6029064890316462</c:v>
                </c:pt>
                <c:pt idx="22">
                  <c:v>5.6508349080175755</c:v>
                </c:pt>
                <c:pt idx="23">
                  <c:v>3.9976943334211739</c:v>
                </c:pt>
                <c:pt idx="24">
                  <c:v>5.1821503194397502</c:v>
                </c:pt>
                <c:pt idx="25">
                  <c:v>5.9009315024611109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9-4809-B46A-30256A3C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878080"/>
        <c:axId val="1"/>
      </c:scatterChart>
      <c:valAx>
        <c:axId val="106487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878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 vs t</a:t>
            </a:r>
          </a:p>
        </c:rich>
      </c:tx>
      <c:layout>
        <c:manualLayout>
          <c:xMode val="edge"/>
          <c:yMode val="edge"/>
          <c:x val="0.45149125477588842"/>
          <c:y val="3.6233132697914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69610533331399"/>
          <c:y val="0.19082783220901545"/>
          <c:w val="0.81015253193430448"/>
          <c:h val="0.6715207260013456"/>
        </c:manualLayout>
      </c:layout>
      <c:scatterChart>
        <c:scatterStyle val="lineMarker"/>
        <c:varyColors val="0"/>
        <c:ser>
          <c:idx val="0"/>
          <c:order val="0"/>
          <c:tx>
            <c:strRef>
              <c:f>demo!$B$9</c:f>
              <c:strCache>
                <c:ptCount val="1"/>
                <c:pt idx="0">
                  <c:v>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demo!$A$10:$A$60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demo!$B$10:$B$60</c:f>
              <c:numCache>
                <c:formatCode>General</c:formatCode>
                <c:ptCount val="51"/>
                <c:pt idx="0">
                  <c:v>100</c:v>
                </c:pt>
                <c:pt idx="1">
                  <c:v>93</c:v>
                </c:pt>
                <c:pt idx="2">
                  <c:v>113</c:v>
                </c:pt>
                <c:pt idx="3">
                  <c:v>100</c:v>
                </c:pt>
                <c:pt idx="4">
                  <c:v>84</c:v>
                </c:pt>
                <c:pt idx="5">
                  <c:v>48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B-4762-A040-EB67C03C1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506512"/>
        <c:axId val="1"/>
      </c:scatterChart>
      <c:valAx>
        <c:axId val="106050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5065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3747202184048"/>
          <c:y val="0.14948965076549434"/>
          <c:w val="0.66879779328951694"/>
          <c:h val="0.60311341860561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assignment!$B$36</c:f>
              <c:strCache>
                <c:ptCount val="1"/>
                <c:pt idx="0">
                  <c:v>E('r)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assignment!$A$37:$A$43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0.16</c:v>
                </c:pt>
                <c:pt idx="5">
                  <c:v>0.32</c:v>
                </c:pt>
                <c:pt idx="6">
                  <c:v>0.64</c:v>
                </c:pt>
              </c:numCache>
            </c:numRef>
          </c:xVal>
          <c:yVal>
            <c:numRef>
              <c:f>assignment!$B$37:$B$43</c:f>
              <c:numCache>
                <c:formatCode>0.00</c:formatCode>
                <c:ptCount val="7"/>
                <c:pt idx="0">
                  <c:v>0.28000000000000003</c:v>
                </c:pt>
                <c:pt idx="1">
                  <c:v>0.23</c:v>
                </c:pt>
                <c:pt idx="2">
                  <c:v>0.2</c:v>
                </c:pt>
                <c:pt idx="3">
                  <c:v>0.15</c:v>
                </c:pt>
                <c:pt idx="4">
                  <c:v>0.09</c:v>
                </c:pt>
                <c:pt idx="5">
                  <c:v>7.0000000000000007E-2</c:v>
                </c:pt>
                <c:pt idx="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A-4927-A3FE-10525B396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798928"/>
        <c:axId val="1"/>
      </c:scatterChart>
      <c:valAx>
        <c:axId val="106979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97989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46979855725145"/>
          <c:y val="0.39692079686010573"/>
          <c:w val="0.1434645108633664"/>
          <c:h val="0.113405941960030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28274222584503"/>
          <c:y val="0.14647033545361671"/>
          <c:w val="0.65964028317206636"/>
          <c:h val="0.61113484792715933"/>
        </c:manualLayout>
      </c:layout>
      <c:scatterChart>
        <c:scatterStyle val="lineMarker"/>
        <c:varyColors val="0"/>
        <c:ser>
          <c:idx val="0"/>
          <c:order val="0"/>
          <c:tx>
            <c:strRef>
              <c:f>assignment!$B$46</c:f>
              <c:strCache>
                <c:ptCount val="1"/>
                <c:pt idx="0">
                  <c:v>E(K)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assignment!$A$47:$A$53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</c:numCache>
            </c:numRef>
          </c:xVal>
          <c:yVal>
            <c:numRef>
              <c:f>assignment!$B$47:$B$53</c:f>
              <c:numCache>
                <c:formatCode>0.00</c:formatCode>
                <c:ptCount val="7"/>
                <c:pt idx="0">
                  <c:v>0.3</c:v>
                </c:pt>
                <c:pt idx="1">
                  <c:v>0.22</c:v>
                </c:pt>
                <c:pt idx="2">
                  <c:v>0.16</c:v>
                </c:pt>
                <c:pt idx="3">
                  <c:v>0.11</c:v>
                </c:pt>
                <c:pt idx="4">
                  <c:v>0.06</c:v>
                </c:pt>
                <c:pt idx="5">
                  <c:v>0.08</c:v>
                </c:pt>
                <c:pt idx="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9-4A05-9F3A-E8A912EC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794464"/>
        <c:axId val="1"/>
      </c:scatterChart>
      <c:valAx>
        <c:axId val="106979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9794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877881731874992"/>
          <c:y val="0.39900539658054207"/>
          <c:w val="0.15011044905518175"/>
          <c:h val="0.111115426895847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3747202184048"/>
          <c:y val="0.16571938160068281"/>
          <c:w val="0.65613915997804351"/>
          <c:h val="0.56001722058161774"/>
        </c:manualLayout>
      </c:layout>
      <c:scatterChart>
        <c:scatterStyle val="lineMarker"/>
        <c:varyColors val="0"/>
        <c:ser>
          <c:idx val="0"/>
          <c:order val="0"/>
          <c:tx>
            <c:strRef>
              <c:f>assignment!$B$56</c:f>
              <c:strCache>
                <c:ptCount val="1"/>
                <c:pt idx="0">
                  <c:v>E(Vi)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assignment!$A$57:$A$63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assignment!$B$57:$B$63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D-4C76-BE14-02A9E5379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793968"/>
        <c:axId val="1"/>
      </c:scatterChart>
      <c:valAx>
        <c:axId val="106979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9793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281116524577791"/>
          <c:y val="0.38286891611192242"/>
          <c:w val="0.15612314417483994"/>
          <c:h val="0.125718151559138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3747202184048"/>
          <c:y val="0.16384726483705869"/>
          <c:w val="0.64770007110372774"/>
          <c:h val="0.564990568403650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assignment!$B$66</c:f>
              <c:strCache>
                <c:ptCount val="1"/>
                <c:pt idx="0">
                  <c:v>E(Ve)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assignment!$A$67:$A$73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0.16</c:v>
                </c:pt>
                <c:pt idx="6">
                  <c:v>0.32</c:v>
                </c:pt>
              </c:numCache>
            </c:numRef>
          </c:xVal>
          <c:yVal>
            <c:numRef>
              <c:f>assignment!$B$67:$B$73</c:f>
              <c:numCache>
                <c:formatCode>0.00</c:formatCode>
                <c:ptCount val="7"/>
                <c:pt idx="0">
                  <c:v>0.04</c:v>
                </c:pt>
                <c:pt idx="1">
                  <c:v>0.06</c:v>
                </c:pt>
                <c:pt idx="2">
                  <c:v>0.06</c:v>
                </c:pt>
                <c:pt idx="3">
                  <c:v>0.17</c:v>
                </c:pt>
                <c:pt idx="4">
                  <c:v>0.3</c:v>
                </c:pt>
                <c:pt idx="5">
                  <c:v>0.56000000000000005</c:v>
                </c:pt>
                <c:pt idx="6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E-4AE0-B492-02B4857F6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506016"/>
        <c:axId val="1"/>
      </c:scatterChart>
      <c:valAx>
        <c:axId val="106050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5060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37207637146214"/>
          <c:y val="0.38419358651448249"/>
          <c:w val="0.1645622330491556"/>
          <c:h val="0.124297925048803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3747202184048"/>
          <c:y val="0.16111708879082523"/>
          <c:w val="0.67512710994525371"/>
          <c:h val="0.57224345329155168"/>
        </c:manualLayout>
      </c:layout>
      <c:scatterChart>
        <c:scatterStyle val="lineMarker"/>
        <c:varyColors val="0"/>
        <c:ser>
          <c:idx val="0"/>
          <c:order val="0"/>
          <c:tx>
            <c:strRef>
              <c:f>assignment!$B$76</c:f>
              <c:strCache>
                <c:ptCount val="1"/>
                <c:pt idx="0">
                  <c:v>E(f)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assignment!$A$77:$A$83</c:f>
              <c:numCache>
                <c:formatCode>General</c:formatCode>
                <c:ptCount val="7"/>
                <c:pt idx="0">
                  <c:v>1E-3</c:v>
                </c:pt>
                <c:pt idx="1">
                  <c:v>3.3E-3</c:v>
                </c:pt>
                <c:pt idx="2">
                  <c:v>0.01</c:v>
                </c:pt>
                <c:pt idx="3">
                  <c:v>3.3000000000000002E-2</c:v>
                </c:pt>
                <c:pt idx="4">
                  <c:v>0.1</c:v>
                </c:pt>
                <c:pt idx="5">
                  <c:v>0.33</c:v>
                </c:pt>
                <c:pt idx="6">
                  <c:v>1</c:v>
                </c:pt>
              </c:numCache>
            </c:numRef>
          </c:xVal>
          <c:yVal>
            <c:numRef>
              <c:f>assignment!$B$77:$B$83</c:f>
              <c:numCache>
                <c:formatCode>0.00</c:formatCode>
                <c:ptCount val="7"/>
                <c:pt idx="0">
                  <c:v>0.05</c:v>
                </c:pt>
                <c:pt idx="1">
                  <c:v>0.08</c:v>
                </c:pt>
                <c:pt idx="2">
                  <c:v>0.06</c:v>
                </c:pt>
                <c:pt idx="3">
                  <c:v>0.14000000000000001</c:v>
                </c:pt>
                <c:pt idx="4">
                  <c:v>0.28000000000000003</c:v>
                </c:pt>
                <c:pt idx="5">
                  <c:v>0.44</c:v>
                </c:pt>
                <c:pt idx="6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8-402B-8505-36934D132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508496"/>
        <c:axId val="1"/>
      </c:scatterChart>
      <c:valAx>
        <c:axId val="106050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5084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179911521298811"/>
          <c:y val="0.38890331777095755"/>
          <c:w val="0.13713519420762965"/>
          <c:h val="0.122226757013729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3747202184048"/>
          <c:y val="0.16477801780636475"/>
          <c:w val="0.66668802107093805"/>
          <c:h val="0.5625180607872452"/>
        </c:manualLayout>
      </c:layout>
      <c:scatterChart>
        <c:scatterStyle val="lineMarker"/>
        <c:varyColors val="0"/>
        <c:ser>
          <c:idx val="0"/>
          <c:order val="0"/>
          <c:tx>
            <c:strRef>
              <c:f>assignment!$B$86</c:f>
              <c:strCache>
                <c:ptCount val="1"/>
                <c:pt idx="0">
                  <c:v>E(a)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assignment!$A$87:$A$93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assignment!$B$87:$B$93</c:f>
              <c:numCache>
                <c:formatCode>0.00</c:formatCode>
                <c:ptCount val="7"/>
                <c:pt idx="0">
                  <c:v>0.05</c:v>
                </c:pt>
                <c:pt idx="1">
                  <c:v>0.13</c:v>
                </c:pt>
                <c:pt idx="2">
                  <c:v>0.09</c:v>
                </c:pt>
                <c:pt idx="3">
                  <c:v>0.18</c:v>
                </c:pt>
                <c:pt idx="4">
                  <c:v>0.16</c:v>
                </c:pt>
                <c:pt idx="5">
                  <c:v>0.3</c:v>
                </c:pt>
                <c:pt idx="6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1-4F30-853A-1955DAB34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01408"/>
        <c:axId val="1"/>
      </c:scatterChart>
      <c:valAx>
        <c:axId val="106980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98014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336002633867257"/>
          <c:y val="0.38637604175285528"/>
          <c:w val="0.14557428308194531"/>
          <c:h val="0.125004013508276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39</xdr:row>
      <xdr:rowOff>99060</xdr:rowOff>
    </xdr:from>
    <xdr:to>
      <xdr:col>5</xdr:col>
      <xdr:colOff>556260</xdr:colOff>
      <xdr:row>56</xdr:row>
      <xdr:rowOff>121920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FB14ED37-F4E2-ED34-5597-AD5D092F3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373380</xdr:colOff>
      <xdr:row>12</xdr:row>
      <xdr:rowOff>99060</xdr:rowOff>
    </xdr:from>
    <xdr:to>
      <xdr:col>11</xdr:col>
      <xdr:colOff>175260</xdr:colOff>
      <xdr:row>29</xdr:row>
      <xdr:rowOff>91440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4A5C44B5-DFA2-4506-81C5-78E4F928C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</xdr:row>
      <xdr:rowOff>7620</xdr:rowOff>
    </xdr:from>
    <xdr:to>
      <xdr:col>9</xdr:col>
      <xdr:colOff>182880</xdr:colOff>
      <xdr:row>21</xdr:row>
      <xdr:rowOff>144780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94EA2FA8-86F9-C35C-434C-6CA080798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121920</xdr:colOff>
          <xdr:row>1</xdr:row>
          <xdr:rowOff>99060</xdr:rowOff>
        </xdr:from>
        <xdr:to>
          <xdr:col>3</xdr:col>
          <xdr:colOff>518160</xdr:colOff>
          <xdr:row>3</xdr:row>
          <xdr:rowOff>106680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4A9390DD-F4B8-515A-EAE3-27988A4302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run demo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259080</xdr:colOff>
          <xdr:row>8</xdr:row>
          <xdr:rowOff>38100</xdr:rowOff>
        </xdr:from>
        <xdr:to>
          <xdr:col>2</xdr:col>
          <xdr:colOff>388620</xdr:colOff>
          <xdr:row>11</xdr:row>
          <xdr:rowOff>45720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0A15BA5-8429-5D51-ACD2-D7CEF72087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run frac_extinct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34</xdr:row>
      <xdr:rowOff>38100</xdr:rowOff>
    </xdr:from>
    <xdr:to>
      <xdr:col>8</xdr:col>
      <xdr:colOff>449580</xdr:colOff>
      <xdr:row>43</xdr:row>
      <xdr:rowOff>7620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3CD767A2-5512-D3CC-415A-9979B55F9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518160</xdr:colOff>
      <xdr:row>43</xdr:row>
      <xdr:rowOff>160020</xdr:rowOff>
    </xdr:from>
    <xdr:to>
      <xdr:col>8</xdr:col>
      <xdr:colOff>464820</xdr:colOff>
      <xdr:row>52</xdr:row>
      <xdr:rowOff>160020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1B86C816-8243-5EA0-EA88-0ED4B5286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579120</xdr:colOff>
      <xdr:row>55</xdr:row>
      <xdr:rowOff>38100</xdr:rowOff>
    </xdr:from>
    <xdr:to>
      <xdr:col>8</xdr:col>
      <xdr:colOff>533400</xdr:colOff>
      <xdr:row>63</xdr:row>
      <xdr:rowOff>30480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6AF0D790-8B23-A8C3-7736-4B947A057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541020</xdr:colOff>
      <xdr:row>64</xdr:row>
      <xdr:rowOff>137160</xdr:rowOff>
    </xdr:from>
    <xdr:to>
      <xdr:col>8</xdr:col>
      <xdr:colOff>495300</xdr:colOff>
      <xdr:row>72</xdr:row>
      <xdr:rowOff>144780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40409586-AE1B-7916-5C61-A4705DF16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525780</xdr:colOff>
      <xdr:row>75</xdr:row>
      <xdr:rowOff>30480</xdr:rowOff>
    </xdr:from>
    <xdr:to>
      <xdr:col>8</xdr:col>
      <xdr:colOff>480060</xdr:colOff>
      <xdr:row>83</xdr:row>
      <xdr:rowOff>60960</xdr:rowOff>
    </xdr:to>
    <xdr:graphicFrame macro="">
      <xdr:nvGraphicFramePr>
        <xdr:cNvPr id="3077" name="Chart 5">
          <a:extLst>
            <a:ext uri="{FF2B5EF4-FFF2-40B4-BE49-F238E27FC236}">
              <a16:creationId xmlns:a16="http://schemas.microsoft.com/office/drawing/2014/main" id="{E23D9D19-B77B-9B0D-D909-EB05387BA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579120</xdr:colOff>
      <xdr:row>84</xdr:row>
      <xdr:rowOff>160020</xdr:rowOff>
    </xdr:from>
    <xdr:to>
      <xdr:col>8</xdr:col>
      <xdr:colOff>533400</xdr:colOff>
      <xdr:row>92</xdr:row>
      <xdr:rowOff>160020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151EC768-B711-6ECB-BFEB-DD01A19AA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F248"/>
  <sheetViews>
    <sheetView topLeftCell="A52" zoomScale="200" workbookViewId="0">
      <selection activeCell="A250" sqref="A250"/>
    </sheetView>
  </sheetViews>
  <sheetFormatPr defaultRowHeight="13.2" x14ac:dyDescent="0.25"/>
  <cols>
    <col min="2" max="2" width="9.88671875" bestFit="1" customWidth="1"/>
  </cols>
  <sheetData>
    <row r="3" spans="1:2" x14ac:dyDescent="0.25">
      <c r="A3" s="1" t="s">
        <v>97</v>
      </c>
    </row>
    <row r="5" spans="1:2" x14ac:dyDescent="0.25">
      <c r="B5" t="s">
        <v>107</v>
      </c>
    </row>
    <row r="6" spans="1:2" x14ac:dyDescent="0.25">
      <c r="B6" s="8">
        <v>38043</v>
      </c>
    </row>
    <row r="7" spans="1:2" x14ac:dyDescent="0.25">
      <c r="B7" t="s">
        <v>106</v>
      </c>
    </row>
    <row r="9" spans="1:2" x14ac:dyDescent="0.25">
      <c r="A9" s="3" t="s">
        <v>122</v>
      </c>
    </row>
    <row r="10" spans="1:2" x14ac:dyDescent="0.25">
      <c r="A10" t="s">
        <v>110</v>
      </c>
    </row>
    <row r="11" spans="1:2" x14ac:dyDescent="0.25">
      <c r="A11" t="s">
        <v>111</v>
      </c>
    </row>
    <row r="13" spans="1:2" x14ac:dyDescent="0.25">
      <c r="A13" s="3" t="s">
        <v>123</v>
      </c>
    </row>
    <row r="14" spans="1:2" x14ac:dyDescent="0.25">
      <c r="A14" t="s">
        <v>120</v>
      </c>
    </row>
    <row r="15" spans="1:2" x14ac:dyDescent="0.25">
      <c r="A15" t="s">
        <v>121</v>
      </c>
    </row>
    <row r="17" spans="1:2" x14ac:dyDescent="0.25">
      <c r="A17" s="3" t="s">
        <v>124</v>
      </c>
    </row>
    <row r="18" spans="1:2" x14ac:dyDescent="0.25">
      <c r="A18" t="s">
        <v>125</v>
      </c>
    </row>
    <row r="21" spans="1:2" x14ac:dyDescent="0.25">
      <c r="A21" s="1" t="s">
        <v>6</v>
      </c>
      <c r="B21" s="1"/>
    </row>
    <row r="22" spans="1:2" x14ac:dyDescent="0.25">
      <c r="A22" t="s">
        <v>28</v>
      </c>
      <c r="B22" s="1"/>
    </row>
    <row r="23" spans="1:2" x14ac:dyDescent="0.25">
      <c r="A23" t="s">
        <v>29</v>
      </c>
    </row>
    <row r="25" spans="1:2" x14ac:dyDescent="0.25">
      <c r="A25" t="s">
        <v>21</v>
      </c>
    </row>
    <row r="27" spans="1:2" x14ac:dyDescent="0.25">
      <c r="A27" t="s">
        <v>73</v>
      </c>
    </row>
    <row r="28" spans="1:2" x14ac:dyDescent="0.25">
      <c r="A28" t="s">
        <v>74</v>
      </c>
    </row>
    <row r="29" spans="1:2" x14ac:dyDescent="0.25">
      <c r="A29" t="s">
        <v>72</v>
      </c>
    </row>
    <row r="31" spans="1:2" x14ac:dyDescent="0.25">
      <c r="A31" t="s">
        <v>30</v>
      </c>
    </row>
    <row r="32" spans="1:2" x14ac:dyDescent="0.25">
      <c r="A32" t="s">
        <v>31</v>
      </c>
    </row>
    <row r="36" spans="1:3" x14ac:dyDescent="0.25">
      <c r="A36" t="s">
        <v>1</v>
      </c>
    </row>
    <row r="38" spans="1:3" x14ac:dyDescent="0.25">
      <c r="B38" t="s">
        <v>0</v>
      </c>
    </row>
    <row r="40" spans="1:3" x14ac:dyDescent="0.25">
      <c r="A40" t="s">
        <v>80</v>
      </c>
    </row>
    <row r="44" spans="1:3" x14ac:dyDescent="0.25">
      <c r="A44" s="1" t="s">
        <v>2</v>
      </c>
    </row>
    <row r="46" spans="1:3" x14ac:dyDescent="0.25">
      <c r="B46" t="s">
        <v>32</v>
      </c>
    </row>
    <row r="47" spans="1:3" x14ac:dyDescent="0.25">
      <c r="C47" s="3" t="s">
        <v>33</v>
      </c>
    </row>
    <row r="48" spans="1:3" x14ac:dyDescent="0.25">
      <c r="C48" s="3" t="s">
        <v>34</v>
      </c>
    </row>
    <row r="49" spans="1:5" x14ac:dyDescent="0.25">
      <c r="C49" s="3" t="s">
        <v>35</v>
      </c>
    </row>
    <row r="51" spans="1:5" x14ac:dyDescent="0.25">
      <c r="A51" t="s">
        <v>14</v>
      </c>
    </row>
    <row r="53" spans="1:5" ht="15.6" x14ac:dyDescent="0.35">
      <c r="B53" t="s">
        <v>128</v>
      </c>
      <c r="E53" t="s">
        <v>218</v>
      </c>
    </row>
    <row r="56" spans="1:5" x14ac:dyDescent="0.25">
      <c r="A56" t="s">
        <v>36</v>
      </c>
    </row>
    <row r="57" spans="1:5" x14ac:dyDescent="0.25">
      <c r="A57" t="s">
        <v>223</v>
      </c>
    </row>
    <row r="59" spans="1:5" ht="15.6" x14ac:dyDescent="0.35">
      <c r="B59" t="s">
        <v>129</v>
      </c>
      <c r="D59" t="s">
        <v>37</v>
      </c>
    </row>
    <row r="61" spans="1:5" ht="15.6" x14ac:dyDescent="0.35">
      <c r="B61" t="s">
        <v>130</v>
      </c>
      <c r="D61" t="s">
        <v>38</v>
      </c>
    </row>
    <row r="63" spans="1:5" x14ac:dyDescent="0.25">
      <c r="B63" t="s">
        <v>3</v>
      </c>
    </row>
    <row r="64" spans="1:5" x14ac:dyDescent="0.25">
      <c r="D64" t="s">
        <v>39</v>
      </c>
    </row>
    <row r="68" spans="1:4" x14ac:dyDescent="0.25">
      <c r="A68" s="1" t="s">
        <v>70</v>
      </c>
    </row>
    <row r="69" spans="1:4" x14ac:dyDescent="0.25">
      <c r="B69" s="1"/>
      <c r="C69" s="1"/>
      <c r="D69" s="1"/>
    </row>
    <row r="70" spans="1:4" ht="15.6" x14ac:dyDescent="0.35">
      <c r="A70" t="s">
        <v>131</v>
      </c>
      <c r="B70" t="s">
        <v>40</v>
      </c>
    </row>
    <row r="71" spans="1:4" x14ac:dyDescent="0.25">
      <c r="C71" t="s">
        <v>126</v>
      </c>
    </row>
    <row r="72" spans="1:4" x14ac:dyDescent="0.25">
      <c r="C72" t="s">
        <v>41</v>
      </c>
    </row>
    <row r="73" spans="1:4" x14ac:dyDescent="0.25">
      <c r="C73" t="s">
        <v>42</v>
      </c>
    </row>
    <row r="75" spans="1:4" x14ac:dyDescent="0.25">
      <c r="A75" t="s">
        <v>5</v>
      </c>
      <c r="B75" t="s">
        <v>75</v>
      </c>
    </row>
    <row r="76" spans="1:4" x14ac:dyDescent="0.25">
      <c r="C76" t="s">
        <v>47</v>
      </c>
    </row>
    <row r="77" spans="1:4" x14ac:dyDescent="0.25">
      <c r="C77" t="s">
        <v>48</v>
      </c>
    </row>
    <row r="79" spans="1:4" ht="15.6" x14ac:dyDescent="0.35">
      <c r="A79" t="s">
        <v>133</v>
      </c>
      <c r="B79" t="s">
        <v>43</v>
      </c>
    </row>
    <row r="80" spans="1:4" x14ac:dyDescent="0.25">
      <c r="C80" t="s">
        <v>132</v>
      </c>
    </row>
    <row r="81" spans="1:3" x14ac:dyDescent="0.25">
      <c r="C81" t="s">
        <v>44</v>
      </c>
    </row>
    <row r="82" spans="1:3" x14ac:dyDescent="0.25">
      <c r="C82" t="s">
        <v>71</v>
      </c>
    </row>
    <row r="84" spans="1:3" ht="15.6" x14ac:dyDescent="0.35">
      <c r="B84" t="s">
        <v>135</v>
      </c>
    </row>
    <row r="86" spans="1:3" ht="15.6" x14ac:dyDescent="0.35">
      <c r="A86" t="s">
        <v>134</v>
      </c>
      <c r="B86" t="s">
        <v>45</v>
      </c>
    </row>
    <row r="87" spans="1:3" x14ac:dyDescent="0.25">
      <c r="B87" t="s">
        <v>46</v>
      </c>
    </row>
    <row r="88" spans="1:3" x14ac:dyDescent="0.25">
      <c r="B88" t="s">
        <v>13</v>
      </c>
    </row>
    <row r="90" spans="1:3" x14ac:dyDescent="0.25">
      <c r="A90" t="s">
        <v>9</v>
      </c>
      <c r="B90" t="s">
        <v>10</v>
      </c>
    </row>
    <row r="92" spans="1:3" x14ac:dyDescent="0.25">
      <c r="A92" t="s">
        <v>11</v>
      </c>
      <c r="B92" t="s">
        <v>12</v>
      </c>
    </row>
    <row r="95" spans="1:3" x14ac:dyDescent="0.25">
      <c r="A95" s="1" t="s">
        <v>154</v>
      </c>
    </row>
    <row r="96" spans="1:3" x14ac:dyDescent="0.25">
      <c r="A96" s="1"/>
      <c r="B96" t="s">
        <v>155</v>
      </c>
    </row>
    <row r="97" spans="1:4" x14ac:dyDescent="0.25">
      <c r="A97" s="1"/>
      <c r="B97" t="s">
        <v>156</v>
      </c>
    </row>
    <row r="98" spans="1:4" x14ac:dyDescent="0.25">
      <c r="A98" s="1"/>
      <c r="B98" t="s">
        <v>80</v>
      </c>
    </row>
    <row r="99" spans="1:4" x14ac:dyDescent="0.25">
      <c r="A99" s="1"/>
      <c r="B99" t="s">
        <v>157</v>
      </c>
    </row>
    <row r="100" spans="1:4" x14ac:dyDescent="0.25">
      <c r="A100" s="1"/>
      <c r="B100" t="s">
        <v>158</v>
      </c>
    </row>
    <row r="101" spans="1:4" x14ac:dyDescent="0.25">
      <c r="A101" s="1"/>
      <c r="B101" t="s">
        <v>159</v>
      </c>
    </row>
    <row r="102" spans="1:4" x14ac:dyDescent="0.25">
      <c r="A102" s="1"/>
    </row>
    <row r="103" spans="1:4" x14ac:dyDescent="0.25">
      <c r="A103" s="1" t="s">
        <v>160</v>
      </c>
    </row>
    <row r="104" spans="1:4" x14ac:dyDescent="0.25">
      <c r="A104" s="1"/>
      <c r="B104" t="s">
        <v>161</v>
      </c>
    </row>
    <row r="105" spans="1:4" x14ac:dyDescent="0.25">
      <c r="A105" s="1"/>
      <c r="B105" t="s">
        <v>162</v>
      </c>
    </row>
    <row r="106" spans="1:4" x14ac:dyDescent="0.25">
      <c r="A106" s="1"/>
    </row>
    <row r="107" spans="1:4" x14ac:dyDescent="0.25">
      <c r="A107" s="1"/>
    </row>
    <row r="108" spans="1:4" x14ac:dyDescent="0.25">
      <c r="A108" s="1" t="s">
        <v>165</v>
      </c>
    </row>
    <row r="109" spans="1:4" x14ac:dyDescent="0.25">
      <c r="A109" s="1"/>
      <c r="B109" t="s">
        <v>185</v>
      </c>
      <c r="D109" t="s">
        <v>186</v>
      </c>
    </row>
    <row r="110" spans="1:4" x14ac:dyDescent="0.25">
      <c r="A110" s="1"/>
      <c r="B110" t="s">
        <v>188</v>
      </c>
    </row>
    <row r="111" spans="1:4" x14ac:dyDescent="0.25">
      <c r="A111" s="1"/>
      <c r="B111" t="s">
        <v>189</v>
      </c>
    </row>
    <row r="112" spans="1:4" x14ac:dyDescent="0.25">
      <c r="A112" s="1"/>
    </row>
    <row r="113" spans="1:3" x14ac:dyDescent="0.25">
      <c r="A113" s="1"/>
      <c r="B113" t="s">
        <v>166</v>
      </c>
    </row>
    <row r="114" spans="1:3" x14ac:dyDescent="0.25">
      <c r="A114" s="1"/>
      <c r="B114" t="s">
        <v>187</v>
      </c>
    </row>
    <row r="115" spans="1:3" x14ac:dyDescent="0.25">
      <c r="A115" s="1"/>
    </row>
    <row r="116" spans="1:3" x14ac:dyDescent="0.25">
      <c r="A116" s="1"/>
      <c r="B116" t="s">
        <v>180</v>
      </c>
    </row>
    <row r="117" spans="1:3" x14ac:dyDescent="0.25">
      <c r="A117" s="1"/>
      <c r="B117" t="s">
        <v>167</v>
      </c>
    </row>
    <row r="118" spans="1:3" x14ac:dyDescent="0.25">
      <c r="A118" s="1"/>
      <c r="B118" t="s">
        <v>168</v>
      </c>
    </row>
    <row r="119" spans="1:3" x14ac:dyDescent="0.25">
      <c r="A119" s="1"/>
    </row>
    <row r="120" spans="1:3" x14ac:dyDescent="0.25">
      <c r="A120" s="1" t="s">
        <v>152</v>
      </c>
    </row>
    <row r="121" spans="1:3" x14ac:dyDescent="0.25">
      <c r="A121" s="1" t="s">
        <v>153</v>
      </c>
    </row>
    <row r="122" spans="1:3" x14ac:dyDescent="0.25">
      <c r="A122" s="1"/>
    </row>
    <row r="123" spans="1:3" ht="15.6" x14ac:dyDescent="0.35">
      <c r="A123" t="s">
        <v>131</v>
      </c>
      <c r="B123" t="s">
        <v>138</v>
      </c>
    </row>
    <row r="124" spans="1:3" x14ac:dyDescent="0.25">
      <c r="B124" t="s">
        <v>140</v>
      </c>
    </row>
    <row r="126" spans="1:3" x14ac:dyDescent="0.25">
      <c r="B126" t="s">
        <v>67</v>
      </c>
    </row>
    <row r="127" spans="1:3" x14ac:dyDescent="0.25">
      <c r="C127" t="s">
        <v>139</v>
      </c>
    </row>
    <row r="128" spans="1:3" x14ac:dyDescent="0.25">
      <c r="C128" t="s">
        <v>79</v>
      </c>
    </row>
    <row r="130" spans="1:3" ht="15.6" x14ac:dyDescent="0.35">
      <c r="B130" t="s">
        <v>195</v>
      </c>
    </row>
    <row r="131" spans="1:3" ht="15.6" x14ac:dyDescent="0.35">
      <c r="C131" t="s">
        <v>196</v>
      </c>
    </row>
    <row r="133" spans="1:3" x14ac:dyDescent="0.25">
      <c r="A133" t="s">
        <v>5</v>
      </c>
      <c r="B133" t="s">
        <v>141</v>
      </c>
    </row>
    <row r="134" spans="1:3" x14ac:dyDescent="0.25">
      <c r="B134" t="s">
        <v>142</v>
      </c>
    </row>
    <row r="136" spans="1:3" ht="15.6" x14ac:dyDescent="0.35">
      <c r="A136" t="s">
        <v>133</v>
      </c>
      <c r="B136" t="s">
        <v>136</v>
      </c>
    </row>
    <row r="137" spans="1:3" x14ac:dyDescent="0.25">
      <c r="C137" t="s">
        <v>69</v>
      </c>
    </row>
    <row r="138" spans="1:3" x14ac:dyDescent="0.25">
      <c r="C138" t="s">
        <v>137</v>
      </c>
    </row>
    <row r="140" spans="1:3" x14ac:dyDescent="0.25">
      <c r="B140" t="s">
        <v>163</v>
      </c>
    </row>
    <row r="144" spans="1:3" ht="15.6" x14ac:dyDescent="0.35">
      <c r="A144" s="1" t="s">
        <v>197</v>
      </c>
      <c r="C144" t="s">
        <v>149</v>
      </c>
    </row>
    <row r="145" spans="1:2" x14ac:dyDescent="0.25">
      <c r="A145" s="1"/>
      <c r="B145" t="s">
        <v>112</v>
      </c>
    </row>
    <row r="146" spans="1:2" x14ac:dyDescent="0.25">
      <c r="A146" s="1"/>
      <c r="B146" t="s">
        <v>143</v>
      </c>
    </row>
    <row r="147" spans="1:2" x14ac:dyDescent="0.25">
      <c r="A147" s="1"/>
    </row>
    <row r="148" spans="1:2" x14ac:dyDescent="0.25">
      <c r="A148" s="1"/>
      <c r="B148" t="s">
        <v>144</v>
      </c>
    </row>
    <row r="149" spans="1:2" x14ac:dyDescent="0.25">
      <c r="A149" s="1"/>
      <c r="B149" t="s">
        <v>145</v>
      </c>
    </row>
    <row r="150" spans="1:2" x14ac:dyDescent="0.25">
      <c r="A150" s="1"/>
    </row>
    <row r="151" spans="1:2" x14ac:dyDescent="0.25">
      <c r="A151" s="1"/>
      <c r="B151" t="s">
        <v>146</v>
      </c>
    </row>
    <row r="152" spans="1:2" x14ac:dyDescent="0.25">
      <c r="A152" s="1"/>
      <c r="B152" t="s">
        <v>147</v>
      </c>
    </row>
    <row r="153" spans="1:2" x14ac:dyDescent="0.25">
      <c r="A153" s="1"/>
      <c r="B153" t="s">
        <v>148</v>
      </c>
    </row>
    <row r="154" spans="1:2" ht="15.6" x14ac:dyDescent="0.35">
      <c r="A154" s="1"/>
      <c r="B154" t="s">
        <v>198</v>
      </c>
    </row>
    <row r="155" spans="1:2" x14ac:dyDescent="0.25">
      <c r="A155" s="1"/>
    </row>
    <row r="156" spans="1:2" x14ac:dyDescent="0.25">
      <c r="A156" s="1"/>
    </row>
    <row r="157" spans="1:2" x14ac:dyDescent="0.25">
      <c r="A157" s="1"/>
    </row>
    <row r="158" spans="1:2" x14ac:dyDescent="0.25">
      <c r="A158" s="1"/>
    </row>
    <row r="159" spans="1:2" ht="15.6" x14ac:dyDescent="0.35">
      <c r="A159" s="1" t="s">
        <v>199</v>
      </c>
    </row>
    <row r="160" spans="1:2" x14ac:dyDescent="0.25">
      <c r="A160" s="1"/>
      <c r="B160" t="s">
        <v>50</v>
      </c>
    </row>
    <row r="161" spans="1:6" x14ac:dyDescent="0.25">
      <c r="A161" s="1"/>
      <c r="B161" t="s">
        <v>49</v>
      </c>
    </row>
    <row r="162" spans="1:6" x14ac:dyDescent="0.25">
      <c r="A162" s="1"/>
      <c r="B162" t="s">
        <v>51</v>
      </c>
    </row>
    <row r="164" spans="1:6" ht="15.6" x14ac:dyDescent="0.35">
      <c r="A164" t="s">
        <v>200</v>
      </c>
      <c r="B164" t="s">
        <v>201</v>
      </c>
    </row>
    <row r="166" spans="1:6" ht="15.6" x14ac:dyDescent="0.35">
      <c r="B166" t="s">
        <v>202</v>
      </c>
      <c r="F166" s="11"/>
    </row>
    <row r="167" spans="1:6" ht="15.6" x14ac:dyDescent="0.35">
      <c r="D167" s="3" t="s">
        <v>203</v>
      </c>
    </row>
    <row r="169" spans="1:6" x14ac:dyDescent="0.25">
      <c r="B169" t="s">
        <v>207</v>
      </c>
    </row>
    <row r="170" spans="1:6" x14ac:dyDescent="0.25">
      <c r="B170" t="s">
        <v>208</v>
      </c>
    </row>
    <row r="171" spans="1:6" ht="15.6" x14ac:dyDescent="0.35">
      <c r="C171" t="s">
        <v>205</v>
      </c>
    </row>
    <row r="172" spans="1:6" ht="15.6" x14ac:dyDescent="0.35">
      <c r="C172" t="s">
        <v>206</v>
      </c>
    </row>
    <row r="174" spans="1:6" x14ac:dyDescent="0.25">
      <c r="B174" t="s">
        <v>52</v>
      </c>
    </row>
    <row r="175" spans="1:6" x14ac:dyDescent="0.25">
      <c r="B175" t="s">
        <v>53</v>
      </c>
    </row>
    <row r="176" spans="1:6" x14ac:dyDescent="0.25">
      <c r="B176" t="s">
        <v>209</v>
      </c>
    </row>
    <row r="178" spans="1:3" ht="15.6" x14ac:dyDescent="0.35">
      <c r="B178" t="s">
        <v>214</v>
      </c>
    </row>
    <row r="180" spans="1:3" ht="15.6" x14ac:dyDescent="0.35">
      <c r="C180" t="s">
        <v>210</v>
      </c>
    </row>
    <row r="182" spans="1:3" x14ac:dyDescent="0.25">
      <c r="C182" t="s">
        <v>15</v>
      </c>
    </row>
    <row r="185" spans="1:3" x14ac:dyDescent="0.25">
      <c r="A185" s="1" t="s">
        <v>150</v>
      </c>
      <c r="B185" s="1"/>
    </row>
    <row r="186" spans="1:3" x14ac:dyDescent="0.25">
      <c r="B186" t="s">
        <v>113</v>
      </c>
    </row>
    <row r="187" spans="1:3" x14ac:dyDescent="0.25">
      <c r="B187" t="s">
        <v>114</v>
      </c>
    </row>
    <row r="189" spans="1:3" x14ac:dyDescent="0.25">
      <c r="C189" t="s">
        <v>115</v>
      </c>
    </row>
    <row r="191" spans="1:3" x14ac:dyDescent="0.25">
      <c r="B191" t="s">
        <v>116</v>
      </c>
    </row>
    <row r="192" spans="1:3" x14ac:dyDescent="0.25">
      <c r="B192" t="s">
        <v>117</v>
      </c>
    </row>
    <row r="194" spans="1:3" x14ac:dyDescent="0.25">
      <c r="C194" t="s">
        <v>151</v>
      </c>
    </row>
    <row r="199" spans="1:3" ht="15.6" x14ac:dyDescent="0.35">
      <c r="A199" s="1" t="s">
        <v>215</v>
      </c>
    </row>
    <row r="200" spans="1:3" ht="15.6" x14ac:dyDescent="0.35">
      <c r="A200" t="s">
        <v>133</v>
      </c>
      <c r="B200" t="s">
        <v>17</v>
      </c>
    </row>
    <row r="201" spans="1:3" x14ac:dyDescent="0.25">
      <c r="B201" t="s">
        <v>118</v>
      </c>
    </row>
    <row r="202" spans="1:3" x14ac:dyDescent="0.25">
      <c r="B202" t="s">
        <v>54</v>
      </c>
    </row>
    <row r="203" spans="1:3" x14ac:dyDescent="0.25">
      <c r="C203" t="s">
        <v>55</v>
      </c>
    </row>
    <row r="204" spans="1:3" x14ac:dyDescent="0.25">
      <c r="B204" t="s">
        <v>58</v>
      </c>
    </row>
    <row r="205" spans="1:3" x14ac:dyDescent="0.25">
      <c r="C205" t="s">
        <v>59</v>
      </c>
    </row>
    <row r="206" spans="1:3" x14ac:dyDescent="0.25">
      <c r="B206" t="s">
        <v>56</v>
      </c>
    </row>
    <row r="207" spans="1:3" x14ac:dyDescent="0.25">
      <c r="C207" t="s">
        <v>57</v>
      </c>
    </row>
    <row r="210" spans="1:3" ht="15.6" x14ac:dyDescent="0.35">
      <c r="A210" s="1" t="s">
        <v>216</v>
      </c>
    </row>
    <row r="211" spans="1:3" ht="15.6" x14ac:dyDescent="0.35">
      <c r="A211" t="s">
        <v>134</v>
      </c>
      <c r="B211" t="s">
        <v>60</v>
      </c>
    </row>
    <row r="212" spans="1:3" x14ac:dyDescent="0.25">
      <c r="C212" t="s">
        <v>61</v>
      </c>
    </row>
    <row r="213" spans="1:3" x14ac:dyDescent="0.25">
      <c r="C213" t="s">
        <v>62</v>
      </c>
    </row>
    <row r="214" spans="1:3" x14ac:dyDescent="0.25">
      <c r="C214" t="s">
        <v>63</v>
      </c>
    </row>
    <row r="215" spans="1:3" ht="15.6" x14ac:dyDescent="0.35">
      <c r="C215" t="s">
        <v>217</v>
      </c>
    </row>
    <row r="216" spans="1:3" x14ac:dyDescent="0.25">
      <c r="B216" t="s">
        <v>64</v>
      </c>
    </row>
    <row r="217" spans="1:3" x14ac:dyDescent="0.25">
      <c r="C217" t="s">
        <v>119</v>
      </c>
    </row>
    <row r="221" spans="1:3" x14ac:dyDescent="0.25">
      <c r="A221" t="s">
        <v>16</v>
      </c>
      <c r="B221" t="s">
        <v>65</v>
      </c>
    </row>
    <row r="222" spans="1:3" x14ac:dyDescent="0.25">
      <c r="B222" t="s">
        <v>66</v>
      </c>
    </row>
    <row r="226" spans="1:3" x14ac:dyDescent="0.25">
      <c r="A226" s="1" t="s">
        <v>184</v>
      </c>
    </row>
    <row r="228" spans="1:3" x14ac:dyDescent="0.25">
      <c r="A228" t="s">
        <v>164</v>
      </c>
    </row>
    <row r="230" spans="1:3" x14ac:dyDescent="0.25">
      <c r="B230" t="s">
        <v>18</v>
      </c>
    </row>
    <row r="231" spans="1:3" x14ac:dyDescent="0.25">
      <c r="B231" t="s">
        <v>181</v>
      </c>
    </row>
    <row r="232" spans="1:3" x14ac:dyDescent="0.25">
      <c r="B232" t="s">
        <v>182</v>
      </c>
    </row>
    <row r="233" spans="1:3" x14ac:dyDescent="0.25">
      <c r="C233" t="s">
        <v>68</v>
      </c>
    </row>
    <row r="234" spans="1:3" x14ac:dyDescent="0.25">
      <c r="C234" t="s">
        <v>183</v>
      </c>
    </row>
    <row r="236" spans="1:3" x14ac:dyDescent="0.25">
      <c r="A236" s="1" t="s">
        <v>219</v>
      </c>
    </row>
    <row r="238" spans="1:3" x14ac:dyDescent="0.25">
      <c r="A238" t="s">
        <v>220</v>
      </c>
    </row>
    <row r="239" spans="1:3" x14ac:dyDescent="0.25">
      <c r="B239" t="s">
        <v>221</v>
      </c>
    </row>
    <row r="240" spans="1:3" x14ac:dyDescent="0.25">
      <c r="B240" t="s">
        <v>222</v>
      </c>
    </row>
    <row r="242" spans="1:2" x14ac:dyDescent="0.25">
      <c r="A242" t="s">
        <v>224</v>
      </c>
    </row>
    <row r="243" spans="1:2" x14ac:dyDescent="0.25">
      <c r="B243" t="s">
        <v>225</v>
      </c>
    </row>
    <row r="245" spans="1:2" x14ac:dyDescent="0.25">
      <c r="A245" t="s">
        <v>226</v>
      </c>
    </row>
    <row r="247" spans="1:2" x14ac:dyDescent="0.25">
      <c r="A247" t="s">
        <v>227</v>
      </c>
    </row>
    <row r="248" spans="1:2" x14ac:dyDescent="0.25">
      <c r="B248" t="s">
        <v>228</v>
      </c>
    </row>
  </sheetData>
  <phoneticPr fontId="0" type="noConversion"/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50"/>
  <sheetViews>
    <sheetView workbookViewId="0">
      <selection activeCell="J7" sqref="J7"/>
    </sheetView>
  </sheetViews>
  <sheetFormatPr defaultRowHeight="13.2" x14ac:dyDescent="0.25"/>
  <cols>
    <col min="8" max="8" width="9.44140625" customWidth="1"/>
    <col min="9" max="9" width="12.5546875" customWidth="1"/>
  </cols>
  <sheetData>
    <row r="1" spans="1:6" x14ac:dyDescent="0.25">
      <c r="A1" s="1" t="s">
        <v>211</v>
      </c>
    </row>
    <row r="3" spans="1:6" x14ac:dyDescent="0.25">
      <c r="A3" s="2">
        <v>0.3</v>
      </c>
      <c r="C3" t="s">
        <v>173</v>
      </c>
    </row>
    <row r="4" spans="1:6" x14ac:dyDescent="0.25">
      <c r="A4" s="2">
        <v>10</v>
      </c>
      <c r="C4" t="s">
        <v>174</v>
      </c>
    </row>
    <row r="5" spans="1:6" x14ac:dyDescent="0.25">
      <c r="A5" s="2">
        <v>1</v>
      </c>
      <c r="C5" t="s">
        <v>179</v>
      </c>
      <c r="D5" t="s">
        <v>212</v>
      </c>
    </row>
    <row r="6" spans="1:6" x14ac:dyDescent="0.25">
      <c r="A6" s="2">
        <v>0.1</v>
      </c>
      <c r="C6" t="s">
        <v>8</v>
      </c>
    </row>
    <row r="9" spans="1:6" x14ac:dyDescent="0.25">
      <c r="A9" t="s">
        <v>172</v>
      </c>
    </row>
    <row r="10" spans="1:6" x14ac:dyDescent="0.25">
      <c r="A10" t="s">
        <v>170</v>
      </c>
      <c r="D10" t="s">
        <v>213</v>
      </c>
    </row>
    <row r="12" spans="1:6" x14ac:dyDescent="0.25">
      <c r="A12" s="9" t="s">
        <v>26</v>
      </c>
      <c r="B12" s="9" t="s">
        <v>27</v>
      </c>
      <c r="C12" s="9" t="s">
        <v>169</v>
      </c>
      <c r="E12" s="9" t="s">
        <v>171</v>
      </c>
      <c r="F12" s="1" t="s">
        <v>204</v>
      </c>
    </row>
    <row r="13" spans="1:6" x14ac:dyDescent="0.25">
      <c r="A13">
        <v>0</v>
      </c>
      <c r="B13">
        <f>A5</f>
        <v>1</v>
      </c>
      <c r="C13">
        <f>B13*$A$3*(1-B13/$A$4)+norm(0,$A$6*B13*B13)</f>
        <v>0.25178376603058333</v>
      </c>
      <c r="E13">
        <f t="shared" ref="E13:E37" si="0">B14/B13</f>
        <v>1.2517837660305833</v>
      </c>
      <c r="F13">
        <f>(B14-B13)/B13</f>
        <v>0.25178376603058328</v>
      </c>
    </row>
    <row r="14" spans="1:6" x14ac:dyDescent="0.25">
      <c r="A14">
        <v>1</v>
      </c>
      <c r="B14">
        <f>B13+C13</f>
        <v>1.2517837660305833</v>
      </c>
      <c r="C14">
        <f t="shared" ref="C14:C38" si="1">B14*$A$3*(1-B14/$A$4)+norm(0,$A$6*B14*B14)</f>
        <v>0.79079447790712487</v>
      </c>
      <c r="E14">
        <f t="shared" si="0"/>
        <v>1.6317340896780765</v>
      </c>
      <c r="F14">
        <f t="shared" ref="F14:F37" si="2">(B15-B14)/B14</f>
        <v>0.63173408967807643</v>
      </c>
    </row>
    <row r="15" spans="1:6" x14ac:dyDescent="0.25">
      <c r="A15">
        <v>2</v>
      </c>
      <c r="B15">
        <f t="shared" ref="B15:B38" si="3">B14+C14</f>
        <v>2.042578243937708</v>
      </c>
      <c r="C15">
        <f t="shared" si="1"/>
        <v>1.099947328445934</v>
      </c>
      <c r="E15">
        <f t="shared" si="0"/>
        <v>1.5385092745947599</v>
      </c>
      <c r="F15">
        <f t="shared" si="2"/>
        <v>0.53850927459475995</v>
      </c>
    </row>
    <row r="16" spans="1:6" x14ac:dyDescent="0.25">
      <c r="A16">
        <v>3</v>
      </c>
      <c r="B16">
        <f t="shared" si="3"/>
        <v>3.1425255723836418</v>
      </c>
      <c r="C16">
        <f t="shared" si="1"/>
        <v>0.47530033983833092</v>
      </c>
      <c r="E16">
        <f t="shared" si="0"/>
        <v>1.151247882917882</v>
      </c>
      <c r="F16">
        <f t="shared" si="2"/>
        <v>0.15124788291788197</v>
      </c>
    </row>
    <row r="17" spans="1:6" x14ac:dyDescent="0.25">
      <c r="A17">
        <v>4</v>
      </c>
      <c r="B17">
        <f t="shared" si="3"/>
        <v>3.6178259122219729</v>
      </c>
      <c r="C17">
        <f t="shared" si="1"/>
        <v>-0.58088972282707119</v>
      </c>
      <c r="E17">
        <f t="shared" si="0"/>
        <v>0.83943679521320469</v>
      </c>
      <c r="F17">
        <f t="shared" si="2"/>
        <v>-0.16056320478679528</v>
      </c>
    </row>
    <row r="18" spans="1:6" x14ac:dyDescent="0.25">
      <c r="A18">
        <v>5</v>
      </c>
      <c r="B18">
        <f t="shared" si="3"/>
        <v>3.0369361893949018</v>
      </c>
      <c r="C18">
        <f t="shared" si="1"/>
        <v>-0.15534113363545432</v>
      </c>
      <c r="E18">
        <f t="shared" si="0"/>
        <v>0.94884939164085458</v>
      </c>
      <c r="F18">
        <f t="shared" si="2"/>
        <v>-5.1150608359145457E-2</v>
      </c>
    </row>
    <row r="19" spans="1:6" x14ac:dyDescent="0.25">
      <c r="A19">
        <v>6</v>
      </c>
      <c r="B19">
        <f t="shared" si="3"/>
        <v>2.8815950557594476</v>
      </c>
      <c r="C19">
        <f t="shared" si="1"/>
        <v>1.6751721368499091</v>
      </c>
      <c r="E19">
        <f t="shared" si="0"/>
        <v>1.5813350260654218</v>
      </c>
      <c r="F19">
        <f t="shared" si="2"/>
        <v>0.58133502606542176</v>
      </c>
    </row>
    <row r="20" spans="1:6" x14ac:dyDescent="0.25">
      <c r="A20">
        <v>7</v>
      </c>
      <c r="B20">
        <f t="shared" si="3"/>
        <v>4.5567671926093567</v>
      </c>
      <c r="C20">
        <f t="shared" si="1"/>
        <v>-0.47616165511426389</v>
      </c>
      <c r="E20">
        <f t="shared" si="0"/>
        <v>0.89550450242738922</v>
      </c>
      <c r="F20">
        <f t="shared" si="2"/>
        <v>-0.1044954975726108</v>
      </c>
    </row>
    <row r="21" spans="1:6" x14ac:dyDescent="0.25">
      <c r="A21">
        <v>8</v>
      </c>
      <c r="B21">
        <f t="shared" si="3"/>
        <v>4.0806055374950931</v>
      </c>
      <c r="C21">
        <f t="shared" si="1"/>
        <v>-0.8967019387757913</v>
      </c>
      <c r="E21">
        <f t="shared" si="0"/>
        <v>0.78025272706799342</v>
      </c>
      <c r="F21">
        <f t="shared" si="2"/>
        <v>-0.21974727293200655</v>
      </c>
    </row>
    <row r="22" spans="1:6" x14ac:dyDescent="0.25">
      <c r="A22">
        <v>9</v>
      </c>
      <c r="B22">
        <f t="shared" si="3"/>
        <v>3.1839035987193016</v>
      </c>
      <c r="C22">
        <f t="shared" si="1"/>
        <v>0.90503340028475021</v>
      </c>
      <c r="E22">
        <f t="shared" si="0"/>
        <v>1.2842527646404847</v>
      </c>
      <c r="F22">
        <f t="shared" si="2"/>
        <v>0.28425276464048466</v>
      </c>
    </row>
    <row r="23" spans="1:6" x14ac:dyDescent="0.25">
      <c r="A23">
        <v>10</v>
      </c>
      <c r="B23">
        <f t="shared" si="3"/>
        <v>4.0889369990040514</v>
      </c>
      <c r="C23">
        <f t="shared" si="1"/>
        <v>-1.6571951626856412</v>
      </c>
      <c r="E23">
        <f t="shared" si="0"/>
        <v>0.59471247341563671</v>
      </c>
      <c r="F23">
        <f t="shared" si="2"/>
        <v>-0.40528752658436329</v>
      </c>
    </row>
    <row r="24" spans="1:6" x14ac:dyDescent="0.25">
      <c r="A24">
        <v>11</v>
      </c>
      <c r="B24">
        <f t="shared" si="3"/>
        <v>2.4317418363184102</v>
      </c>
      <c r="C24">
        <f t="shared" si="1"/>
        <v>0.19491770257192448</v>
      </c>
      <c r="E24">
        <f t="shared" si="0"/>
        <v>1.0801555903923685</v>
      </c>
      <c r="F24">
        <f t="shared" si="2"/>
        <v>8.015559039236847E-2</v>
      </c>
    </row>
    <row r="25" spans="1:6" x14ac:dyDescent="0.25">
      <c r="A25">
        <v>12</v>
      </c>
      <c r="B25">
        <f t="shared" si="3"/>
        <v>2.6266595388903347</v>
      </c>
      <c r="C25">
        <f t="shared" si="1"/>
        <v>0.16322294271615412</v>
      </c>
      <c r="E25">
        <f t="shared" si="0"/>
        <v>1.0621408828588077</v>
      </c>
      <c r="F25">
        <f t="shared" si="2"/>
        <v>6.2140882858807735E-2</v>
      </c>
    </row>
    <row r="26" spans="1:6" x14ac:dyDescent="0.25">
      <c r="A26">
        <v>13</v>
      </c>
      <c r="B26">
        <f t="shared" si="3"/>
        <v>2.7898824816064889</v>
      </c>
      <c r="C26">
        <f t="shared" si="1"/>
        <v>-1.4910535744496594</v>
      </c>
      <c r="E26">
        <f t="shared" si="0"/>
        <v>0.46554968380206796</v>
      </c>
      <c r="F26">
        <f t="shared" si="2"/>
        <v>-0.53445031619793204</v>
      </c>
    </row>
    <row r="27" spans="1:6" x14ac:dyDescent="0.25">
      <c r="A27">
        <v>14</v>
      </c>
      <c r="B27">
        <f t="shared" si="3"/>
        <v>1.2988289071568295</v>
      </c>
      <c r="C27">
        <f t="shared" si="1"/>
        <v>0.50993298856696634</v>
      </c>
      <c r="E27">
        <f t="shared" si="0"/>
        <v>1.3926098239399545</v>
      </c>
      <c r="F27">
        <f t="shared" si="2"/>
        <v>0.39260982393995447</v>
      </c>
    </row>
    <row r="28" spans="1:6" x14ac:dyDescent="0.25">
      <c r="A28">
        <v>15</v>
      </c>
      <c r="B28">
        <f t="shared" si="3"/>
        <v>1.8087618957237959</v>
      </c>
      <c r="C28">
        <f t="shared" si="1"/>
        <v>0.27807156176185688</v>
      </c>
      <c r="E28">
        <f t="shared" si="0"/>
        <v>1.1537358578922206</v>
      </c>
      <c r="F28">
        <f t="shared" si="2"/>
        <v>0.15373585789222058</v>
      </c>
    </row>
    <row r="29" spans="1:6" x14ac:dyDescent="0.25">
      <c r="A29">
        <v>16</v>
      </c>
      <c r="B29">
        <f t="shared" si="3"/>
        <v>2.0868334574856529</v>
      </c>
      <c r="C29">
        <f t="shared" si="1"/>
        <v>1.2421559739754335</v>
      </c>
      <c r="E29">
        <f t="shared" si="0"/>
        <v>1.5952348375092953</v>
      </c>
      <c r="F29">
        <f t="shared" si="2"/>
        <v>0.59523483750929529</v>
      </c>
    </row>
    <row r="30" spans="1:6" x14ac:dyDescent="0.25">
      <c r="A30">
        <v>17</v>
      </c>
      <c r="B30">
        <f t="shared" si="3"/>
        <v>3.3289894314610864</v>
      </c>
      <c r="C30">
        <f t="shared" si="1"/>
        <v>1.2273404088029862</v>
      </c>
      <c r="E30">
        <f t="shared" si="0"/>
        <v>1.3686825789243522</v>
      </c>
      <c r="F30">
        <f t="shared" si="2"/>
        <v>0.36868257892435208</v>
      </c>
    </row>
    <row r="31" spans="1:6" x14ac:dyDescent="0.25">
      <c r="A31">
        <v>18</v>
      </c>
      <c r="B31">
        <f t="shared" si="3"/>
        <v>4.5563298402640724</v>
      </c>
      <c r="C31">
        <f t="shared" si="1"/>
        <v>-8.7489570983035558E-2</v>
      </c>
      <c r="E31">
        <f t="shared" si="0"/>
        <v>0.98079823584985126</v>
      </c>
      <c r="F31">
        <f t="shared" si="2"/>
        <v>-1.9201764150148754E-2</v>
      </c>
    </row>
    <row r="32" spans="1:6" x14ac:dyDescent="0.25">
      <c r="A32">
        <v>19</v>
      </c>
      <c r="B32">
        <f t="shared" si="3"/>
        <v>4.4688402692810367</v>
      </c>
      <c r="C32">
        <f t="shared" si="1"/>
        <v>-9.4663811544642873E-2</v>
      </c>
      <c r="E32">
        <f t="shared" si="0"/>
        <v>0.97881691762505696</v>
      </c>
      <c r="F32">
        <f t="shared" si="2"/>
        <v>-2.1183082374943023E-2</v>
      </c>
    </row>
    <row r="33" spans="1:8" x14ac:dyDescent="0.25">
      <c r="A33">
        <v>20</v>
      </c>
      <c r="B33">
        <f t="shared" si="3"/>
        <v>4.374176457736394</v>
      </c>
      <c r="C33">
        <f t="shared" si="1"/>
        <v>0.22873003129525205</v>
      </c>
      <c r="E33">
        <f t="shared" si="0"/>
        <v>1.0522909931744313</v>
      </c>
      <c r="F33">
        <f t="shared" si="2"/>
        <v>5.2290993174431394E-2</v>
      </c>
    </row>
    <row r="34" spans="1:8" x14ac:dyDescent="0.25">
      <c r="A34">
        <v>21</v>
      </c>
      <c r="B34">
        <f t="shared" si="3"/>
        <v>4.6029064890316462</v>
      </c>
      <c r="C34">
        <f t="shared" si="1"/>
        <v>1.0479284189859297</v>
      </c>
      <c r="E34">
        <f t="shared" si="0"/>
        <v>1.2276666757152372</v>
      </c>
      <c r="F34">
        <f t="shared" si="2"/>
        <v>0.2276666757152373</v>
      </c>
    </row>
    <row r="35" spans="1:8" x14ac:dyDescent="0.25">
      <c r="A35">
        <v>22</v>
      </c>
      <c r="B35">
        <f t="shared" si="3"/>
        <v>5.6508349080175755</v>
      </c>
      <c r="C35">
        <f t="shared" si="1"/>
        <v>-1.6531405745964016</v>
      </c>
      <c r="E35">
        <f t="shared" si="0"/>
        <v>0.70745197806949278</v>
      </c>
      <c r="F35">
        <f t="shared" si="2"/>
        <v>-0.29254802193050727</v>
      </c>
    </row>
    <row r="36" spans="1:8" x14ac:dyDescent="0.25">
      <c r="A36">
        <v>23</v>
      </c>
      <c r="B36">
        <f t="shared" si="3"/>
        <v>3.9976943334211739</v>
      </c>
      <c r="C36">
        <f t="shared" si="1"/>
        <v>1.1844559860185764</v>
      </c>
      <c r="E36">
        <f t="shared" si="0"/>
        <v>1.2962847799833996</v>
      </c>
      <c r="F36">
        <f t="shared" si="2"/>
        <v>0.29628477998339975</v>
      </c>
    </row>
    <row r="37" spans="1:8" x14ac:dyDescent="0.25">
      <c r="A37">
        <v>24</v>
      </c>
      <c r="B37">
        <f t="shared" si="3"/>
        <v>5.1821503194397502</v>
      </c>
      <c r="C37">
        <f t="shared" si="1"/>
        <v>0.71878118302136085</v>
      </c>
      <c r="E37">
        <f t="shared" si="0"/>
        <v>1.1387032677004763</v>
      </c>
      <c r="F37">
        <f t="shared" si="2"/>
        <v>0.13870326770047633</v>
      </c>
    </row>
    <row r="38" spans="1:8" x14ac:dyDescent="0.25">
      <c r="A38">
        <v>25</v>
      </c>
      <c r="B38">
        <f t="shared" si="3"/>
        <v>5.9009315024611109</v>
      </c>
      <c r="C38">
        <f t="shared" si="1"/>
        <v>4.2432294461931166</v>
      </c>
    </row>
    <row r="40" spans="1:8" x14ac:dyDescent="0.25">
      <c r="G40" s="1" t="s">
        <v>177</v>
      </c>
    </row>
    <row r="41" spans="1:8" x14ac:dyDescent="0.25">
      <c r="G41" t="s">
        <v>192</v>
      </c>
    </row>
    <row r="43" spans="1:8" x14ac:dyDescent="0.25">
      <c r="G43" t="s">
        <v>191</v>
      </c>
    </row>
    <row r="44" spans="1:8" x14ac:dyDescent="0.25">
      <c r="G44" t="s">
        <v>193</v>
      </c>
    </row>
    <row r="45" spans="1:8" x14ac:dyDescent="0.25">
      <c r="G45" t="s">
        <v>175</v>
      </c>
      <c r="H45" s="2">
        <f>SLOPE(F13:F37,B13:B37)</f>
        <v>-0.12746049155240982</v>
      </c>
    </row>
    <row r="46" spans="1:8" x14ac:dyDescent="0.25">
      <c r="G46" t="s">
        <v>176</v>
      </c>
      <c r="H46" s="2">
        <f>INTERCEPT(F13:F37,B13:B37)</f>
        <v>0.53842915495819277</v>
      </c>
    </row>
    <row r="48" spans="1:8" x14ac:dyDescent="0.25">
      <c r="G48" t="s">
        <v>194</v>
      </c>
    </row>
    <row r="49" spans="7:9" x14ac:dyDescent="0.25">
      <c r="G49" t="s">
        <v>127</v>
      </c>
      <c r="H49" s="2">
        <f>H46</f>
        <v>0.53842915495819277</v>
      </c>
      <c r="I49" s="4" t="s">
        <v>190</v>
      </c>
    </row>
    <row r="50" spans="7:9" x14ac:dyDescent="0.25">
      <c r="G50" t="s">
        <v>5</v>
      </c>
      <c r="H50" s="2">
        <f>-H46/H45</f>
        <v>4.2242827436201971</v>
      </c>
      <c r="I50" s="10" t="s">
        <v>178</v>
      </c>
    </row>
  </sheetData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60"/>
  <sheetViews>
    <sheetView workbookViewId="0">
      <selection activeCell="C7" sqref="C7"/>
    </sheetView>
  </sheetViews>
  <sheetFormatPr defaultRowHeight="13.2" x14ac:dyDescent="0.25"/>
  <sheetData>
    <row r="1" spans="1:2" x14ac:dyDescent="0.25">
      <c r="A1" s="1" t="s">
        <v>19</v>
      </c>
    </row>
    <row r="2" spans="1:2" x14ac:dyDescent="0.25">
      <c r="A2" s="2">
        <v>0.33</v>
      </c>
      <c r="B2" t="s">
        <v>4</v>
      </c>
    </row>
    <row r="3" spans="1:2" x14ac:dyDescent="0.25">
      <c r="A3" s="2">
        <v>100</v>
      </c>
      <c r="B3" t="s">
        <v>5</v>
      </c>
    </row>
    <row r="4" spans="1:2" x14ac:dyDescent="0.25">
      <c r="A4" s="2">
        <v>0</v>
      </c>
      <c r="B4" t="s">
        <v>7</v>
      </c>
    </row>
    <row r="5" spans="1:2" x14ac:dyDescent="0.25">
      <c r="A5" s="2">
        <v>0.33</v>
      </c>
      <c r="B5" t="s">
        <v>8</v>
      </c>
    </row>
    <row r="6" spans="1:2" x14ac:dyDescent="0.25">
      <c r="A6" s="2">
        <v>0.01</v>
      </c>
      <c r="B6" t="s">
        <v>9</v>
      </c>
    </row>
    <row r="7" spans="1:2" x14ac:dyDescent="0.25">
      <c r="A7" s="2">
        <v>0.8</v>
      </c>
      <c r="B7" t="s">
        <v>11</v>
      </c>
    </row>
    <row r="9" spans="1:2" x14ac:dyDescent="0.25">
      <c r="A9" s="4" t="s">
        <v>26</v>
      </c>
      <c r="B9" s="4" t="s">
        <v>27</v>
      </c>
    </row>
    <row r="10" spans="1:2" x14ac:dyDescent="0.25">
      <c r="A10">
        <v>0</v>
      </c>
      <c r="B10">
        <v>100</v>
      </c>
    </row>
    <row r="11" spans="1:2" x14ac:dyDescent="0.25">
      <c r="A11">
        <v>1</v>
      </c>
      <c r="B11">
        <v>93</v>
      </c>
    </row>
    <row r="12" spans="1:2" x14ac:dyDescent="0.25">
      <c r="A12">
        <v>2</v>
      </c>
      <c r="B12">
        <v>113</v>
      </c>
    </row>
    <row r="13" spans="1:2" x14ac:dyDescent="0.25">
      <c r="A13">
        <v>3</v>
      </c>
      <c r="B13">
        <v>100</v>
      </c>
    </row>
    <row r="14" spans="1:2" x14ac:dyDescent="0.25">
      <c r="A14">
        <v>4</v>
      </c>
      <c r="B14">
        <v>84</v>
      </c>
    </row>
    <row r="15" spans="1:2" x14ac:dyDescent="0.25">
      <c r="A15">
        <v>5</v>
      </c>
      <c r="B15">
        <v>48</v>
      </c>
    </row>
    <row r="16" spans="1:2" x14ac:dyDescent="0.25">
      <c r="A16">
        <v>6</v>
      </c>
      <c r="B16">
        <v>4</v>
      </c>
    </row>
    <row r="17" spans="1:2" x14ac:dyDescent="0.25">
      <c r="A17">
        <v>7</v>
      </c>
      <c r="B17">
        <v>4</v>
      </c>
    </row>
    <row r="18" spans="1:2" x14ac:dyDescent="0.25">
      <c r="A18">
        <v>8</v>
      </c>
      <c r="B18">
        <v>4</v>
      </c>
    </row>
    <row r="19" spans="1:2" x14ac:dyDescent="0.25">
      <c r="A19">
        <v>9</v>
      </c>
      <c r="B19">
        <v>6</v>
      </c>
    </row>
    <row r="20" spans="1:2" x14ac:dyDescent="0.25">
      <c r="A20">
        <v>10</v>
      </c>
      <c r="B20">
        <v>2</v>
      </c>
    </row>
    <row r="21" spans="1:2" x14ac:dyDescent="0.25">
      <c r="A21">
        <v>11</v>
      </c>
      <c r="B21">
        <v>3</v>
      </c>
    </row>
    <row r="22" spans="1:2" x14ac:dyDescent="0.25">
      <c r="A22">
        <v>12</v>
      </c>
      <c r="B22">
        <v>1</v>
      </c>
    </row>
    <row r="23" spans="1:2" x14ac:dyDescent="0.25">
      <c r="A23">
        <v>13</v>
      </c>
    </row>
    <row r="24" spans="1:2" x14ac:dyDescent="0.25">
      <c r="A24">
        <v>14</v>
      </c>
    </row>
    <row r="25" spans="1:2" x14ac:dyDescent="0.25">
      <c r="A25">
        <v>15</v>
      </c>
    </row>
    <row r="26" spans="1:2" x14ac:dyDescent="0.25">
      <c r="A26">
        <v>16</v>
      </c>
    </row>
    <row r="27" spans="1:2" x14ac:dyDescent="0.25">
      <c r="A27">
        <v>17</v>
      </c>
    </row>
    <row r="28" spans="1:2" x14ac:dyDescent="0.25">
      <c r="A28">
        <v>18</v>
      </c>
    </row>
    <row r="29" spans="1:2" x14ac:dyDescent="0.25">
      <c r="A29">
        <v>19</v>
      </c>
    </row>
    <row r="30" spans="1:2" x14ac:dyDescent="0.25">
      <c r="A30">
        <v>20</v>
      </c>
    </row>
    <row r="31" spans="1:2" x14ac:dyDescent="0.25">
      <c r="A31">
        <v>21</v>
      </c>
    </row>
    <row r="32" spans="1:2" x14ac:dyDescent="0.25">
      <c r="A32">
        <v>22</v>
      </c>
    </row>
    <row r="33" spans="1:1" x14ac:dyDescent="0.25">
      <c r="A33">
        <v>23</v>
      </c>
    </row>
    <row r="34" spans="1:1" x14ac:dyDescent="0.25">
      <c r="A34">
        <v>24</v>
      </c>
    </row>
    <row r="35" spans="1:1" x14ac:dyDescent="0.25">
      <c r="A35">
        <v>25</v>
      </c>
    </row>
    <row r="36" spans="1:1" x14ac:dyDescent="0.25">
      <c r="A36">
        <v>26</v>
      </c>
    </row>
    <row r="37" spans="1:1" x14ac:dyDescent="0.25">
      <c r="A37">
        <v>27</v>
      </c>
    </row>
    <row r="38" spans="1:1" x14ac:dyDescent="0.25">
      <c r="A38">
        <v>28</v>
      </c>
    </row>
    <row r="39" spans="1:1" x14ac:dyDescent="0.25">
      <c r="A39">
        <v>29</v>
      </c>
    </row>
    <row r="40" spans="1:1" x14ac:dyDescent="0.25">
      <c r="A40">
        <v>30</v>
      </c>
    </row>
    <row r="41" spans="1:1" x14ac:dyDescent="0.25">
      <c r="A41">
        <v>31</v>
      </c>
    </row>
    <row r="42" spans="1:1" x14ac:dyDescent="0.25">
      <c r="A42">
        <v>32</v>
      </c>
    </row>
    <row r="43" spans="1:1" x14ac:dyDescent="0.25">
      <c r="A43">
        <v>33</v>
      </c>
    </row>
    <row r="44" spans="1:1" x14ac:dyDescent="0.25">
      <c r="A44">
        <v>34</v>
      </c>
    </row>
    <row r="45" spans="1:1" x14ac:dyDescent="0.25">
      <c r="A45">
        <v>35</v>
      </c>
    </row>
    <row r="46" spans="1:1" x14ac:dyDescent="0.25">
      <c r="A46">
        <v>36</v>
      </c>
    </row>
    <row r="47" spans="1:1" x14ac:dyDescent="0.25">
      <c r="A47">
        <v>37</v>
      </c>
    </row>
    <row r="48" spans="1:1" x14ac:dyDescent="0.25">
      <c r="A48">
        <v>38</v>
      </c>
    </row>
    <row r="49" spans="1:1" x14ac:dyDescent="0.25">
      <c r="A49">
        <v>39</v>
      </c>
    </row>
    <row r="50" spans="1:1" x14ac:dyDescent="0.25">
      <c r="A50">
        <v>40</v>
      </c>
    </row>
    <row r="51" spans="1:1" x14ac:dyDescent="0.25">
      <c r="A51">
        <v>41</v>
      </c>
    </row>
    <row r="52" spans="1:1" x14ac:dyDescent="0.25">
      <c r="A52">
        <v>42</v>
      </c>
    </row>
    <row r="53" spans="1:1" x14ac:dyDescent="0.25">
      <c r="A53">
        <v>43</v>
      </c>
    </row>
    <row r="54" spans="1:1" x14ac:dyDescent="0.25">
      <c r="A54">
        <v>44</v>
      </c>
    </row>
    <row r="55" spans="1:1" x14ac:dyDescent="0.25">
      <c r="A55">
        <v>45</v>
      </c>
    </row>
    <row r="56" spans="1:1" x14ac:dyDescent="0.25">
      <c r="A56">
        <v>46</v>
      </c>
    </row>
    <row r="57" spans="1:1" x14ac:dyDescent="0.25">
      <c r="A57">
        <v>47</v>
      </c>
    </row>
    <row r="58" spans="1:1" x14ac:dyDescent="0.25">
      <c r="A58">
        <v>48</v>
      </c>
    </row>
    <row r="59" spans="1:1" x14ac:dyDescent="0.25">
      <c r="A59">
        <v>49</v>
      </c>
    </row>
    <row r="60" spans="1:1" x14ac:dyDescent="0.25">
      <c r="A60">
        <v>50</v>
      </c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Button 2">
              <controlPr defaultSize="0" print="0" autoFill="0" autoPict="0" macro="[0]!demo">
                <anchor moveWithCells="1" sizeWithCells="1">
                  <from>
                    <xdr:col>2</xdr:col>
                    <xdr:colOff>121920</xdr:colOff>
                    <xdr:row>1</xdr:row>
                    <xdr:rowOff>99060</xdr:rowOff>
                  </from>
                  <to>
                    <xdr:col>3</xdr:col>
                    <xdr:colOff>518160</xdr:colOff>
                    <xdr:row>3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0"/>
  <sheetViews>
    <sheetView zoomScale="200" workbookViewId="0">
      <selection activeCell="E11" sqref="E11:G11"/>
    </sheetView>
  </sheetViews>
  <sheetFormatPr defaultRowHeight="13.2" x14ac:dyDescent="0.25"/>
  <sheetData>
    <row r="1" spans="1:5" x14ac:dyDescent="0.25">
      <c r="A1" s="1" t="s">
        <v>19</v>
      </c>
      <c r="D1" s="1" t="s">
        <v>20</v>
      </c>
    </row>
    <row r="2" spans="1:5" x14ac:dyDescent="0.25">
      <c r="A2" s="2">
        <v>0.33</v>
      </c>
      <c r="B2" t="s">
        <v>4</v>
      </c>
      <c r="D2" s="2">
        <v>100</v>
      </c>
      <c r="E2" t="s">
        <v>22</v>
      </c>
    </row>
    <row r="3" spans="1:5" x14ac:dyDescent="0.25">
      <c r="A3" s="2">
        <v>100</v>
      </c>
      <c r="B3" t="s">
        <v>5</v>
      </c>
      <c r="D3" s="2">
        <v>100</v>
      </c>
      <c r="E3" t="s">
        <v>23</v>
      </c>
    </row>
    <row r="4" spans="1:5" x14ac:dyDescent="0.25">
      <c r="A4" s="2">
        <v>0</v>
      </c>
      <c r="B4" t="s">
        <v>7</v>
      </c>
    </row>
    <row r="5" spans="1:5" x14ac:dyDescent="0.25">
      <c r="A5" s="2">
        <v>0.1</v>
      </c>
      <c r="B5" t="s">
        <v>8</v>
      </c>
      <c r="D5" s="1" t="s">
        <v>76</v>
      </c>
    </row>
    <row r="6" spans="1:5" x14ac:dyDescent="0.25">
      <c r="A6" s="2">
        <v>0.01</v>
      </c>
      <c r="B6" t="s">
        <v>9</v>
      </c>
      <c r="D6" s="2">
        <v>100</v>
      </c>
      <c r="E6" t="s">
        <v>77</v>
      </c>
    </row>
    <row r="7" spans="1:5" x14ac:dyDescent="0.25">
      <c r="A7" s="2">
        <v>0.8</v>
      </c>
      <c r="B7" t="s">
        <v>11</v>
      </c>
      <c r="D7" s="2">
        <v>100</v>
      </c>
      <c r="E7" t="s">
        <v>78</v>
      </c>
    </row>
    <row r="9" spans="1:5" x14ac:dyDescent="0.25">
      <c r="D9" s="1" t="s">
        <v>24</v>
      </c>
    </row>
    <row r="10" spans="1:5" x14ac:dyDescent="0.25">
      <c r="D10" s="2">
        <v>0.34</v>
      </c>
      <c r="E10" t="s">
        <v>25</v>
      </c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model">
                <anchor moveWithCells="1" sizeWithCells="1">
                  <from>
                    <xdr:col>0</xdr:col>
                    <xdr:colOff>259080</xdr:colOff>
                    <xdr:row>8</xdr:row>
                    <xdr:rowOff>38100</xdr:rowOff>
                  </from>
                  <to>
                    <xdr:col>2</xdr:col>
                    <xdr:colOff>388620</xdr:colOff>
                    <xdr:row>11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5"/>
  <sheetViews>
    <sheetView tabSelected="1" workbookViewId="0">
      <selection activeCell="N17" sqref="N17"/>
    </sheetView>
  </sheetViews>
  <sheetFormatPr defaultRowHeight="13.2" x14ac:dyDescent="0.25"/>
  <sheetData>
    <row r="1" spans="1:8" x14ac:dyDescent="0.25">
      <c r="A1" s="1" t="s">
        <v>81</v>
      </c>
    </row>
    <row r="2" spans="1:8" x14ac:dyDescent="0.25">
      <c r="A2" s="1"/>
    </row>
    <row r="3" spans="1:8" x14ac:dyDescent="0.25">
      <c r="A3" t="s">
        <v>108</v>
      </c>
    </row>
    <row r="4" spans="1:8" x14ac:dyDescent="0.25">
      <c r="A4" t="s">
        <v>109</v>
      </c>
    </row>
    <row r="5" spans="1:8" x14ac:dyDescent="0.25">
      <c r="A5" t="s">
        <v>82</v>
      </c>
    </row>
    <row r="7" spans="1:8" x14ac:dyDescent="0.25">
      <c r="B7" s="4" t="s">
        <v>88</v>
      </c>
      <c r="C7" s="4" t="s">
        <v>87</v>
      </c>
      <c r="D7" s="4" t="s">
        <v>87</v>
      </c>
      <c r="E7" s="6" t="s">
        <v>86</v>
      </c>
      <c r="F7" s="4" t="s">
        <v>89</v>
      </c>
      <c r="G7" s="4" t="s">
        <v>90</v>
      </c>
      <c r="H7" s="4" t="s">
        <v>91</v>
      </c>
    </row>
    <row r="8" spans="1:8" x14ac:dyDescent="0.25">
      <c r="E8" s="7"/>
    </row>
    <row r="9" spans="1:8" x14ac:dyDescent="0.25">
      <c r="A9" t="s">
        <v>4</v>
      </c>
      <c r="B9">
        <v>0.01</v>
      </c>
      <c r="C9">
        <v>0.02</v>
      </c>
      <c r="D9">
        <v>0.04</v>
      </c>
      <c r="E9" s="7">
        <v>0.08</v>
      </c>
      <c r="F9">
        <v>0.16</v>
      </c>
      <c r="G9">
        <v>0.32</v>
      </c>
      <c r="H9">
        <v>0.64</v>
      </c>
    </row>
    <row r="10" spans="1:8" x14ac:dyDescent="0.25">
      <c r="A10" t="s">
        <v>5</v>
      </c>
      <c r="B10">
        <v>5</v>
      </c>
      <c r="C10">
        <v>10</v>
      </c>
      <c r="D10">
        <v>20</v>
      </c>
      <c r="E10" s="7">
        <v>40</v>
      </c>
      <c r="F10">
        <v>80</v>
      </c>
      <c r="G10">
        <v>160</v>
      </c>
      <c r="H10">
        <v>320</v>
      </c>
    </row>
    <row r="11" spans="1:8" x14ac:dyDescent="0.25">
      <c r="A11" t="s">
        <v>7</v>
      </c>
      <c r="B11">
        <v>0.1</v>
      </c>
      <c r="C11">
        <v>0.2</v>
      </c>
      <c r="D11">
        <v>0.3</v>
      </c>
      <c r="E11" s="7">
        <v>0.4</v>
      </c>
      <c r="F11">
        <v>0.5</v>
      </c>
      <c r="G11">
        <v>0.6</v>
      </c>
      <c r="H11">
        <v>0.7</v>
      </c>
    </row>
    <row r="12" spans="1:8" x14ac:dyDescent="0.25">
      <c r="A12" t="s">
        <v>8</v>
      </c>
      <c r="B12">
        <v>5.0000000000000001E-3</v>
      </c>
      <c r="C12">
        <v>0.01</v>
      </c>
      <c r="D12">
        <v>0.02</v>
      </c>
      <c r="E12" s="7">
        <v>0.04</v>
      </c>
      <c r="F12">
        <v>0.08</v>
      </c>
      <c r="G12">
        <v>0.16</v>
      </c>
      <c r="H12">
        <v>0.32</v>
      </c>
    </row>
    <row r="13" spans="1:8" x14ac:dyDescent="0.25">
      <c r="A13" t="s">
        <v>9</v>
      </c>
      <c r="B13">
        <v>1E-3</v>
      </c>
      <c r="C13">
        <v>3.3E-3</v>
      </c>
      <c r="D13">
        <v>0.01</v>
      </c>
      <c r="E13" s="7">
        <v>3.3000000000000002E-2</v>
      </c>
      <c r="F13">
        <v>0.1</v>
      </c>
      <c r="G13">
        <v>0.33</v>
      </c>
      <c r="H13">
        <v>1</v>
      </c>
    </row>
    <row r="14" spans="1:8" x14ac:dyDescent="0.25">
      <c r="A14" t="s">
        <v>11</v>
      </c>
      <c r="B14">
        <v>0.2</v>
      </c>
      <c r="C14">
        <v>0.3</v>
      </c>
      <c r="D14">
        <v>0.4</v>
      </c>
      <c r="E14" s="7">
        <v>0.5</v>
      </c>
      <c r="F14">
        <v>0.6</v>
      </c>
      <c r="G14">
        <v>0.7</v>
      </c>
      <c r="H14">
        <v>0.8</v>
      </c>
    </row>
    <row r="17" spans="1:8" x14ac:dyDescent="0.25">
      <c r="A17" t="s">
        <v>92</v>
      </c>
    </row>
    <row r="18" spans="1:8" x14ac:dyDescent="0.25">
      <c r="A18" t="s">
        <v>83</v>
      </c>
    </row>
    <row r="20" spans="1:8" x14ac:dyDescent="0.25">
      <c r="A20" t="s">
        <v>93</v>
      </c>
    </row>
    <row r="21" spans="1:8" x14ac:dyDescent="0.25">
      <c r="B21" s="4" t="s">
        <v>88</v>
      </c>
      <c r="C21" s="4" t="s">
        <v>87</v>
      </c>
      <c r="D21" s="4" t="s">
        <v>87</v>
      </c>
      <c r="E21" s="4" t="s">
        <v>86</v>
      </c>
      <c r="F21" s="4" t="s">
        <v>89</v>
      </c>
      <c r="G21" s="4" t="s">
        <v>90</v>
      </c>
      <c r="H21" s="4" t="s">
        <v>91</v>
      </c>
    </row>
    <row r="23" spans="1:8" x14ac:dyDescent="0.25">
      <c r="A23" t="s">
        <v>98</v>
      </c>
      <c r="B23" s="5">
        <v>0.28000000000000003</v>
      </c>
      <c r="C23" s="5">
        <v>0.23</v>
      </c>
      <c r="D23" s="5">
        <v>0.2</v>
      </c>
      <c r="E23" s="5">
        <v>0.15</v>
      </c>
      <c r="F23" s="5">
        <v>0.09</v>
      </c>
      <c r="G23" s="5">
        <v>7.0000000000000007E-2</v>
      </c>
      <c r="H23" s="5">
        <v>0.05</v>
      </c>
    </row>
    <row r="24" spans="1:8" x14ac:dyDescent="0.25">
      <c r="A24" t="s">
        <v>99</v>
      </c>
      <c r="B24" s="5">
        <v>0.3</v>
      </c>
      <c r="C24" s="5">
        <v>0.22</v>
      </c>
      <c r="D24" s="5">
        <v>0.16</v>
      </c>
      <c r="E24" s="5">
        <v>0.11</v>
      </c>
      <c r="F24" s="5">
        <v>0.06</v>
      </c>
      <c r="G24" s="5">
        <v>0.08</v>
      </c>
      <c r="H24" s="5">
        <v>0.05</v>
      </c>
    </row>
    <row r="25" spans="1:8" x14ac:dyDescent="0.25">
      <c r="A25" t="s">
        <v>100</v>
      </c>
      <c r="B25" s="5"/>
      <c r="C25" s="5"/>
      <c r="D25" s="5"/>
      <c r="E25" s="5"/>
      <c r="F25" s="5"/>
      <c r="G25" s="5"/>
      <c r="H25" s="5"/>
    </row>
    <row r="26" spans="1:8" x14ac:dyDescent="0.25">
      <c r="A26" t="s">
        <v>101</v>
      </c>
      <c r="B26" s="5">
        <v>0.04</v>
      </c>
      <c r="C26" s="5">
        <v>0.06</v>
      </c>
      <c r="D26" s="5">
        <v>0.06</v>
      </c>
      <c r="E26" s="5">
        <v>0.17</v>
      </c>
      <c r="F26" s="5">
        <v>0.3</v>
      </c>
      <c r="G26" s="5">
        <v>0.56000000000000005</v>
      </c>
      <c r="H26" s="5">
        <v>0.78</v>
      </c>
    </row>
    <row r="27" spans="1:8" x14ac:dyDescent="0.25">
      <c r="A27" t="s">
        <v>102</v>
      </c>
      <c r="B27" s="5">
        <v>0.05</v>
      </c>
      <c r="C27" s="5">
        <v>0.08</v>
      </c>
      <c r="D27" s="5">
        <v>0.06</v>
      </c>
      <c r="E27" s="5">
        <v>0.14000000000000001</v>
      </c>
      <c r="F27" s="5">
        <v>0.28000000000000003</v>
      </c>
      <c r="G27" s="5">
        <v>0.44</v>
      </c>
      <c r="H27" s="5">
        <v>0.36</v>
      </c>
    </row>
    <row r="28" spans="1:8" x14ac:dyDescent="0.25">
      <c r="A28" t="s">
        <v>103</v>
      </c>
      <c r="B28" s="5">
        <v>0.05</v>
      </c>
      <c r="C28" s="5">
        <v>0.13</v>
      </c>
      <c r="D28" s="5">
        <v>0.09</v>
      </c>
      <c r="E28" s="5">
        <v>0.18</v>
      </c>
      <c r="F28" s="5">
        <v>0.16</v>
      </c>
      <c r="G28" s="5">
        <v>0.3</v>
      </c>
      <c r="H28" s="5">
        <v>0.56999999999999995</v>
      </c>
    </row>
    <row r="30" spans="1:8" x14ac:dyDescent="0.25">
      <c r="A30" t="s">
        <v>229</v>
      </c>
    </row>
    <row r="32" spans="1:8" x14ac:dyDescent="0.25">
      <c r="A32" t="s">
        <v>96</v>
      </c>
    </row>
    <row r="33" spans="1:2" ht="13.5" customHeight="1" x14ac:dyDescent="0.25"/>
    <row r="36" spans="1:2" x14ac:dyDescent="0.25">
      <c r="A36" t="s">
        <v>4</v>
      </c>
      <c r="B36" t="s">
        <v>98</v>
      </c>
    </row>
    <row r="37" spans="1:2" x14ac:dyDescent="0.25">
      <c r="A37">
        <v>0.01</v>
      </c>
      <c r="B37" s="5">
        <v>0.28000000000000003</v>
      </c>
    </row>
    <row r="38" spans="1:2" x14ac:dyDescent="0.25">
      <c r="A38">
        <v>0.02</v>
      </c>
      <c r="B38" s="5">
        <v>0.23</v>
      </c>
    </row>
    <row r="39" spans="1:2" x14ac:dyDescent="0.25">
      <c r="A39">
        <v>0.04</v>
      </c>
      <c r="B39" s="5">
        <v>0.2</v>
      </c>
    </row>
    <row r="40" spans="1:2" x14ac:dyDescent="0.25">
      <c r="A40" s="7">
        <v>0.08</v>
      </c>
      <c r="B40" s="5">
        <v>0.15</v>
      </c>
    </row>
    <row r="41" spans="1:2" x14ac:dyDescent="0.25">
      <c r="A41">
        <v>0.16</v>
      </c>
      <c r="B41" s="5">
        <v>0.09</v>
      </c>
    </row>
    <row r="42" spans="1:2" x14ac:dyDescent="0.25">
      <c r="A42">
        <v>0.32</v>
      </c>
      <c r="B42" s="5">
        <v>7.0000000000000007E-2</v>
      </c>
    </row>
    <row r="43" spans="1:2" x14ac:dyDescent="0.25">
      <c r="A43">
        <v>0.64</v>
      </c>
      <c r="B43" s="5">
        <v>0.05</v>
      </c>
    </row>
    <row r="46" spans="1:2" x14ac:dyDescent="0.25">
      <c r="A46" t="s">
        <v>5</v>
      </c>
      <c r="B46" t="s">
        <v>99</v>
      </c>
    </row>
    <row r="47" spans="1:2" x14ac:dyDescent="0.25">
      <c r="A47">
        <v>5</v>
      </c>
      <c r="B47" s="5">
        <v>0.3</v>
      </c>
    </row>
    <row r="48" spans="1:2" x14ac:dyDescent="0.25">
      <c r="A48">
        <v>10</v>
      </c>
      <c r="B48" s="5">
        <v>0.22</v>
      </c>
    </row>
    <row r="49" spans="1:2" x14ac:dyDescent="0.25">
      <c r="A49">
        <v>20</v>
      </c>
      <c r="B49" s="5">
        <v>0.16</v>
      </c>
    </row>
    <row r="50" spans="1:2" x14ac:dyDescent="0.25">
      <c r="A50" s="7">
        <v>40</v>
      </c>
      <c r="B50" s="5">
        <v>0.11</v>
      </c>
    </row>
    <row r="51" spans="1:2" x14ac:dyDescent="0.25">
      <c r="A51">
        <v>80</v>
      </c>
      <c r="B51" s="5">
        <v>0.06</v>
      </c>
    </row>
    <row r="52" spans="1:2" x14ac:dyDescent="0.25">
      <c r="A52">
        <v>160</v>
      </c>
      <c r="B52" s="5">
        <v>0.08</v>
      </c>
    </row>
    <row r="53" spans="1:2" x14ac:dyDescent="0.25">
      <c r="A53">
        <v>320</v>
      </c>
      <c r="B53" s="5">
        <v>0.05</v>
      </c>
    </row>
    <row r="56" spans="1:2" x14ac:dyDescent="0.25">
      <c r="A56" t="s">
        <v>7</v>
      </c>
      <c r="B56" t="s">
        <v>100</v>
      </c>
    </row>
    <row r="57" spans="1:2" x14ac:dyDescent="0.25">
      <c r="A57">
        <v>0.1</v>
      </c>
      <c r="B57" s="5"/>
    </row>
    <row r="58" spans="1:2" x14ac:dyDescent="0.25">
      <c r="A58">
        <v>0.2</v>
      </c>
      <c r="B58" s="5"/>
    </row>
    <row r="59" spans="1:2" x14ac:dyDescent="0.25">
      <c r="A59">
        <v>0.3</v>
      </c>
      <c r="B59" s="5"/>
    </row>
    <row r="60" spans="1:2" x14ac:dyDescent="0.25">
      <c r="A60" s="7">
        <v>0.4</v>
      </c>
      <c r="B60" s="5"/>
    </row>
    <row r="61" spans="1:2" x14ac:dyDescent="0.25">
      <c r="A61">
        <v>0.5</v>
      </c>
      <c r="B61" s="5"/>
    </row>
    <row r="62" spans="1:2" x14ac:dyDescent="0.25">
      <c r="A62">
        <v>0.6</v>
      </c>
      <c r="B62" s="5"/>
    </row>
    <row r="63" spans="1:2" x14ac:dyDescent="0.25">
      <c r="A63">
        <v>0.7</v>
      </c>
      <c r="B63" s="5"/>
    </row>
    <row r="66" spans="1:2" x14ac:dyDescent="0.25">
      <c r="A66" t="s">
        <v>8</v>
      </c>
      <c r="B66" t="s">
        <v>101</v>
      </c>
    </row>
    <row r="67" spans="1:2" x14ac:dyDescent="0.25">
      <c r="A67">
        <v>5.0000000000000001E-3</v>
      </c>
      <c r="B67" s="5">
        <v>0.04</v>
      </c>
    </row>
    <row r="68" spans="1:2" x14ac:dyDescent="0.25">
      <c r="A68">
        <v>0.01</v>
      </c>
      <c r="B68" s="5">
        <v>0.06</v>
      </c>
    </row>
    <row r="69" spans="1:2" x14ac:dyDescent="0.25">
      <c r="A69">
        <v>0.02</v>
      </c>
      <c r="B69" s="5">
        <v>0.06</v>
      </c>
    </row>
    <row r="70" spans="1:2" x14ac:dyDescent="0.25">
      <c r="A70" s="7">
        <v>0.04</v>
      </c>
      <c r="B70" s="5">
        <v>0.17</v>
      </c>
    </row>
    <row r="71" spans="1:2" x14ac:dyDescent="0.25">
      <c r="A71">
        <v>0.08</v>
      </c>
      <c r="B71" s="5">
        <v>0.3</v>
      </c>
    </row>
    <row r="72" spans="1:2" x14ac:dyDescent="0.25">
      <c r="A72">
        <v>0.16</v>
      </c>
      <c r="B72" s="5">
        <v>0.56000000000000005</v>
      </c>
    </row>
    <row r="73" spans="1:2" x14ac:dyDescent="0.25">
      <c r="A73">
        <v>0.32</v>
      </c>
      <c r="B73" s="5">
        <v>0.78</v>
      </c>
    </row>
    <row r="76" spans="1:2" x14ac:dyDescent="0.25">
      <c r="A76" t="s">
        <v>9</v>
      </c>
      <c r="B76" t="s">
        <v>102</v>
      </c>
    </row>
    <row r="77" spans="1:2" x14ac:dyDescent="0.25">
      <c r="A77">
        <v>1E-3</v>
      </c>
      <c r="B77" s="5">
        <v>0.05</v>
      </c>
    </row>
    <row r="78" spans="1:2" x14ac:dyDescent="0.25">
      <c r="A78">
        <v>3.3E-3</v>
      </c>
      <c r="B78" s="5">
        <v>0.08</v>
      </c>
    </row>
    <row r="79" spans="1:2" x14ac:dyDescent="0.25">
      <c r="A79">
        <v>0.01</v>
      </c>
      <c r="B79" s="5">
        <v>0.06</v>
      </c>
    </row>
    <row r="80" spans="1:2" x14ac:dyDescent="0.25">
      <c r="A80" s="7">
        <v>3.3000000000000002E-2</v>
      </c>
      <c r="B80" s="5">
        <v>0.14000000000000001</v>
      </c>
    </row>
    <row r="81" spans="1:2" x14ac:dyDescent="0.25">
      <c r="A81">
        <v>0.1</v>
      </c>
      <c r="B81" s="5">
        <v>0.28000000000000003</v>
      </c>
    </row>
    <row r="82" spans="1:2" x14ac:dyDescent="0.25">
      <c r="A82">
        <v>0.33</v>
      </c>
      <c r="B82" s="5">
        <v>0.44</v>
      </c>
    </row>
    <row r="83" spans="1:2" x14ac:dyDescent="0.25">
      <c r="A83">
        <v>1</v>
      </c>
      <c r="B83" s="5">
        <v>0.36</v>
      </c>
    </row>
    <row r="86" spans="1:2" x14ac:dyDescent="0.25">
      <c r="A86" t="s">
        <v>11</v>
      </c>
      <c r="B86" t="s">
        <v>103</v>
      </c>
    </row>
    <row r="87" spans="1:2" x14ac:dyDescent="0.25">
      <c r="A87">
        <v>0.2</v>
      </c>
      <c r="B87" s="5">
        <v>0.05</v>
      </c>
    </row>
    <row r="88" spans="1:2" x14ac:dyDescent="0.25">
      <c r="A88">
        <v>0.3</v>
      </c>
      <c r="B88" s="5">
        <v>0.13</v>
      </c>
    </row>
    <row r="89" spans="1:2" x14ac:dyDescent="0.25">
      <c r="A89">
        <v>0.4</v>
      </c>
      <c r="B89" s="5">
        <v>0.09</v>
      </c>
    </row>
    <row r="90" spans="1:2" x14ac:dyDescent="0.25">
      <c r="A90" s="7">
        <v>0.5</v>
      </c>
      <c r="B90" s="5">
        <v>0.18</v>
      </c>
    </row>
    <row r="91" spans="1:2" x14ac:dyDescent="0.25">
      <c r="A91">
        <v>0.6</v>
      </c>
      <c r="B91" s="5">
        <v>0.16</v>
      </c>
    </row>
    <row r="92" spans="1:2" x14ac:dyDescent="0.25">
      <c r="A92">
        <v>0.7</v>
      </c>
      <c r="B92" s="5">
        <v>0.3</v>
      </c>
    </row>
    <row r="93" spans="1:2" x14ac:dyDescent="0.25">
      <c r="A93">
        <v>0.8</v>
      </c>
      <c r="B93" s="5">
        <v>0.56999999999999995</v>
      </c>
    </row>
    <row r="96" spans="1:2" x14ac:dyDescent="0.25">
      <c r="A96" t="s">
        <v>84</v>
      </c>
    </row>
    <row r="97" spans="1:1" x14ac:dyDescent="0.25">
      <c r="A97" t="s">
        <v>85</v>
      </c>
    </row>
    <row r="99" spans="1:1" x14ac:dyDescent="0.25">
      <c r="A99" t="s">
        <v>94</v>
      </c>
    </row>
    <row r="100" spans="1:1" x14ac:dyDescent="0.25">
      <c r="A100" t="s">
        <v>95</v>
      </c>
    </row>
    <row r="104" spans="1:1" x14ac:dyDescent="0.25">
      <c r="A104" t="s">
        <v>104</v>
      </c>
    </row>
    <row r="105" spans="1:1" x14ac:dyDescent="0.25">
      <c r="A105" t="s">
        <v>105</v>
      </c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lecture notes</vt:lpstr>
      <vt:lpstr>est r,K</vt:lpstr>
      <vt:lpstr>demo</vt:lpstr>
      <vt:lpstr>frac_extinct</vt:lpstr>
      <vt:lpstr>assignment</vt:lpstr>
    </vt:vector>
  </TitlesOfParts>
  <Company>wildlife ecology uw-madison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cary</dc:creator>
  <cp:lastModifiedBy>Aniket Gupta</cp:lastModifiedBy>
  <dcterms:created xsi:type="dcterms:W3CDTF">2002-02-27T20:51:47Z</dcterms:created>
  <dcterms:modified xsi:type="dcterms:W3CDTF">2024-02-03T22:31:49Z</dcterms:modified>
</cp:coreProperties>
</file>