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2B850D07-4A80-4F45-9924-6670D39D0CFE}" xr6:coauthVersionLast="47" xr6:coauthVersionMax="47" xr10:uidLastSave="{00000000-0000-0000-0000-000000000000}"/>
  <bookViews>
    <workbookView xWindow="768" yWindow="768" windowWidth="17280" windowHeight="8880"/>
  </bookViews>
  <sheets>
    <sheet name="Course Cost Model" sheetId="1" r:id="rId1"/>
  </sheets>
  <definedNames>
    <definedName name="_xlnm.Print_Titles" localSheetId="0">'Course Cost Model'!$3:$5</definedName>
    <definedName name="sort">'Course Cost Model'!$B$6:$J$125</definedName>
  </definedNames>
  <calcPr calcId="191029" calcMode="manual" fullCalcOnLoad="1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J6" i="1" s="1"/>
  <c r="A7" i="1"/>
  <c r="H7" i="1"/>
  <c r="J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H8" i="1"/>
  <c r="J8" i="1"/>
  <c r="H9" i="1"/>
  <c r="J9" i="1"/>
  <c r="H10" i="1"/>
  <c r="J10" i="1"/>
  <c r="H11" i="1"/>
  <c r="J11" i="1" s="1"/>
  <c r="H12" i="1"/>
  <c r="J12" i="1" s="1"/>
  <c r="H13" i="1"/>
  <c r="J13" i="1" s="1"/>
  <c r="H14" i="1"/>
  <c r="J14" i="1" s="1"/>
  <c r="H15" i="1"/>
  <c r="J15" i="1"/>
  <c r="H16" i="1"/>
  <c r="J16" i="1"/>
  <c r="H17" i="1"/>
  <c r="J17" i="1"/>
  <c r="H18" i="1"/>
  <c r="J18" i="1"/>
  <c r="H19" i="1"/>
  <c r="J19" i="1" s="1"/>
  <c r="H20" i="1"/>
  <c r="J20" i="1" s="1"/>
  <c r="H21" i="1"/>
  <c r="J21" i="1" s="1"/>
  <c r="H22" i="1"/>
  <c r="J22" i="1" s="1"/>
  <c r="H23" i="1"/>
  <c r="J23" i="1"/>
  <c r="H24" i="1"/>
  <c r="J24" i="1"/>
  <c r="H25" i="1"/>
  <c r="J25" i="1"/>
  <c r="H26" i="1"/>
  <c r="J26" i="1"/>
  <c r="H27" i="1"/>
  <c r="J27" i="1" s="1"/>
  <c r="H28" i="1"/>
  <c r="J28" i="1" s="1"/>
  <c r="J29" i="1"/>
  <c r="G30" i="1"/>
  <c r="H30" i="1" s="1"/>
  <c r="J30" i="1" s="1"/>
  <c r="H31" i="1"/>
  <c r="J31" i="1"/>
  <c r="H32" i="1"/>
  <c r="J32" i="1"/>
  <c r="H33" i="1"/>
  <c r="J33" i="1"/>
  <c r="H34" i="1"/>
  <c r="J34" i="1"/>
  <c r="H35" i="1"/>
  <c r="J35" i="1" s="1"/>
  <c r="H36" i="1"/>
  <c r="J36" i="1" s="1"/>
  <c r="G37" i="1"/>
  <c r="H37" i="1" s="1"/>
  <c r="J37" i="1" s="1"/>
  <c r="H38" i="1"/>
  <c r="J38" i="1"/>
  <c r="H39" i="1"/>
  <c r="J39" i="1"/>
  <c r="H40" i="1"/>
  <c r="J40" i="1" s="1"/>
  <c r="H41" i="1"/>
  <c r="J41" i="1" s="1"/>
  <c r="H42" i="1"/>
  <c r="J42" i="1" s="1"/>
  <c r="H43" i="1"/>
  <c r="J43" i="1" s="1"/>
  <c r="H44" i="1"/>
  <c r="J44" i="1"/>
  <c r="G45" i="1"/>
  <c r="H45" i="1"/>
  <c r="J45" i="1" s="1"/>
  <c r="H46" i="1"/>
  <c r="J46" i="1" s="1"/>
  <c r="H47" i="1"/>
  <c r="J47" i="1" s="1"/>
  <c r="H48" i="1"/>
  <c r="J48" i="1" s="1"/>
  <c r="H49" i="1"/>
  <c r="J49" i="1"/>
  <c r="H50" i="1"/>
  <c r="J50" i="1"/>
  <c r="H51" i="1"/>
  <c r="J51" i="1"/>
  <c r="H52" i="1"/>
  <c r="J52" i="1"/>
  <c r="H53" i="1"/>
  <c r="J53" i="1" s="1"/>
  <c r="H54" i="1"/>
  <c r="J54" i="1" s="1"/>
  <c r="H55" i="1"/>
  <c r="J55" i="1" s="1"/>
  <c r="H56" i="1"/>
  <c r="J56" i="1" s="1"/>
  <c r="G57" i="1"/>
  <c r="H57" i="1"/>
  <c r="J57" i="1"/>
  <c r="H58" i="1"/>
  <c r="J58" i="1" s="1"/>
  <c r="H59" i="1"/>
  <c r="J59" i="1" s="1"/>
  <c r="H60" i="1"/>
  <c r="J60" i="1" s="1"/>
  <c r="H61" i="1"/>
  <c r="J61" i="1" s="1"/>
  <c r="H62" i="1"/>
  <c r="J62" i="1"/>
  <c r="H63" i="1"/>
  <c r="J63" i="1"/>
  <c r="H64" i="1"/>
  <c r="J64" i="1"/>
  <c r="H65" i="1"/>
  <c r="J65" i="1"/>
  <c r="H66" i="1"/>
  <c r="J66" i="1" s="1"/>
  <c r="H67" i="1"/>
  <c r="J67" i="1" s="1"/>
  <c r="H68" i="1"/>
  <c r="J68" i="1" s="1"/>
  <c r="H69" i="1"/>
  <c r="J69" i="1" s="1"/>
  <c r="H70" i="1"/>
  <c r="J70" i="1"/>
  <c r="G71" i="1"/>
  <c r="H71" i="1"/>
  <c r="J71" i="1" s="1"/>
  <c r="H72" i="1"/>
  <c r="J72" i="1" s="1"/>
  <c r="H73" i="1"/>
  <c r="J73" i="1" s="1"/>
  <c r="H74" i="1"/>
  <c r="J74" i="1" s="1"/>
  <c r="H75" i="1"/>
  <c r="J75" i="1"/>
  <c r="H76" i="1"/>
  <c r="J76" i="1"/>
  <c r="G77" i="1"/>
  <c r="H77" i="1"/>
  <c r="J77" i="1" s="1"/>
  <c r="G78" i="1"/>
  <c r="H78" i="1" s="1"/>
  <c r="J78" i="1" s="1"/>
  <c r="H79" i="1"/>
  <c r="J79" i="1"/>
  <c r="H80" i="1"/>
  <c r="J80" i="1"/>
  <c r="H81" i="1"/>
  <c r="J81" i="1" s="1"/>
  <c r="H82" i="1"/>
  <c r="J82" i="1" s="1"/>
  <c r="H83" i="1"/>
  <c r="J83" i="1" s="1"/>
  <c r="H84" i="1"/>
  <c r="J84" i="1"/>
  <c r="H85" i="1"/>
  <c r="J85" i="1"/>
  <c r="H86" i="1"/>
  <c r="J86" i="1"/>
  <c r="H87" i="1"/>
  <c r="J87" i="1"/>
  <c r="H88" i="1"/>
  <c r="J88" i="1"/>
  <c r="H89" i="1"/>
  <c r="J89" i="1" s="1"/>
  <c r="H90" i="1"/>
  <c r="J90" i="1" s="1"/>
  <c r="H91" i="1"/>
  <c r="J91" i="1" s="1"/>
  <c r="H92" i="1"/>
  <c r="J92" i="1"/>
  <c r="H93" i="1"/>
  <c r="J93" i="1"/>
  <c r="H94" i="1"/>
  <c r="J94" i="1"/>
  <c r="H95" i="1"/>
  <c r="J95" i="1"/>
  <c r="H96" i="1"/>
  <c r="J96" i="1"/>
  <c r="H97" i="1"/>
  <c r="J97" i="1" s="1"/>
  <c r="H98" i="1"/>
  <c r="J98" i="1" s="1"/>
  <c r="G99" i="1"/>
  <c r="H99" i="1" s="1"/>
  <c r="J99" i="1" s="1"/>
  <c r="H100" i="1"/>
  <c r="J100" i="1"/>
  <c r="H101" i="1"/>
  <c r="J101" i="1"/>
  <c r="H102" i="1"/>
  <c r="J102" i="1" s="1"/>
  <c r="H103" i="1"/>
  <c r="J103" i="1" s="1"/>
  <c r="H104" i="1"/>
  <c r="J104" i="1" s="1"/>
  <c r="H105" i="1"/>
  <c r="J105" i="1"/>
  <c r="H106" i="1"/>
  <c r="J106" i="1"/>
  <c r="H107" i="1"/>
  <c r="J107" i="1"/>
  <c r="H108" i="1"/>
  <c r="J108" i="1"/>
  <c r="H109" i="1"/>
  <c r="J109" i="1"/>
  <c r="H110" i="1"/>
  <c r="J110" i="1" s="1"/>
  <c r="H111" i="1"/>
  <c r="J111" i="1" s="1"/>
  <c r="H112" i="1"/>
  <c r="J112" i="1" s="1"/>
  <c r="H113" i="1"/>
  <c r="J113" i="1" s="1"/>
  <c r="H114" i="1"/>
  <c r="J114" i="1"/>
  <c r="H115" i="1"/>
  <c r="J115" i="1"/>
  <c r="H116" i="1"/>
  <c r="J116" i="1"/>
  <c r="H117" i="1"/>
  <c r="J117" i="1"/>
  <c r="H118" i="1"/>
  <c r="J118" i="1" s="1"/>
  <c r="H119" i="1"/>
  <c r="J119" i="1" s="1"/>
  <c r="H120" i="1"/>
  <c r="J120" i="1" s="1"/>
  <c r="H121" i="1"/>
  <c r="J121" i="1" s="1"/>
  <c r="H122" i="1"/>
  <c r="J122" i="1"/>
  <c r="H123" i="1"/>
  <c r="J123" i="1"/>
  <c r="H124" i="1"/>
  <c r="J124" i="1"/>
  <c r="H125" i="1"/>
  <c r="J125" i="1"/>
  <c r="H126" i="1"/>
  <c r="J126" i="1" s="1"/>
  <c r="H127" i="1"/>
  <c r="J127" i="1"/>
  <c r="G128" i="1"/>
  <c r="H128" i="1" s="1"/>
  <c r="J128" i="1" s="1"/>
  <c r="H129" i="1"/>
  <c r="J129" i="1"/>
  <c r="H130" i="1"/>
  <c r="J130" i="1"/>
  <c r="H131" i="1"/>
  <c r="H132" i="1"/>
  <c r="J132" i="1"/>
  <c r="H133" i="1"/>
  <c r="J134" i="1" l="1"/>
</calcChain>
</file>

<file path=xl/sharedStrings.xml><?xml version="1.0" encoding="utf-8"?>
<sst xmlns="http://schemas.openxmlformats.org/spreadsheetml/2006/main" count="400" uniqueCount="296">
  <si>
    <t>bag, plastic</t>
  </si>
  <si>
    <t>box of 40</t>
  </si>
  <si>
    <t>bag</t>
  </si>
  <si>
    <t>ball, baseball</t>
  </si>
  <si>
    <t>one</t>
  </si>
  <si>
    <t>ball</t>
  </si>
  <si>
    <t xml:space="preserve">ball, rubber </t>
  </si>
  <si>
    <t>balloons</t>
  </si>
  <si>
    <t>package of 3</t>
  </si>
  <si>
    <t>balloon</t>
  </si>
  <si>
    <t>battery (9V)</t>
  </si>
  <si>
    <t>battery</t>
  </si>
  <si>
    <t>bearings, skate board</t>
  </si>
  <si>
    <t>set of eight</t>
  </si>
  <si>
    <t>bearing</t>
  </si>
  <si>
    <t>bobbins, plastic</t>
  </si>
  <si>
    <t>pack of 4</t>
  </si>
  <si>
    <t>bobbin</t>
  </si>
  <si>
    <t>bolt, 3"</t>
  </si>
  <si>
    <t>bolt</t>
  </si>
  <si>
    <t>bolt, 6"</t>
  </si>
  <si>
    <t>bottle cap</t>
  </si>
  <si>
    <t>cap</t>
  </si>
  <si>
    <t>brackets</t>
  </si>
  <si>
    <t>bracket</t>
  </si>
  <si>
    <t xml:space="preserve">brick, red </t>
  </si>
  <si>
    <t>brick</t>
  </si>
  <si>
    <t>cans, recycled aluminum</t>
  </si>
  <si>
    <t>can</t>
  </si>
  <si>
    <t>cans, recycled tin</t>
  </si>
  <si>
    <t>car, match box</t>
  </si>
  <si>
    <t>car</t>
  </si>
  <si>
    <t>cardboard</t>
  </si>
  <si>
    <t>10 sq ft</t>
  </si>
  <si>
    <t>sq ft</t>
  </si>
  <si>
    <t>cards, index</t>
  </si>
  <si>
    <t>card</t>
  </si>
  <si>
    <t>cards, playing</t>
  </si>
  <si>
    <t>1 deck</t>
  </si>
  <si>
    <t>clamp</t>
  </si>
  <si>
    <t>package of 2</t>
  </si>
  <si>
    <t>clothesline, cotton</t>
  </si>
  <si>
    <t>100' long</t>
  </si>
  <si>
    <t>foot</t>
  </si>
  <si>
    <t>clothes pins</t>
  </si>
  <si>
    <t>package of 20</t>
  </si>
  <si>
    <t>each</t>
  </si>
  <si>
    <t>compact disk</t>
  </si>
  <si>
    <t>disk</t>
  </si>
  <si>
    <t>cork</t>
  </si>
  <si>
    <t>corrugated fiber board</t>
  </si>
  <si>
    <t>shipping box</t>
  </si>
  <si>
    <t>sq. foot</t>
  </si>
  <si>
    <t>cotton balls</t>
  </si>
  <si>
    <t>bag of 100</t>
  </si>
  <si>
    <t>balls</t>
  </si>
  <si>
    <t xml:space="preserve">craft sticks (popcicle sticks) </t>
  </si>
  <si>
    <t>box of 1000</t>
  </si>
  <si>
    <t>sticks</t>
  </si>
  <si>
    <t>dental floss</t>
  </si>
  <si>
    <t>12 yards</t>
  </si>
  <si>
    <t>dowel, wood (0.25")</t>
  </si>
  <si>
    <t>48"  long</t>
  </si>
  <si>
    <t>dowel, wood (1/2")</t>
  </si>
  <si>
    <t>inches</t>
  </si>
  <si>
    <t>duct tape</t>
  </si>
  <si>
    <t>60 yard roll</t>
  </si>
  <si>
    <t>electrical terminals</t>
  </si>
  <si>
    <t>package of 10</t>
  </si>
  <si>
    <t>terminal</t>
  </si>
  <si>
    <t>eyes</t>
  </si>
  <si>
    <t>package of 14</t>
  </si>
  <si>
    <t>eye</t>
  </si>
  <si>
    <t>fishing line</t>
  </si>
  <si>
    <t xml:space="preserve">10 yd </t>
  </si>
  <si>
    <t>yd</t>
  </si>
  <si>
    <t>glue, carpenters</t>
  </si>
  <si>
    <t>118 ml bottle</t>
  </si>
  <si>
    <t>bottle</t>
  </si>
  <si>
    <t>glue, construction adhesive</t>
  </si>
  <si>
    <t>310 ml tube</t>
  </si>
  <si>
    <t>tube</t>
  </si>
  <si>
    <t>glue, crazy</t>
  </si>
  <si>
    <t>0.07 oz tube</t>
  </si>
  <si>
    <t xml:space="preserve">glue, Elmer's white </t>
  </si>
  <si>
    <t>glue, hot stick</t>
  </si>
  <si>
    <t>box of  10</t>
  </si>
  <si>
    <t>stick</t>
  </si>
  <si>
    <t xml:space="preserve">glue, modeling </t>
  </si>
  <si>
    <t>1 oz tube</t>
  </si>
  <si>
    <t>glue stick</t>
  </si>
  <si>
    <t>40 g tube</t>
  </si>
  <si>
    <t>g</t>
  </si>
  <si>
    <t>hinge</t>
  </si>
  <si>
    <t>hook</t>
  </si>
  <si>
    <t>package of five</t>
  </si>
  <si>
    <t xml:space="preserve">hose clamps </t>
  </si>
  <si>
    <t>set of two</t>
  </si>
  <si>
    <t>hose, rubber</t>
  </si>
  <si>
    <t>2 feet</t>
  </si>
  <si>
    <t>Lego (ages 6-12)</t>
  </si>
  <si>
    <t>596 pieces</t>
  </si>
  <si>
    <t>pieces</t>
  </si>
  <si>
    <t>Lego, Technic</t>
  </si>
  <si>
    <t>147 pieces</t>
  </si>
  <si>
    <t xml:space="preserve">lexan plastic </t>
  </si>
  <si>
    <t>18" x 24" sheet</t>
  </si>
  <si>
    <t>1/4</t>
  </si>
  <si>
    <t>sheet</t>
  </si>
  <si>
    <t>lid,  small plastic</t>
  </si>
  <si>
    <t>unit</t>
  </si>
  <si>
    <t>lid, large plastic</t>
  </si>
  <si>
    <t>lid</t>
  </si>
  <si>
    <t>lid, small jar</t>
  </si>
  <si>
    <t>lid, large jar</t>
  </si>
  <si>
    <t>Lincoln Logs</t>
  </si>
  <si>
    <t>box of 300</t>
  </si>
  <si>
    <t>logs</t>
  </si>
  <si>
    <t>modeling clay</t>
  </si>
  <si>
    <t>1 oz package</t>
  </si>
  <si>
    <t>1/10</t>
  </si>
  <si>
    <t>oz</t>
  </si>
  <si>
    <t xml:space="preserve">mouse traps </t>
  </si>
  <si>
    <t>pair</t>
  </si>
  <si>
    <t>trap</t>
  </si>
  <si>
    <t>nails</t>
  </si>
  <si>
    <t>box of 500</t>
  </si>
  <si>
    <t xml:space="preserve">nut, hex </t>
  </si>
  <si>
    <t>nut</t>
  </si>
  <si>
    <t xml:space="preserve">nuts, wing </t>
  </si>
  <si>
    <t>paint stirrer, wooden</t>
  </si>
  <si>
    <t>one stirrer</t>
  </si>
  <si>
    <t>stirrer</t>
  </si>
  <si>
    <t>paper clip, giant</t>
  </si>
  <si>
    <t>package of 50</t>
  </si>
  <si>
    <t>clip</t>
  </si>
  <si>
    <t>paper clips</t>
  </si>
  <si>
    <t>box of 100</t>
  </si>
  <si>
    <t>clips</t>
  </si>
  <si>
    <t>paper, computer</t>
  </si>
  <si>
    <t>300 sheets</t>
  </si>
  <si>
    <t>sheets</t>
  </si>
  <si>
    <t>paper towels</t>
  </si>
  <si>
    <t>85 sheets</t>
  </si>
  <si>
    <t>paper, wrapping (tissue)</t>
  </si>
  <si>
    <t>10 sheets (4 sq ft)</t>
  </si>
  <si>
    <t>particle board</t>
  </si>
  <si>
    <t xml:space="preserve"> 2" x 4" sheet</t>
  </si>
  <si>
    <t>pen</t>
  </si>
  <si>
    <t>box of 12</t>
  </si>
  <si>
    <t>pencil, wooden</t>
  </si>
  <si>
    <t>pencil</t>
  </si>
  <si>
    <t>pencil grip, plastic</t>
  </si>
  <si>
    <t>grip</t>
  </si>
  <si>
    <t>pins, push</t>
  </si>
  <si>
    <t>box of 20</t>
  </si>
  <si>
    <t>pin</t>
  </si>
  <si>
    <t xml:space="preserve">pipe, galvanized </t>
  </si>
  <si>
    <t>4' long</t>
  </si>
  <si>
    <t>pipe, PVC</t>
  </si>
  <si>
    <t>10' long</t>
  </si>
  <si>
    <t>playdoe</t>
  </si>
  <si>
    <t>2 170 g canisters</t>
  </si>
  <si>
    <t>canister</t>
  </si>
  <si>
    <t>plexiglass (1/16")</t>
  </si>
  <si>
    <t>4" by 10" piece</t>
  </si>
  <si>
    <t>plexiglass (1/4")</t>
  </si>
  <si>
    <t>6" by 30" piece</t>
  </si>
  <si>
    <t>ply wood (1/2")</t>
  </si>
  <si>
    <t>4' x 4' sheet</t>
  </si>
  <si>
    <t>ply wood (1/4")</t>
  </si>
  <si>
    <t>poker chip</t>
  </si>
  <si>
    <t>chip</t>
  </si>
  <si>
    <t>post-it notes</t>
  </si>
  <si>
    <t>package of 100</t>
  </si>
  <si>
    <t>post-it</t>
  </si>
  <si>
    <t>protractor, small plastic</t>
  </si>
  <si>
    <t>item</t>
  </si>
  <si>
    <t>pulley, plastic</t>
  </si>
  <si>
    <t xml:space="preserve">one </t>
  </si>
  <si>
    <t>pulley</t>
  </si>
  <si>
    <t xml:space="preserve">pulley, blower </t>
  </si>
  <si>
    <t>razor blade</t>
  </si>
  <si>
    <t>package of 5</t>
  </si>
  <si>
    <t>blade</t>
  </si>
  <si>
    <t xml:space="preserve">rubber bands </t>
  </si>
  <si>
    <t>box of 50</t>
  </si>
  <si>
    <t>rubber band</t>
  </si>
  <si>
    <t>rubber cement</t>
  </si>
  <si>
    <t>100 ml bottle</t>
  </si>
  <si>
    <t>ml</t>
  </si>
  <si>
    <t>ruler, 12" wood</t>
  </si>
  <si>
    <t>ruler</t>
  </si>
  <si>
    <t>ruler, metal, 6"</t>
  </si>
  <si>
    <t>sand</t>
  </si>
  <si>
    <t>50 LB bag</t>
  </si>
  <si>
    <t>LB</t>
  </si>
  <si>
    <t>screws</t>
  </si>
  <si>
    <t>screw</t>
  </si>
  <si>
    <t>silicon adhesive</t>
  </si>
  <si>
    <t>solder</t>
  </si>
  <si>
    <t>roll (100 inches)</t>
  </si>
  <si>
    <t>spool, plastic</t>
  </si>
  <si>
    <t>thread spool</t>
  </si>
  <si>
    <t>spool</t>
  </si>
  <si>
    <t>spoons, metal</t>
  </si>
  <si>
    <t>spoon</t>
  </si>
  <si>
    <t>spoons, plastic</t>
  </si>
  <si>
    <t>spring</t>
  </si>
  <si>
    <t>staples</t>
  </si>
  <si>
    <t>package of 5000</t>
  </si>
  <si>
    <t xml:space="preserve">stone </t>
  </si>
  <si>
    <t>rock</t>
  </si>
  <si>
    <t>straws</t>
  </si>
  <si>
    <t>straw</t>
  </si>
  <si>
    <t>styrofoam</t>
  </si>
  <si>
    <t>block</t>
  </si>
  <si>
    <t>cub. in.</t>
  </si>
  <si>
    <t>suction cup</t>
  </si>
  <si>
    <t>box of 6</t>
  </si>
  <si>
    <t>cup</t>
  </si>
  <si>
    <t>tape, electric</t>
  </si>
  <si>
    <t>60 foot roll</t>
  </si>
  <si>
    <t>tape, masking</t>
  </si>
  <si>
    <t>tape, transparent</t>
  </si>
  <si>
    <t>800 inch roll</t>
  </si>
  <si>
    <t>ft</t>
  </si>
  <si>
    <t>thread</t>
  </si>
  <si>
    <t>250 yd spool</t>
  </si>
  <si>
    <t>feet</t>
  </si>
  <si>
    <t>tie twists</t>
  </si>
  <si>
    <t>tie</t>
  </si>
  <si>
    <t>tongue depressor</t>
  </si>
  <si>
    <t>tooth picks</t>
  </si>
  <si>
    <t>box of 750</t>
  </si>
  <si>
    <t>picks</t>
  </si>
  <si>
    <t xml:space="preserve">tube, plastic </t>
  </si>
  <si>
    <t>bag of 25</t>
  </si>
  <si>
    <t>tubing, steel</t>
  </si>
  <si>
    <t>1 foot lengths</t>
  </si>
  <si>
    <t>tubing, aluminum</t>
  </si>
  <si>
    <t xml:space="preserve">tubing, brass </t>
  </si>
  <si>
    <t>tubing, copper</t>
  </si>
  <si>
    <t>50' long</t>
  </si>
  <si>
    <t xml:space="preserve">twine, nylon </t>
  </si>
  <si>
    <t>230' long</t>
  </si>
  <si>
    <t xml:space="preserve">Velcro strip </t>
  </si>
  <si>
    <t>one lengths</t>
  </si>
  <si>
    <t xml:space="preserve">Velcro, patches </t>
  </si>
  <si>
    <t>package of 15</t>
  </si>
  <si>
    <t>patches</t>
  </si>
  <si>
    <t>washers, lock</t>
  </si>
  <si>
    <t>washer</t>
  </si>
  <si>
    <t>wax, skating/skiing</t>
  </si>
  <si>
    <t>one package</t>
  </si>
  <si>
    <t>pack</t>
  </si>
  <si>
    <t xml:space="preserve">weather stripping </t>
  </si>
  <si>
    <t>10 ft roll</t>
  </si>
  <si>
    <t>wheels</t>
  </si>
  <si>
    <t>1 truck</t>
  </si>
  <si>
    <t>wire, coat hanger</t>
  </si>
  <si>
    <t>hanger</t>
  </si>
  <si>
    <t>wood, balsa plank</t>
  </si>
  <si>
    <t>3" by 24"</t>
  </si>
  <si>
    <t>plank</t>
  </si>
  <si>
    <t xml:space="preserve">wood, plank </t>
  </si>
  <si>
    <t>4 ' long</t>
  </si>
  <si>
    <t>Item Number</t>
  </si>
  <si>
    <t>Item Description</t>
  </si>
  <si>
    <t>Purchase Price</t>
  </si>
  <si>
    <t>Minimum Usage Size</t>
  </si>
  <si>
    <t>size</t>
  </si>
  <si>
    <t>units</t>
  </si>
  <si>
    <t>fraction of whole</t>
  </si>
  <si>
    <t>Minimum Usage Unit Cost</t>
  </si>
  <si>
    <t>Number of Minimum Units Used</t>
  </si>
  <si>
    <t>Total Item Cost</t>
  </si>
  <si>
    <t>Mylar, aluminum coated</t>
  </si>
  <si>
    <t>Square meter sheet</t>
  </si>
  <si>
    <t>sq m</t>
  </si>
  <si>
    <t>Oven/Turkey bags (Al foil)</t>
  </si>
  <si>
    <t>Package of 2</t>
  </si>
  <si>
    <t>Aluminum foil</t>
  </si>
  <si>
    <t>roll, 300 sq. ft</t>
  </si>
  <si>
    <t>sq. ft.</t>
  </si>
  <si>
    <t>Helium</t>
  </si>
  <si>
    <t>Cubic foot</t>
  </si>
  <si>
    <t>Tissue paper</t>
  </si>
  <si>
    <t>Purchase Unit Size</t>
  </si>
  <si>
    <t>18.05 square ft</t>
  </si>
  <si>
    <t>cu. ft.</t>
  </si>
  <si>
    <t>1 square yard</t>
  </si>
  <si>
    <t>sq. yd.</t>
  </si>
  <si>
    <t>Caliber® ripstop nylon fabric</t>
  </si>
  <si>
    <t>Hyperlast® ripstop nylon fabric</t>
  </si>
  <si>
    <t>'aftermarket' ripstop nylon fabric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</si>
</sst>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7" fontId="0" fillId="0" borderId="0" xfId="0" applyNumberFormat="1"/>
    <xf numFmtId="0" fontId="0" fillId="0" borderId="1" xfId="0" applyBorder="1"/>
    <xf numFmtId="7" fontId="0" fillId="0" borderId="1" xfId="0" applyNumberFormat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7" fontId="0" fillId="0" borderId="1" xfId="0" applyNumberFormat="1" applyBorder="1" applyAlignment="1">
      <alignment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wrapText="1"/>
    </xf>
    <xf numFmtId="49" fontId="0" fillId="0" borderId="1" xfId="0" applyNumberFormat="1" applyBorder="1"/>
    <xf numFmtId="164" fontId="0" fillId="0" borderId="0" xfId="0" applyNumberFormat="1"/>
    <xf numFmtId="164" fontId="0" fillId="0" borderId="1" xfId="0" quotePrefix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7" fontId="0" fillId="0" borderId="4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quotePrefix="1" applyBorder="1"/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7" fontId="0" fillId="0" borderId="9" xfId="0" applyNumberFormat="1" applyBorder="1" applyAlignment="1">
      <alignment horizontal="center" vertical="center" wrapText="1"/>
    </xf>
    <xf numFmtId="7" fontId="0" fillId="0" borderId="10" xfId="0" applyNumberFormat="1" applyBorder="1" applyAlignment="1">
      <alignment horizontal="center" vertical="center" wrapText="1"/>
    </xf>
    <xf numFmtId="7" fontId="0" fillId="0" borderId="11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7620</xdr:colOff>
      <xdr:row>4</xdr:row>
      <xdr:rowOff>0</xdr:rowOff>
    </xdr:to>
    <xdr:sp macro="" textlink="">
      <xdr:nvSpPr>
        <xdr:cNvPr id="1027" name="Text 3">
          <a:extLst>
            <a:ext uri="{FF2B5EF4-FFF2-40B4-BE49-F238E27FC236}">
              <a16:creationId xmlns:a16="http://schemas.microsoft.com/office/drawing/2014/main" id="{7454EE02-2E60-708B-5EEB-04C6DEBFA57A}"/>
            </a:ext>
          </a:extLst>
        </xdr:cNvPr>
        <xdr:cNvSpPr txBox="1">
          <a:spLocks noChangeArrowheads="1"/>
        </xdr:cNvSpPr>
      </xdr:nvSpPr>
      <xdr:spPr bwMode="auto">
        <a:xfrm>
          <a:off x="609600" y="167640"/>
          <a:ext cx="762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Item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Number</a:t>
          </a:r>
        </a:p>
      </xdr:txBody>
    </xdr:sp>
    <xdr:clientData/>
  </xdr:twoCellAnchor>
  <xdr:twoCellAnchor>
    <xdr:from>
      <xdr:col>8</xdr:col>
      <xdr:colOff>0</xdr:colOff>
      <xdr:row>133</xdr:row>
      <xdr:rowOff>0</xdr:rowOff>
    </xdr:from>
    <xdr:to>
      <xdr:col>9</xdr:col>
      <xdr:colOff>0</xdr:colOff>
      <xdr:row>134</xdr:row>
      <xdr:rowOff>0</xdr:rowOff>
    </xdr:to>
    <xdr:sp macro="" textlink="">
      <xdr:nvSpPr>
        <xdr:cNvPr id="1033" name="Text 9">
          <a:extLst>
            <a:ext uri="{FF2B5EF4-FFF2-40B4-BE49-F238E27FC236}">
              <a16:creationId xmlns:a16="http://schemas.microsoft.com/office/drawing/2014/main" id="{59F54763-6DE6-4D71-7E82-558980A7187C}"/>
            </a:ext>
          </a:extLst>
        </xdr:cNvPr>
        <xdr:cNvSpPr txBox="1">
          <a:spLocks noChangeArrowheads="1"/>
        </xdr:cNvSpPr>
      </xdr:nvSpPr>
      <xdr:spPr bwMode="auto">
        <a:xfrm>
          <a:off x="6903720" y="32971740"/>
          <a:ext cx="67818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Cost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7"/>
  <sheetViews>
    <sheetView tabSelected="1" workbookViewId="0">
      <selection activeCell="C136" sqref="C136"/>
    </sheetView>
  </sheetViews>
  <sheetFormatPr defaultRowHeight="13.2" x14ac:dyDescent="0.25"/>
  <cols>
    <col min="1" max="1" width="8.88671875" style="4" customWidth="1"/>
    <col min="2" max="2" width="30.88671875" customWidth="1"/>
    <col min="3" max="3" width="17.33203125" customWidth="1"/>
    <col min="4" max="4" width="9.44140625" style="1" customWidth="1"/>
    <col min="5" max="5" width="8.88671875" style="10" customWidth="1"/>
    <col min="6" max="6" width="7" style="1" customWidth="1"/>
    <col min="8" max="8" width="9.33203125" style="1" customWidth="1"/>
    <col min="9" max="9" width="9.88671875" style="4" customWidth="1"/>
    <col min="10" max="10" width="12" style="1" customWidth="1"/>
  </cols>
  <sheetData>
    <row r="2" spans="1:10" hidden="1" x14ac:dyDescent="0.25"/>
    <row r="3" spans="1:10" ht="13.2" customHeight="1" x14ac:dyDescent="0.25">
      <c r="A3" s="36" t="s">
        <v>267</v>
      </c>
      <c r="B3" s="38" t="s">
        <v>268</v>
      </c>
      <c r="C3" s="38" t="s">
        <v>288</v>
      </c>
      <c r="D3" s="30" t="s">
        <v>269</v>
      </c>
      <c r="E3" s="24" t="s">
        <v>270</v>
      </c>
      <c r="F3" s="25"/>
      <c r="G3" s="26"/>
      <c r="H3" s="30" t="s">
        <v>274</v>
      </c>
      <c r="I3" s="33" t="s">
        <v>275</v>
      </c>
      <c r="J3" s="30" t="s">
        <v>276</v>
      </c>
    </row>
    <row r="4" spans="1:10" ht="4.95" customHeight="1" thickBot="1" x14ac:dyDescent="0.3">
      <c r="A4" s="36"/>
      <c r="B4" s="39"/>
      <c r="C4" s="39"/>
      <c r="D4" s="31"/>
      <c r="E4" s="27"/>
      <c r="F4" s="28"/>
      <c r="G4" s="29"/>
      <c r="H4" s="31"/>
      <c r="I4" s="34"/>
      <c r="J4" s="31"/>
    </row>
    <row r="5" spans="1:10" ht="26.25" customHeight="1" thickBot="1" x14ac:dyDescent="0.3">
      <c r="A5" s="37"/>
      <c r="B5" s="40"/>
      <c r="C5" s="40"/>
      <c r="D5" s="32"/>
      <c r="E5" s="17" t="s">
        <v>271</v>
      </c>
      <c r="F5" s="18" t="s">
        <v>272</v>
      </c>
      <c r="G5" s="19" t="s">
        <v>273</v>
      </c>
      <c r="H5" s="32"/>
      <c r="I5" s="35"/>
      <c r="J5" s="32"/>
    </row>
    <row r="6" spans="1:10" ht="20.100000000000001" customHeight="1" x14ac:dyDescent="0.25">
      <c r="A6" s="12">
        <v>1</v>
      </c>
      <c r="B6" s="14" t="s">
        <v>0</v>
      </c>
      <c r="C6" s="14" t="s">
        <v>1</v>
      </c>
      <c r="D6" s="15">
        <v>4.6900000000000004</v>
      </c>
      <c r="E6" s="16">
        <v>1</v>
      </c>
      <c r="F6" s="15" t="s">
        <v>2</v>
      </c>
      <c r="G6" s="16">
        <v>2.5000000000000001E-2</v>
      </c>
      <c r="H6" s="15">
        <f t="shared" ref="H6:H27" si="0">D6*G6</f>
        <v>0.11725000000000002</v>
      </c>
      <c r="I6" s="20"/>
      <c r="J6" s="15">
        <f t="shared" ref="J6:J12" si="1">I6*H6</f>
        <v>0</v>
      </c>
    </row>
    <row r="7" spans="1:10" ht="20.100000000000001" customHeight="1" x14ac:dyDescent="0.25">
      <c r="A7" s="13">
        <f>A6+1</f>
        <v>2</v>
      </c>
      <c r="B7" s="2" t="s">
        <v>3</v>
      </c>
      <c r="C7" s="2" t="s">
        <v>4</v>
      </c>
      <c r="D7" s="3">
        <v>4</v>
      </c>
      <c r="E7" s="5">
        <v>1</v>
      </c>
      <c r="F7" s="3" t="s">
        <v>5</v>
      </c>
      <c r="G7" s="5">
        <v>1</v>
      </c>
      <c r="H7" s="3">
        <f t="shared" si="0"/>
        <v>4</v>
      </c>
      <c r="I7" s="7"/>
      <c r="J7" s="3">
        <f t="shared" si="1"/>
        <v>0</v>
      </c>
    </row>
    <row r="8" spans="1:10" ht="20.100000000000001" customHeight="1" x14ac:dyDescent="0.25">
      <c r="A8" s="13">
        <f t="shared" ref="A8:A71" si="2">A7+1</f>
        <v>3</v>
      </c>
      <c r="B8" s="2" t="s">
        <v>6</v>
      </c>
      <c r="C8" s="2" t="s">
        <v>4</v>
      </c>
      <c r="D8" s="3">
        <v>2</v>
      </c>
      <c r="E8" s="5">
        <v>1</v>
      </c>
      <c r="F8" s="3" t="s">
        <v>5</v>
      </c>
      <c r="G8" s="5">
        <v>1</v>
      </c>
      <c r="H8" s="3">
        <f t="shared" si="0"/>
        <v>2</v>
      </c>
      <c r="I8" s="7"/>
      <c r="J8" s="3">
        <f t="shared" si="1"/>
        <v>0</v>
      </c>
    </row>
    <row r="9" spans="1:10" ht="20.100000000000001" customHeight="1" x14ac:dyDescent="0.25">
      <c r="A9" s="13">
        <f t="shared" si="2"/>
        <v>4</v>
      </c>
      <c r="B9" s="2" t="s">
        <v>7</v>
      </c>
      <c r="C9" s="2" t="s">
        <v>8</v>
      </c>
      <c r="D9" s="3">
        <v>0.5</v>
      </c>
      <c r="E9" s="5">
        <v>1</v>
      </c>
      <c r="F9" s="3" t="s">
        <v>9</v>
      </c>
      <c r="G9" s="5">
        <v>0.33333333333333331</v>
      </c>
      <c r="H9" s="3">
        <f t="shared" si="0"/>
        <v>0.16666666666666666</v>
      </c>
      <c r="I9" s="7"/>
      <c r="J9" s="3">
        <f t="shared" si="1"/>
        <v>0</v>
      </c>
    </row>
    <row r="10" spans="1:10" ht="20.100000000000001" customHeight="1" x14ac:dyDescent="0.25">
      <c r="A10" s="13">
        <f t="shared" si="2"/>
        <v>5</v>
      </c>
      <c r="B10" s="2" t="s">
        <v>10</v>
      </c>
      <c r="C10" s="2" t="s">
        <v>4</v>
      </c>
      <c r="D10" s="3">
        <v>3</v>
      </c>
      <c r="E10" s="5">
        <v>1</v>
      </c>
      <c r="F10" s="3" t="s">
        <v>11</v>
      </c>
      <c r="G10" s="5">
        <v>1</v>
      </c>
      <c r="H10" s="3">
        <f t="shared" si="0"/>
        <v>3</v>
      </c>
      <c r="I10" s="7"/>
      <c r="J10" s="3">
        <f t="shared" si="1"/>
        <v>0</v>
      </c>
    </row>
    <row r="11" spans="1:10" ht="20.100000000000001" customHeight="1" x14ac:dyDescent="0.25">
      <c r="A11" s="13">
        <f t="shared" si="2"/>
        <v>6</v>
      </c>
      <c r="B11" s="2" t="s">
        <v>12</v>
      </c>
      <c r="C11" s="2" t="s">
        <v>13</v>
      </c>
      <c r="D11" s="3">
        <v>7</v>
      </c>
      <c r="E11" s="5">
        <v>1</v>
      </c>
      <c r="F11" s="3" t="s">
        <v>14</v>
      </c>
      <c r="G11" s="5">
        <v>0.125</v>
      </c>
      <c r="H11" s="3">
        <f t="shared" si="0"/>
        <v>0.875</v>
      </c>
      <c r="I11" s="7"/>
      <c r="J11" s="3">
        <f t="shared" si="1"/>
        <v>0</v>
      </c>
    </row>
    <row r="12" spans="1:10" ht="20.100000000000001" customHeight="1" x14ac:dyDescent="0.25">
      <c r="A12" s="13">
        <f t="shared" si="2"/>
        <v>7</v>
      </c>
      <c r="B12" s="2" t="s">
        <v>15</v>
      </c>
      <c r="C12" s="2" t="s">
        <v>16</v>
      </c>
      <c r="D12" s="3">
        <v>0.66</v>
      </c>
      <c r="E12" s="5">
        <v>1</v>
      </c>
      <c r="F12" s="3" t="s">
        <v>17</v>
      </c>
      <c r="G12" s="5">
        <v>0.25</v>
      </c>
      <c r="H12" s="3">
        <f>G12*D12</f>
        <v>0.16500000000000001</v>
      </c>
      <c r="I12" s="7"/>
      <c r="J12" s="3">
        <f t="shared" si="1"/>
        <v>0</v>
      </c>
    </row>
    <row r="13" spans="1:10" ht="20.100000000000001" customHeight="1" x14ac:dyDescent="0.25">
      <c r="A13" s="13">
        <f t="shared" si="2"/>
        <v>8</v>
      </c>
      <c r="B13" s="2" t="s">
        <v>18</v>
      </c>
      <c r="C13" s="2" t="s">
        <v>4</v>
      </c>
      <c r="D13" s="3">
        <v>0.21</v>
      </c>
      <c r="E13" s="5">
        <v>1</v>
      </c>
      <c r="F13" s="3" t="s">
        <v>19</v>
      </c>
      <c r="G13" s="5">
        <v>1</v>
      </c>
      <c r="H13" s="3">
        <f t="shared" si="0"/>
        <v>0.21</v>
      </c>
      <c r="I13" s="7"/>
      <c r="J13" s="3">
        <f t="shared" ref="J13:J19" si="3">I13*H13</f>
        <v>0</v>
      </c>
    </row>
    <row r="14" spans="1:10" ht="20.25" customHeight="1" x14ac:dyDescent="0.25">
      <c r="A14" s="13">
        <f t="shared" si="2"/>
        <v>9</v>
      </c>
      <c r="B14" s="2" t="s">
        <v>20</v>
      </c>
      <c r="C14" s="2" t="s">
        <v>4</v>
      </c>
      <c r="D14" s="3">
        <v>0.4</v>
      </c>
      <c r="E14" s="5">
        <v>1</v>
      </c>
      <c r="F14" s="3" t="s">
        <v>19</v>
      </c>
      <c r="G14" s="5">
        <v>1</v>
      </c>
      <c r="H14" s="3">
        <f t="shared" si="0"/>
        <v>0.4</v>
      </c>
      <c r="I14" s="7"/>
      <c r="J14" s="3">
        <f t="shared" si="3"/>
        <v>0</v>
      </c>
    </row>
    <row r="15" spans="1:10" ht="20.100000000000001" customHeight="1" x14ac:dyDescent="0.25">
      <c r="A15" s="13">
        <f t="shared" si="2"/>
        <v>10</v>
      </c>
      <c r="B15" s="2" t="s">
        <v>21</v>
      </c>
      <c r="C15" s="2" t="s">
        <v>4</v>
      </c>
      <c r="D15" s="3">
        <v>0.01</v>
      </c>
      <c r="E15" s="5">
        <v>1</v>
      </c>
      <c r="F15" s="3" t="s">
        <v>22</v>
      </c>
      <c r="G15" s="5">
        <v>1</v>
      </c>
      <c r="H15" s="3">
        <f t="shared" si="0"/>
        <v>0.01</v>
      </c>
      <c r="I15" s="7"/>
      <c r="J15" s="3">
        <f t="shared" si="3"/>
        <v>0</v>
      </c>
    </row>
    <row r="16" spans="1:10" ht="20.100000000000001" customHeight="1" x14ac:dyDescent="0.25">
      <c r="A16" s="13">
        <f t="shared" si="2"/>
        <v>11</v>
      </c>
      <c r="B16" s="2" t="s">
        <v>23</v>
      </c>
      <c r="C16" s="2" t="s">
        <v>4</v>
      </c>
      <c r="D16" s="3">
        <v>0.25</v>
      </c>
      <c r="E16" s="5">
        <v>1</v>
      </c>
      <c r="F16" s="3" t="s">
        <v>24</v>
      </c>
      <c r="G16" s="5">
        <v>1</v>
      </c>
      <c r="H16" s="3">
        <f t="shared" si="0"/>
        <v>0.25</v>
      </c>
      <c r="I16" s="7"/>
      <c r="J16" s="3">
        <f t="shared" si="3"/>
        <v>0</v>
      </c>
    </row>
    <row r="17" spans="1:10" ht="20.100000000000001" customHeight="1" x14ac:dyDescent="0.25">
      <c r="A17" s="13">
        <f t="shared" si="2"/>
        <v>12</v>
      </c>
      <c r="B17" s="2" t="s">
        <v>25</v>
      </c>
      <c r="C17" s="2" t="s">
        <v>4</v>
      </c>
      <c r="D17" s="3">
        <v>0.38</v>
      </c>
      <c r="E17" s="5">
        <v>1</v>
      </c>
      <c r="F17" s="3" t="s">
        <v>26</v>
      </c>
      <c r="G17" s="5">
        <v>1</v>
      </c>
      <c r="H17" s="3">
        <f t="shared" si="0"/>
        <v>0.38</v>
      </c>
      <c r="I17" s="7"/>
      <c r="J17" s="3">
        <f t="shared" si="3"/>
        <v>0</v>
      </c>
    </row>
    <row r="18" spans="1:10" ht="20.100000000000001" customHeight="1" x14ac:dyDescent="0.25">
      <c r="A18" s="13">
        <f t="shared" si="2"/>
        <v>13</v>
      </c>
      <c r="B18" s="2" t="s">
        <v>27</v>
      </c>
      <c r="C18" s="2" t="s">
        <v>4</v>
      </c>
      <c r="D18" s="3">
        <v>0.02</v>
      </c>
      <c r="E18" s="5">
        <v>1</v>
      </c>
      <c r="F18" s="3" t="s">
        <v>28</v>
      </c>
      <c r="G18" s="5">
        <v>1</v>
      </c>
      <c r="H18" s="3">
        <f>G18*D18</f>
        <v>0.02</v>
      </c>
      <c r="I18" s="7"/>
      <c r="J18" s="3">
        <f t="shared" si="3"/>
        <v>0</v>
      </c>
    </row>
    <row r="19" spans="1:10" ht="20.100000000000001" customHeight="1" x14ac:dyDescent="0.25">
      <c r="A19" s="13">
        <f t="shared" si="2"/>
        <v>14</v>
      </c>
      <c r="B19" s="2" t="s">
        <v>29</v>
      </c>
      <c r="C19" s="2" t="s">
        <v>4</v>
      </c>
      <c r="D19" s="3">
        <v>0.05</v>
      </c>
      <c r="E19" s="5">
        <v>1</v>
      </c>
      <c r="F19" s="3" t="s">
        <v>28</v>
      </c>
      <c r="G19" s="5">
        <v>1</v>
      </c>
      <c r="H19" s="3">
        <f>G19*D19</f>
        <v>0.05</v>
      </c>
      <c r="I19" s="7"/>
      <c r="J19" s="3">
        <f t="shared" si="3"/>
        <v>0</v>
      </c>
    </row>
    <row r="20" spans="1:10" ht="20.100000000000001" customHeight="1" x14ac:dyDescent="0.25">
      <c r="A20" s="13">
        <f t="shared" si="2"/>
        <v>15</v>
      </c>
      <c r="B20" s="2" t="s">
        <v>30</v>
      </c>
      <c r="C20" s="2" t="s">
        <v>4</v>
      </c>
      <c r="D20" s="3">
        <v>0.79</v>
      </c>
      <c r="E20" s="5">
        <v>1</v>
      </c>
      <c r="F20" s="3" t="s">
        <v>31</v>
      </c>
      <c r="G20" s="5">
        <v>1</v>
      </c>
      <c r="H20" s="3">
        <f t="shared" si="0"/>
        <v>0.79</v>
      </c>
      <c r="I20" s="7"/>
      <c r="J20" s="3">
        <f t="shared" ref="J20:J34" si="4">I20*H20</f>
        <v>0</v>
      </c>
    </row>
    <row r="21" spans="1:10" ht="20.100000000000001" customHeight="1" x14ac:dyDescent="0.25">
      <c r="A21" s="13">
        <f t="shared" si="2"/>
        <v>16</v>
      </c>
      <c r="B21" s="2" t="s">
        <v>32</v>
      </c>
      <c r="C21" s="2" t="s">
        <v>33</v>
      </c>
      <c r="D21" s="3">
        <v>1.7</v>
      </c>
      <c r="E21" s="5">
        <v>1</v>
      </c>
      <c r="F21" s="3" t="s">
        <v>34</v>
      </c>
      <c r="G21" s="5">
        <v>0.1</v>
      </c>
      <c r="H21" s="3">
        <f>G21*D21</f>
        <v>0.17</v>
      </c>
      <c r="I21" s="7"/>
      <c r="J21" s="3">
        <f>I21*H21</f>
        <v>0</v>
      </c>
    </row>
    <row r="22" spans="1:10" ht="20.100000000000001" customHeight="1" x14ac:dyDescent="0.25">
      <c r="A22" s="13">
        <f t="shared" si="2"/>
        <v>17</v>
      </c>
      <c r="B22" s="2" t="s">
        <v>35</v>
      </c>
      <c r="C22" s="9">
        <v>100</v>
      </c>
      <c r="D22" s="3">
        <v>0.5</v>
      </c>
      <c r="E22" s="5">
        <v>1</v>
      </c>
      <c r="F22" s="3" t="s">
        <v>36</v>
      </c>
      <c r="G22" s="5">
        <v>0.01</v>
      </c>
      <c r="H22" s="3">
        <f t="shared" si="0"/>
        <v>5.0000000000000001E-3</v>
      </c>
      <c r="I22" s="7"/>
      <c r="J22" s="3">
        <f t="shared" si="4"/>
        <v>0</v>
      </c>
    </row>
    <row r="23" spans="1:10" ht="20.100000000000001" customHeight="1" x14ac:dyDescent="0.25">
      <c r="A23" s="13">
        <f t="shared" si="2"/>
        <v>18</v>
      </c>
      <c r="B23" s="2" t="s">
        <v>37</v>
      </c>
      <c r="C23" s="2" t="s">
        <v>38</v>
      </c>
      <c r="D23" s="3">
        <v>3</v>
      </c>
      <c r="E23" s="5">
        <v>1</v>
      </c>
      <c r="F23" s="3" t="s">
        <v>36</v>
      </c>
      <c r="G23" s="5">
        <v>1.9230769230769232E-2</v>
      </c>
      <c r="H23" s="3">
        <f t="shared" si="0"/>
        <v>5.7692307692307696E-2</v>
      </c>
      <c r="I23" s="7"/>
      <c r="J23" s="3">
        <f t="shared" si="4"/>
        <v>0</v>
      </c>
    </row>
    <row r="24" spans="1:10" ht="20.100000000000001" customHeight="1" x14ac:dyDescent="0.25">
      <c r="A24" s="13">
        <f t="shared" si="2"/>
        <v>19</v>
      </c>
      <c r="B24" s="2" t="s">
        <v>39</v>
      </c>
      <c r="C24" s="2" t="s">
        <v>40</v>
      </c>
      <c r="D24" s="3">
        <v>0.5</v>
      </c>
      <c r="E24" s="5">
        <v>1</v>
      </c>
      <c r="F24" s="3" t="s">
        <v>39</v>
      </c>
      <c r="G24" s="5">
        <v>0.5</v>
      </c>
      <c r="H24" s="3">
        <f t="shared" si="0"/>
        <v>0.25</v>
      </c>
      <c r="I24" s="7"/>
      <c r="J24" s="3">
        <f t="shared" si="4"/>
        <v>0</v>
      </c>
    </row>
    <row r="25" spans="1:10" ht="20.100000000000001" customHeight="1" x14ac:dyDescent="0.25">
      <c r="A25" s="13">
        <f t="shared" si="2"/>
        <v>20</v>
      </c>
      <c r="B25" s="2" t="s">
        <v>41</v>
      </c>
      <c r="C25" s="2" t="s">
        <v>42</v>
      </c>
      <c r="D25" s="3">
        <v>4.6100000000000003</v>
      </c>
      <c r="E25" s="5">
        <v>1</v>
      </c>
      <c r="F25" s="3" t="s">
        <v>43</v>
      </c>
      <c r="G25" s="5">
        <v>0.01</v>
      </c>
      <c r="H25" s="3">
        <f t="shared" si="0"/>
        <v>4.6100000000000002E-2</v>
      </c>
      <c r="I25" s="7"/>
      <c r="J25" s="3">
        <f t="shared" si="4"/>
        <v>0</v>
      </c>
    </row>
    <row r="26" spans="1:10" ht="20.100000000000001" customHeight="1" x14ac:dyDescent="0.25">
      <c r="A26" s="13">
        <f t="shared" si="2"/>
        <v>21</v>
      </c>
      <c r="B26" s="2" t="s">
        <v>44</v>
      </c>
      <c r="C26" s="2" t="s">
        <v>45</v>
      </c>
      <c r="D26" s="3">
        <v>5</v>
      </c>
      <c r="E26" s="5">
        <v>1</v>
      </c>
      <c r="F26" s="3" t="s">
        <v>46</v>
      </c>
      <c r="G26" s="5">
        <v>0.05</v>
      </c>
      <c r="H26" s="3">
        <f>G26*D26</f>
        <v>0.25</v>
      </c>
      <c r="I26" s="7"/>
      <c r="J26" s="3">
        <f>I26*H26</f>
        <v>0</v>
      </c>
    </row>
    <row r="27" spans="1:10" ht="20.100000000000001" customHeight="1" x14ac:dyDescent="0.25">
      <c r="A27" s="13">
        <f t="shared" si="2"/>
        <v>22</v>
      </c>
      <c r="B27" s="2" t="s">
        <v>47</v>
      </c>
      <c r="C27" s="2" t="s">
        <v>4</v>
      </c>
      <c r="D27" s="3">
        <v>1</v>
      </c>
      <c r="E27" s="5">
        <v>1</v>
      </c>
      <c r="F27" s="3" t="s">
        <v>48</v>
      </c>
      <c r="G27" s="5">
        <v>1</v>
      </c>
      <c r="H27" s="3">
        <f t="shared" si="0"/>
        <v>1</v>
      </c>
      <c r="I27" s="7"/>
      <c r="J27" s="3">
        <f t="shared" si="4"/>
        <v>0</v>
      </c>
    </row>
    <row r="28" spans="1:10" ht="20.100000000000001" customHeight="1" x14ac:dyDescent="0.25">
      <c r="A28" s="13">
        <f t="shared" si="2"/>
        <v>23</v>
      </c>
      <c r="B28" s="2" t="s">
        <v>49</v>
      </c>
      <c r="C28" s="2" t="s">
        <v>4</v>
      </c>
      <c r="D28" s="3">
        <v>0.03</v>
      </c>
      <c r="E28" s="5">
        <v>1</v>
      </c>
      <c r="F28" s="3" t="s">
        <v>49</v>
      </c>
      <c r="G28" s="5">
        <v>1</v>
      </c>
      <c r="H28" s="3">
        <f>G28*D28</f>
        <v>0.03</v>
      </c>
      <c r="I28" s="7"/>
      <c r="J28" s="3">
        <f>I28*H28</f>
        <v>0</v>
      </c>
    </row>
    <row r="29" spans="1:10" ht="20.100000000000001" customHeight="1" x14ac:dyDescent="0.25">
      <c r="A29" s="13">
        <f t="shared" si="2"/>
        <v>24</v>
      </c>
      <c r="B29" s="2" t="s">
        <v>50</v>
      </c>
      <c r="C29" s="2" t="s">
        <v>51</v>
      </c>
      <c r="D29" s="3">
        <v>1.39</v>
      </c>
      <c r="E29" s="5">
        <v>1</v>
      </c>
      <c r="F29" s="3" t="s">
        <v>52</v>
      </c>
      <c r="G29" s="5">
        <v>0.25</v>
      </c>
      <c r="H29" s="3">
        <v>0.25</v>
      </c>
      <c r="I29" s="7"/>
      <c r="J29" s="3">
        <f t="shared" si="4"/>
        <v>0</v>
      </c>
    </row>
    <row r="30" spans="1:10" ht="20.100000000000001" customHeight="1" x14ac:dyDescent="0.25">
      <c r="A30" s="13">
        <f t="shared" si="2"/>
        <v>25</v>
      </c>
      <c r="B30" s="2" t="s">
        <v>53</v>
      </c>
      <c r="C30" s="2" t="s">
        <v>54</v>
      </c>
      <c r="D30" s="3">
        <v>2</v>
      </c>
      <c r="E30" s="5">
        <v>5</v>
      </c>
      <c r="F30" s="3" t="s">
        <v>55</v>
      </c>
      <c r="G30" s="5">
        <f>E30/100</f>
        <v>0.05</v>
      </c>
      <c r="H30" s="3">
        <f t="shared" ref="H30:H49" si="5">D30*G30</f>
        <v>0.1</v>
      </c>
      <c r="I30" s="7"/>
      <c r="J30" s="3">
        <f t="shared" si="4"/>
        <v>0</v>
      </c>
    </row>
    <row r="31" spans="1:10" ht="20.100000000000001" customHeight="1" x14ac:dyDescent="0.25">
      <c r="A31" s="13">
        <f t="shared" si="2"/>
        <v>26</v>
      </c>
      <c r="B31" s="2" t="s">
        <v>56</v>
      </c>
      <c r="C31" s="2" t="s">
        <v>57</v>
      </c>
      <c r="D31" s="3">
        <v>1.99</v>
      </c>
      <c r="E31" s="5">
        <v>10</v>
      </c>
      <c r="F31" s="3" t="s">
        <v>58</v>
      </c>
      <c r="G31" s="5">
        <v>0.01</v>
      </c>
      <c r="H31" s="3">
        <f t="shared" si="5"/>
        <v>1.9900000000000001E-2</v>
      </c>
      <c r="I31" s="7"/>
      <c r="J31" s="3">
        <f t="shared" si="4"/>
        <v>0</v>
      </c>
    </row>
    <row r="32" spans="1:10" ht="20.100000000000001" customHeight="1" x14ac:dyDescent="0.25">
      <c r="A32" s="13">
        <f t="shared" si="2"/>
        <v>27</v>
      </c>
      <c r="B32" s="2" t="s">
        <v>59</v>
      </c>
      <c r="C32" s="2" t="s">
        <v>60</v>
      </c>
      <c r="D32" s="3">
        <v>1.5</v>
      </c>
      <c r="E32" s="5">
        <v>1</v>
      </c>
      <c r="F32" s="3" t="s">
        <v>43</v>
      </c>
      <c r="G32" s="5">
        <v>0.25</v>
      </c>
      <c r="H32" s="3">
        <f t="shared" si="5"/>
        <v>0.375</v>
      </c>
      <c r="I32" s="7"/>
      <c r="J32" s="3">
        <f t="shared" si="4"/>
        <v>0</v>
      </c>
    </row>
    <row r="33" spans="1:10" ht="20.100000000000001" customHeight="1" x14ac:dyDescent="0.25">
      <c r="A33" s="13">
        <f t="shared" si="2"/>
        <v>28</v>
      </c>
      <c r="B33" s="2" t="s">
        <v>61</v>
      </c>
      <c r="C33" s="2" t="s">
        <v>62</v>
      </c>
      <c r="D33" s="3">
        <v>0.36</v>
      </c>
      <c r="E33" s="5">
        <v>1</v>
      </c>
      <c r="F33" s="3" t="s">
        <v>43</v>
      </c>
      <c r="G33" s="5">
        <v>0.25</v>
      </c>
      <c r="H33" s="3">
        <f>G33*D33</f>
        <v>0.09</v>
      </c>
      <c r="I33" s="7"/>
      <c r="J33" s="3">
        <f>I33*H33</f>
        <v>0</v>
      </c>
    </row>
    <row r="34" spans="1:10" ht="20.100000000000001" customHeight="1" x14ac:dyDescent="0.25">
      <c r="A34" s="13">
        <f t="shared" si="2"/>
        <v>29</v>
      </c>
      <c r="B34" s="2" t="s">
        <v>63</v>
      </c>
      <c r="C34" s="2" t="s">
        <v>62</v>
      </c>
      <c r="D34" s="3">
        <v>1.17</v>
      </c>
      <c r="E34" s="5">
        <v>12</v>
      </c>
      <c r="F34" s="3" t="s">
        <v>64</v>
      </c>
      <c r="G34" s="5">
        <v>0.25</v>
      </c>
      <c r="H34" s="3">
        <f t="shared" si="5"/>
        <v>0.29249999999999998</v>
      </c>
      <c r="I34" s="7"/>
      <c r="J34" s="3">
        <f t="shared" si="4"/>
        <v>0</v>
      </c>
    </row>
    <row r="35" spans="1:10" ht="20.100000000000001" customHeight="1" x14ac:dyDescent="0.25">
      <c r="A35" s="13">
        <f t="shared" si="2"/>
        <v>30</v>
      </c>
      <c r="B35" s="2" t="s">
        <v>65</v>
      </c>
      <c r="C35" s="2" t="s">
        <v>66</v>
      </c>
      <c r="D35" s="3">
        <v>5.51</v>
      </c>
      <c r="E35" s="5">
        <v>1</v>
      </c>
      <c r="F35" s="3" t="s">
        <v>43</v>
      </c>
      <c r="G35" s="5">
        <v>5.5555555555555558E-3</v>
      </c>
      <c r="H35" s="3">
        <f t="shared" si="5"/>
        <v>3.061111111111111E-2</v>
      </c>
      <c r="I35" s="7"/>
      <c r="J35" s="3">
        <f>I35*H35</f>
        <v>0</v>
      </c>
    </row>
    <row r="36" spans="1:10" ht="20.100000000000001" customHeight="1" x14ac:dyDescent="0.25">
      <c r="A36" s="13">
        <f t="shared" si="2"/>
        <v>31</v>
      </c>
      <c r="B36" s="2" t="s">
        <v>67</v>
      </c>
      <c r="C36" s="2" t="s">
        <v>68</v>
      </c>
      <c r="D36" s="3">
        <v>0.5</v>
      </c>
      <c r="E36" s="5">
        <v>1</v>
      </c>
      <c r="F36" s="3" t="s">
        <v>69</v>
      </c>
      <c r="G36" s="5">
        <v>0.1</v>
      </c>
      <c r="H36" s="3">
        <f t="shared" si="5"/>
        <v>0.05</v>
      </c>
      <c r="I36" s="7"/>
      <c r="J36" s="3">
        <f>I36*H36</f>
        <v>0</v>
      </c>
    </row>
    <row r="37" spans="1:10" ht="20.100000000000001" customHeight="1" x14ac:dyDescent="0.25">
      <c r="A37" s="13">
        <f t="shared" si="2"/>
        <v>32</v>
      </c>
      <c r="B37" s="2" t="s">
        <v>70</v>
      </c>
      <c r="C37" s="2" t="s">
        <v>71</v>
      </c>
      <c r="D37" s="3">
        <v>0.99</v>
      </c>
      <c r="E37" s="5">
        <v>1</v>
      </c>
      <c r="F37" s="3" t="s">
        <v>72</v>
      </c>
      <c r="G37" s="5">
        <f>1/14</f>
        <v>7.1428571428571425E-2</v>
      </c>
      <c r="H37" s="3">
        <f t="shared" si="5"/>
        <v>7.0714285714285716E-2</v>
      </c>
      <c r="I37" s="7"/>
      <c r="J37" s="3">
        <f>I37*H37</f>
        <v>0</v>
      </c>
    </row>
    <row r="38" spans="1:10" ht="20.100000000000001" customHeight="1" x14ac:dyDescent="0.25">
      <c r="A38" s="13">
        <f t="shared" si="2"/>
        <v>33</v>
      </c>
      <c r="B38" s="2" t="s">
        <v>73</v>
      </c>
      <c r="C38" s="2" t="s">
        <v>74</v>
      </c>
      <c r="D38" s="3">
        <v>0.5</v>
      </c>
      <c r="E38" s="5">
        <v>1</v>
      </c>
      <c r="F38" s="3" t="s">
        <v>75</v>
      </c>
      <c r="G38" s="5">
        <v>0.1</v>
      </c>
      <c r="H38" s="3">
        <f t="shared" si="5"/>
        <v>0.05</v>
      </c>
      <c r="I38" s="7"/>
      <c r="J38" s="3">
        <f>I38*H38</f>
        <v>0</v>
      </c>
    </row>
    <row r="39" spans="1:10" ht="20.100000000000001" customHeight="1" x14ac:dyDescent="0.25">
      <c r="A39" s="13">
        <f t="shared" si="2"/>
        <v>34</v>
      </c>
      <c r="B39" s="2" t="s">
        <v>76</v>
      </c>
      <c r="C39" s="2" t="s">
        <v>77</v>
      </c>
      <c r="D39" s="3">
        <v>2.19</v>
      </c>
      <c r="E39" s="11">
        <v>0.1</v>
      </c>
      <c r="F39" s="3" t="s">
        <v>78</v>
      </c>
      <c r="G39" s="5">
        <v>0.1</v>
      </c>
      <c r="H39" s="3">
        <f t="shared" si="5"/>
        <v>0.219</v>
      </c>
      <c r="I39" s="7"/>
      <c r="J39" s="3">
        <f t="shared" ref="J39:J75" si="6">I39*H39</f>
        <v>0</v>
      </c>
    </row>
    <row r="40" spans="1:10" ht="20.100000000000001" customHeight="1" x14ac:dyDescent="0.25">
      <c r="A40" s="13">
        <f t="shared" si="2"/>
        <v>35</v>
      </c>
      <c r="B40" s="2" t="s">
        <v>79</v>
      </c>
      <c r="C40" s="2" t="s">
        <v>80</v>
      </c>
      <c r="D40" s="3">
        <v>1.19</v>
      </c>
      <c r="E40" s="11">
        <v>0.1</v>
      </c>
      <c r="F40" s="3" t="s">
        <v>81</v>
      </c>
      <c r="G40" s="5">
        <v>0.1</v>
      </c>
      <c r="H40" s="3">
        <f t="shared" si="5"/>
        <v>0.11899999999999999</v>
      </c>
      <c r="I40" s="7"/>
      <c r="J40" s="3">
        <f t="shared" si="6"/>
        <v>0</v>
      </c>
    </row>
    <row r="41" spans="1:10" ht="20.100000000000001" customHeight="1" x14ac:dyDescent="0.25">
      <c r="A41" s="13">
        <f t="shared" si="2"/>
        <v>36</v>
      </c>
      <c r="B41" s="2" t="s">
        <v>82</v>
      </c>
      <c r="C41" s="2" t="s">
        <v>83</v>
      </c>
      <c r="D41" s="3">
        <v>2</v>
      </c>
      <c r="E41" s="11">
        <v>0.1</v>
      </c>
      <c r="F41" s="3" t="s">
        <v>81</v>
      </c>
      <c r="G41" s="5">
        <v>0.1</v>
      </c>
      <c r="H41" s="3">
        <f t="shared" si="5"/>
        <v>0.2</v>
      </c>
      <c r="I41" s="7"/>
      <c r="J41" s="3">
        <f t="shared" si="6"/>
        <v>0</v>
      </c>
    </row>
    <row r="42" spans="1:10" ht="20.100000000000001" customHeight="1" x14ac:dyDescent="0.25">
      <c r="A42" s="13">
        <f t="shared" si="2"/>
        <v>37</v>
      </c>
      <c r="B42" s="2" t="s">
        <v>84</v>
      </c>
      <c r="C42" s="2" t="s">
        <v>77</v>
      </c>
      <c r="D42" s="3">
        <v>1.37</v>
      </c>
      <c r="E42" s="11">
        <v>0.1</v>
      </c>
      <c r="F42" s="3" t="s">
        <v>78</v>
      </c>
      <c r="G42" s="5">
        <v>0.1</v>
      </c>
      <c r="H42" s="3">
        <f t="shared" si="5"/>
        <v>0.13700000000000001</v>
      </c>
      <c r="I42" s="7"/>
      <c r="J42" s="3">
        <f t="shared" si="6"/>
        <v>0</v>
      </c>
    </row>
    <row r="43" spans="1:10" ht="20.100000000000001" customHeight="1" x14ac:dyDescent="0.25">
      <c r="A43" s="13">
        <f t="shared" si="2"/>
        <v>38</v>
      </c>
      <c r="B43" s="2" t="s">
        <v>85</v>
      </c>
      <c r="C43" s="2" t="s">
        <v>86</v>
      </c>
      <c r="D43" s="3">
        <v>1.99</v>
      </c>
      <c r="E43" s="5">
        <v>1</v>
      </c>
      <c r="F43" s="3" t="s">
        <v>87</v>
      </c>
      <c r="G43" s="5">
        <v>0.1</v>
      </c>
      <c r="H43" s="3">
        <f t="shared" si="5"/>
        <v>0.19900000000000001</v>
      </c>
      <c r="I43" s="7"/>
      <c r="J43" s="3">
        <f t="shared" si="6"/>
        <v>0</v>
      </c>
    </row>
    <row r="44" spans="1:10" ht="20.100000000000001" customHeight="1" x14ac:dyDescent="0.25">
      <c r="A44" s="13">
        <f t="shared" si="2"/>
        <v>39</v>
      </c>
      <c r="B44" s="2" t="s">
        <v>88</v>
      </c>
      <c r="C44" s="2" t="s">
        <v>89</v>
      </c>
      <c r="D44" s="3">
        <v>2.29</v>
      </c>
      <c r="E44" s="11">
        <v>0.1</v>
      </c>
      <c r="F44" s="3" t="s">
        <v>81</v>
      </c>
      <c r="G44" s="5">
        <v>0.1</v>
      </c>
      <c r="H44" s="3">
        <f t="shared" si="5"/>
        <v>0.22900000000000001</v>
      </c>
      <c r="I44" s="7"/>
      <c r="J44" s="3">
        <f t="shared" si="6"/>
        <v>0</v>
      </c>
    </row>
    <row r="45" spans="1:10" ht="20.100000000000001" customHeight="1" x14ac:dyDescent="0.25">
      <c r="A45" s="13">
        <f t="shared" si="2"/>
        <v>40</v>
      </c>
      <c r="B45" s="2" t="s">
        <v>90</v>
      </c>
      <c r="C45" s="2" t="s">
        <v>91</v>
      </c>
      <c r="D45" s="3">
        <v>2</v>
      </c>
      <c r="E45" s="11">
        <v>1</v>
      </c>
      <c r="F45" s="3" t="s">
        <v>92</v>
      </c>
      <c r="G45" s="5">
        <f>1/40</f>
        <v>2.5000000000000001E-2</v>
      </c>
      <c r="H45" s="3">
        <f>G45*D45</f>
        <v>0.05</v>
      </c>
      <c r="I45" s="7"/>
      <c r="J45" s="3">
        <f t="shared" si="6"/>
        <v>0</v>
      </c>
    </row>
    <row r="46" spans="1:10" ht="20.100000000000001" customHeight="1" x14ac:dyDescent="0.25">
      <c r="A46" s="13">
        <f t="shared" si="2"/>
        <v>41</v>
      </c>
      <c r="B46" s="2" t="s">
        <v>93</v>
      </c>
      <c r="C46" s="2" t="s">
        <v>40</v>
      </c>
      <c r="D46" s="3">
        <v>0.53</v>
      </c>
      <c r="E46" s="5">
        <v>1</v>
      </c>
      <c r="F46" s="3" t="s">
        <v>93</v>
      </c>
      <c r="G46" s="5">
        <v>0.5</v>
      </c>
      <c r="H46" s="3">
        <f t="shared" si="5"/>
        <v>0.26500000000000001</v>
      </c>
      <c r="I46" s="7"/>
      <c r="J46" s="3">
        <f t="shared" si="6"/>
        <v>0</v>
      </c>
    </row>
    <row r="47" spans="1:10" ht="24.75" customHeight="1" x14ac:dyDescent="0.25">
      <c r="A47" s="13">
        <f t="shared" si="2"/>
        <v>42</v>
      </c>
      <c r="B47" s="2" t="s">
        <v>94</v>
      </c>
      <c r="C47" s="2" t="s">
        <v>95</v>
      </c>
      <c r="D47" s="3">
        <v>0.81</v>
      </c>
      <c r="E47" s="5">
        <v>1</v>
      </c>
      <c r="F47" s="3" t="s">
        <v>94</v>
      </c>
      <c r="G47" s="5">
        <v>0.2</v>
      </c>
      <c r="H47" s="3">
        <f t="shared" si="5"/>
        <v>0.16200000000000003</v>
      </c>
      <c r="I47" s="7"/>
      <c r="J47" s="3">
        <f t="shared" si="6"/>
        <v>0</v>
      </c>
    </row>
    <row r="48" spans="1:10" ht="20.100000000000001" customHeight="1" x14ac:dyDescent="0.25">
      <c r="A48" s="13">
        <f t="shared" si="2"/>
        <v>43</v>
      </c>
      <c r="B48" s="2" t="s">
        <v>96</v>
      </c>
      <c r="C48" s="2" t="s">
        <v>97</v>
      </c>
      <c r="D48" s="3">
        <v>1.18</v>
      </c>
      <c r="E48" s="5">
        <v>1</v>
      </c>
      <c r="F48" s="3" t="s">
        <v>39</v>
      </c>
      <c r="G48" s="5">
        <v>0.5</v>
      </c>
      <c r="H48" s="3">
        <f t="shared" si="5"/>
        <v>0.59</v>
      </c>
      <c r="I48" s="7"/>
      <c r="J48" s="3">
        <f t="shared" si="6"/>
        <v>0</v>
      </c>
    </row>
    <row r="49" spans="1:10" ht="20.100000000000001" customHeight="1" x14ac:dyDescent="0.25">
      <c r="A49" s="13">
        <f t="shared" si="2"/>
        <v>44</v>
      </c>
      <c r="B49" s="2" t="s">
        <v>98</v>
      </c>
      <c r="C49" s="2" t="s">
        <v>99</v>
      </c>
      <c r="D49" s="3">
        <v>1.79</v>
      </c>
      <c r="E49" s="5">
        <v>6</v>
      </c>
      <c r="F49" s="3" t="s">
        <v>64</v>
      </c>
      <c r="G49" s="5">
        <v>0.25</v>
      </c>
      <c r="H49" s="3">
        <f t="shared" si="5"/>
        <v>0.44750000000000001</v>
      </c>
      <c r="I49" s="7"/>
      <c r="J49" s="3">
        <f t="shared" si="6"/>
        <v>0</v>
      </c>
    </row>
    <row r="50" spans="1:10" ht="20.100000000000001" customHeight="1" x14ac:dyDescent="0.25">
      <c r="A50" s="13">
        <f t="shared" si="2"/>
        <v>45</v>
      </c>
      <c r="B50" s="2" t="s">
        <v>100</v>
      </c>
      <c r="C50" s="2" t="s">
        <v>101</v>
      </c>
      <c r="D50" s="3">
        <v>24.99</v>
      </c>
      <c r="E50" s="5">
        <v>5</v>
      </c>
      <c r="F50" s="3" t="s">
        <v>102</v>
      </c>
      <c r="G50" s="5">
        <v>8.3333333333333332E-3</v>
      </c>
      <c r="H50" s="3">
        <f t="shared" ref="H50:H79" si="7">D50*G50</f>
        <v>0.20824999999999999</v>
      </c>
      <c r="I50" s="7"/>
      <c r="J50" s="3">
        <f t="shared" si="6"/>
        <v>0</v>
      </c>
    </row>
    <row r="51" spans="1:10" ht="20.100000000000001" customHeight="1" x14ac:dyDescent="0.25">
      <c r="A51" s="13">
        <f t="shared" si="2"/>
        <v>46</v>
      </c>
      <c r="B51" s="2" t="s">
        <v>103</v>
      </c>
      <c r="C51" s="2" t="s">
        <v>104</v>
      </c>
      <c r="D51" s="3">
        <v>13.99</v>
      </c>
      <c r="E51" s="5">
        <v>5</v>
      </c>
      <c r="F51" s="3" t="s">
        <v>102</v>
      </c>
      <c r="G51" s="5">
        <v>3.3333333333333333E-2</v>
      </c>
      <c r="H51" s="3">
        <f t="shared" si="7"/>
        <v>0.46633333333333332</v>
      </c>
      <c r="I51" s="7"/>
      <c r="J51" s="3">
        <f t="shared" si="6"/>
        <v>0</v>
      </c>
    </row>
    <row r="52" spans="1:10" ht="20.100000000000001" customHeight="1" x14ac:dyDescent="0.25">
      <c r="A52" s="13">
        <f t="shared" si="2"/>
        <v>47</v>
      </c>
      <c r="B52" s="2" t="s">
        <v>105</v>
      </c>
      <c r="C52" s="2" t="s">
        <v>106</v>
      </c>
      <c r="D52" s="3">
        <v>9.9700000000000006</v>
      </c>
      <c r="E52" s="11" t="s">
        <v>107</v>
      </c>
      <c r="F52" s="3" t="s">
        <v>108</v>
      </c>
      <c r="G52" s="5">
        <v>0.25</v>
      </c>
      <c r="H52" s="3">
        <f t="shared" si="7"/>
        <v>2.4925000000000002</v>
      </c>
      <c r="I52" s="7"/>
      <c r="J52" s="3">
        <f t="shared" si="6"/>
        <v>0</v>
      </c>
    </row>
    <row r="53" spans="1:10" ht="20.100000000000001" customHeight="1" x14ac:dyDescent="0.25">
      <c r="A53" s="13">
        <f t="shared" si="2"/>
        <v>48</v>
      </c>
      <c r="B53" s="2" t="s">
        <v>109</v>
      </c>
      <c r="C53" s="2" t="s">
        <v>4</v>
      </c>
      <c r="D53" s="3">
        <v>0.01</v>
      </c>
      <c r="E53" s="5">
        <v>1</v>
      </c>
      <c r="F53" s="3" t="s">
        <v>110</v>
      </c>
      <c r="G53" s="5">
        <v>1</v>
      </c>
      <c r="H53" s="3">
        <f>D53*G53</f>
        <v>0.01</v>
      </c>
      <c r="I53" s="7"/>
      <c r="J53" s="3">
        <f>I53*H53</f>
        <v>0</v>
      </c>
    </row>
    <row r="54" spans="1:10" ht="20.100000000000001" customHeight="1" x14ac:dyDescent="0.25">
      <c r="A54" s="13">
        <f t="shared" si="2"/>
        <v>49</v>
      </c>
      <c r="B54" s="2" t="s">
        <v>111</v>
      </c>
      <c r="C54" s="2" t="s">
        <v>4</v>
      </c>
      <c r="D54" s="3">
        <v>0.05</v>
      </c>
      <c r="E54" s="5">
        <v>1</v>
      </c>
      <c r="F54" s="3" t="s">
        <v>112</v>
      </c>
      <c r="G54" s="5">
        <v>1</v>
      </c>
      <c r="H54" s="3">
        <f>G54*D54</f>
        <v>0.05</v>
      </c>
      <c r="I54" s="7"/>
      <c r="J54" s="3">
        <f>I54*H54</f>
        <v>0</v>
      </c>
    </row>
    <row r="55" spans="1:10" ht="20.100000000000001" customHeight="1" x14ac:dyDescent="0.25">
      <c r="A55" s="13">
        <f t="shared" si="2"/>
        <v>50</v>
      </c>
      <c r="B55" s="2" t="s">
        <v>113</v>
      </c>
      <c r="C55" s="2" t="s">
        <v>4</v>
      </c>
      <c r="D55" s="3">
        <v>0.03</v>
      </c>
      <c r="E55" s="11">
        <v>1</v>
      </c>
      <c r="F55" s="3" t="s">
        <v>112</v>
      </c>
      <c r="G55" s="5">
        <v>1</v>
      </c>
      <c r="H55" s="3">
        <f t="shared" si="7"/>
        <v>0.03</v>
      </c>
      <c r="I55" s="7"/>
      <c r="J55" s="3">
        <f t="shared" si="6"/>
        <v>0</v>
      </c>
    </row>
    <row r="56" spans="1:10" ht="20.100000000000001" customHeight="1" x14ac:dyDescent="0.25">
      <c r="A56" s="13">
        <f t="shared" si="2"/>
        <v>51</v>
      </c>
      <c r="B56" s="2" t="s">
        <v>114</v>
      </c>
      <c r="C56" s="2" t="s">
        <v>4</v>
      </c>
      <c r="D56" s="3">
        <v>0.05</v>
      </c>
      <c r="E56" s="11">
        <v>1</v>
      </c>
      <c r="F56" s="3" t="s">
        <v>112</v>
      </c>
      <c r="G56" s="5">
        <v>1</v>
      </c>
      <c r="H56" s="3">
        <f t="shared" si="7"/>
        <v>0.05</v>
      </c>
      <c r="I56" s="7"/>
      <c r="J56" s="3">
        <f t="shared" si="6"/>
        <v>0</v>
      </c>
    </row>
    <row r="57" spans="1:10" ht="20.100000000000001" customHeight="1" x14ac:dyDescent="0.25">
      <c r="A57" s="13">
        <f t="shared" si="2"/>
        <v>52</v>
      </c>
      <c r="B57" s="2" t="s">
        <v>115</v>
      </c>
      <c r="C57" s="2" t="s">
        <v>116</v>
      </c>
      <c r="D57" s="3">
        <v>10</v>
      </c>
      <c r="E57" s="5">
        <v>5</v>
      </c>
      <c r="F57" s="3" t="s">
        <v>117</v>
      </c>
      <c r="G57" s="5">
        <f>E57/300</f>
        <v>1.6666666666666666E-2</v>
      </c>
      <c r="H57" s="3">
        <f t="shared" si="7"/>
        <v>0.16666666666666666</v>
      </c>
      <c r="I57" s="7"/>
      <c r="J57" s="3">
        <f t="shared" si="6"/>
        <v>0</v>
      </c>
    </row>
    <row r="58" spans="1:10" ht="20.100000000000001" customHeight="1" x14ac:dyDescent="0.25">
      <c r="A58" s="13">
        <f t="shared" si="2"/>
        <v>53</v>
      </c>
      <c r="B58" s="2" t="s">
        <v>118</v>
      </c>
      <c r="C58" s="2" t="s">
        <v>119</v>
      </c>
      <c r="D58" s="3">
        <v>1</v>
      </c>
      <c r="E58" s="11" t="s">
        <v>120</v>
      </c>
      <c r="F58" s="3" t="s">
        <v>121</v>
      </c>
      <c r="G58" s="5">
        <v>0.1</v>
      </c>
      <c r="H58" s="3">
        <f t="shared" si="7"/>
        <v>0.1</v>
      </c>
      <c r="I58" s="7"/>
      <c r="J58" s="3">
        <f t="shared" si="6"/>
        <v>0</v>
      </c>
    </row>
    <row r="59" spans="1:10" ht="20.100000000000001" customHeight="1" x14ac:dyDescent="0.25">
      <c r="A59" s="13">
        <f t="shared" si="2"/>
        <v>54</v>
      </c>
      <c r="B59" s="2" t="s">
        <v>122</v>
      </c>
      <c r="C59" s="2" t="s">
        <v>123</v>
      </c>
      <c r="D59" s="3">
        <v>1.0900000000000001</v>
      </c>
      <c r="E59" s="5">
        <v>1</v>
      </c>
      <c r="F59" s="3" t="s">
        <v>124</v>
      </c>
      <c r="G59" s="5">
        <v>0.5</v>
      </c>
      <c r="H59" s="3">
        <f t="shared" si="7"/>
        <v>0.54500000000000004</v>
      </c>
      <c r="I59" s="7"/>
      <c r="J59" s="3">
        <f t="shared" si="6"/>
        <v>0</v>
      </c>
    </row>
    <row r="60" spans="1:10" ht="20.100000000000001" customHeight="1" x14ac:dyDescent="0.25">
      <c r="A60" s="13">
        <f t="shared" si="2"/>
        <v>55</v>
      </c>
      <c r="B60" s="2" t="s">
        <v>125</v>
      </c>
      <c r="C60" s="2" t="s">
        <v>126</v>
      </c>
      <c r="D60" s="3">
        <v>3.59</v>
      </c>
      <c r="E60" s="5">
        <v>5</v>
      </c>
      <c r="F60" s="3" t="s">
        <v>125</v>
      </c>
      <c r="G60" s="5">
        <v>0.01</v>
      </c>
      <c r="H60" s="3">
        <f t="shared" si="7"/>
        <v>3.5900000000000001E-2</v>
      </c>
      <c r="I60" s="7"/>
      <c r="J60" s="3">
        <f t="shared" si="6"/>
        <v>0</v>
      </c>
    </row>
    <row r="61" spans="1:10" ht="20.100000000000001" customHeight="1" x14ac:dyDescent="0.25">
      <c r="A61" s="13">
        <f t="shared" si="2"/>
        <v>56</v>
      </c>
      <c r="B61" s="2" t="s">
        <v>127</v>
      </c>
      <c r="C61" s="2" t="s">
        <v>4</v>
      </c>
      <c r="D61" s="3">
        <v>0.03</v>
      </c>
      <c r="E61" s="5">
        <v>1</v>
      </c>
      <c r="F61" s="3" t="s">
        <v>128</v>
      </c>
      <c r="G61" s="5">
        <v>1</v>
      </c>
      <c r="H61" s="3">
        <f t="shared" si="7"/>
        <v>0.03</v>
      </c>
      <c r="I61" s="7"/>
      <c r="J61" s="3">
        <f t="shared" si="6"/>
        <v>0</v>
      </c>
    </row>
    <row r="62" spans="1:10" ht="20.100000000000001" customHeight="1" x14ac:dyDescent="0.25">
      <c r="A62" s="13">
        <f t="shared" si="2"/>
        <v>57</v>
      </c>
      <c r="B62" s="2" t="s">
        <v>129</v>
      </c>
      <c r="C62" s="2" t="s">
        <v>4</v>
      </c>
      <c r="D62" s="3">
        <v>0.25</v>
      </c>
      <c r="E62" s="5">
        <v>1</v>
      </c>
      <c r="F62" s="3" t="s">
        <v>128</v>
      </c>
      <c r="G62" s="5">
        <v>1</v>
      </c>
      <c r="H62" s="3">
        <f t="shared" si="7"/>
        <v>0.25</v>
      </c>
      <c r="I62" s="7"/>
      <c r="J62" s="3">
        <f t="shared" si="6"/>
        <v>0</v>
      </c>
    </row>
    <row r="63" spans="1:10" ht="20.100000000000001" customHeight="1" x14ac:dyDescent="0.25">
      <c r="A63" s="13">
        <f t="shared" si="2"/>
        <v>58</v>
      </c>
      <c r="B63" s="2" t="s">
        <v>130</v>
      </c>
      <c r="C63" s="2" t="s">
        <v>131</v>
      </c>
      <c r="D63" s="3">
        <v>0.05</v>
      </c>
      <c r="E63" s="5">
        <v>1</v>
      </c>
      <c r="F63" s="3" t="s">
        <v>132</v>
      </c>
      <c r="G63" s="5">
        <v>1</v>
      </c>
      <c r="H63" s="3">
        <f>G63*D63</f>
        <v>0.05</v>
      </c>
      <c r="I63" s="7"/>
      <c r="J63" s="3">
        <f>I63*H63</f>
        <v>0</v>
      </c>
    </row>
    <row r="64" spans="1:10" ht="20.100000000000001" customHeight="1" x14ac:dyDescent="0.25">
      <c r="A64" s="13">
        <f t="shared" si="2"/>
        <v>59</v>
      </c>
      <c r="B64" s="2" t="s">
        <v>133</v>
      </c>
      <c r="C64" s="2" t="s">
        <v>134</v>
      </c>
      <c r="D64" s="3">
        <v>0.49</v>
      </c>
      <c r="E64" s="5">
        <v>1</v>
      </c>
      <c r="F64" s="3" t="s">
        <v>135</v>
      </c>
      <c r="G64" s="5">
        <v>0.02</v>
      </c>
      <c r="H64" s="3">
        <f t="shared" si="7"/>
        <v>9.7999999999999997E-3</v>
      </c>
      <c r="I64" s="7"/>
      <c r="J64" s="3">
        <f t="shared" si="6"/>
        <v>0</v>
      </c>
    </row>
    <row r="65" spans="1:10" ht="20.100000000000001" customHeight="1" x14ac:dyDescent="0.25">
      <c r="A65" s="13">
        <f t="shared" si="2"/>
        <v>60</v>
      </c>
      <c r="B65" s="2" t="s">
        <v>136</v>
      </c>
      <c r="C65" s="2" t="s">
        <v>137</v>
      </c>
      <c r="D65" s="3">
        <v>0.3</v>
      </c>
      <c r="E65" s="5">
        <v>2</v>
      </c>
      <c r="F65" s="3" t="s">
        <v>138</v>
      </c>
      <c r="G65" s="5">
        <v>0.02</v>
      </c>
      <c r="H65" s="3">
        <f t="shared" si="7"/>
        <v>6.0000000000000001E-3</v>
      </c>
      <c r="I65" s="7"/>
      <c r="J65" s="3">
        <f t="shared" si="6"/>
        <v>0</v>
      </c>
    </row>
    <row r="66" spans="1:10" ht="20.100000000000001" customHeight="1" x14ac:dyDescent="0.25">
      <c r="A66" s="13">
        <f t="shared" si="2"/>
        <v>61</v>
      </c>
      <c r="B66" s="2" t="s">
        <v>139</v>
      </c>
      <c r="C66" s="2" t="s">
        <v>140</v>
      </c>
      <c r="D66" s="3">
        <v>1.99</v>
      </c>
      <c r="E66" s="5">
        <v>5</v>
      </c>
      <c r="F66" s="3" t="s">
        <v>141</v>
      </c>
      <c r="G66" s="5">
        <v>1.6666666666666666E-2</v>
      </c>
      <c r="H66" s="3">
        <f t="shared" si="7"/>
        <v>3.3166666666666664E-2</v>
      </c>
      <c r="I66" s="7"/>
      <c r="J66" s="3">
        <f t="shared" si="6"/>
        <v>0</v>
      </c>
    </row>
    <row r="67" spans="1:10" ht="20.100000000000001" customHeight="1" x14ac:dyDescent="0.25">
      <c r="A67" s="13">
        <f t="shared" si="2"/>
        <v>62</v>
      </c>
      <c r="B67" s="2" t="s">
        <v>142</v>
      </c>
      <c r="C67" s="2" t="s">
        <v>143</v>
      </c>
      <c r="D67" s="3">
        <v>0.79</v>
      </c>
      <c r="E67" s="5">
        <v>1</v>
      </c>
      <c r="F67" s="3" t="s">
        <v>108</v>
      </c>
      <c r="G67" s="5">
        <v>1.1764705882352941E-2</v>
      </c>
      <c r="H67" s="3">
        <f t="shared" si="7"/>
        <v>9.2941176470588242E-3</v>
      </c>
      <c r="I67" s="7"/>
      <c r="J67" s="3">
        <f t="shared" si="6"/>
        <v>0</v>
      </c>
    </row>
    <row r="68" spans="1:10" ht="20.100000000000001" customHeight="1" x14ac:dyDescent="0.25">
      <c r="A68" s="13">
        <f t="shared" si="2"/>
        <v>63</v>
      </c>
      <c r="B68" s="2" t="s">
        <v>144</v>
      </c>
      <c r="C68" s="2" t="s">
        <v>145</v>
      </c>
      <c r="D68" s="3">
        <v>1</v>
      </c>
      <c r="E68" s="5">
        <v>1</v>
      </c>
      <c r="F68" s="3" t="s">
        <v>34</v>
      </c>
      <c r="G68" s="5">
        <v>2.5000000000000001E-2</v>
      </c>
      <c r="H68" s="3">
        <f t="shared" si="7"/>
        <v>2.5000000000000001E-2</v>
      </c>
      <c r="I68" s="7"/>
      <c r="J68" s="3">
        <f t="shared" si="6"/>
        <v>0</v>
      </c>
    </row>
    <row r="69" spans="1:10" ht="20.100000000000001" customHeight="1" x14ac:dyDescent="0.25">
      <c r="A69" s="13">
        <f t="shared" si="2"/>
        <v>64</v>
      </c>
      <c r="B69" s="2" t="s">
        <v>146</v>
      </c>
      <c r="C69" s="2" t="s">
        <v>147</v>
      </c>
      <c r="D69" s="3">
        <v>3.72</v>
      </c>
      <c r="E69" s="11" t="s">
        <v>107</v>
      </c>
      <c r="F69" s="3" t="s">
        <v>108</v>
      </c>
      <c r="G69" s="5">
        <v>0.25</v>
      </c>
      <c r="H69" s="3">
        <f t="shared" si="7"/>
        <v>0.93</v>
      </c>
      <c r="I69" s="7"/>
      <c r="J69" s="3">
        <f t="shared" si="6"/>
        <v>0</v>
      </c>
    </row>
    <row r="70" spans="1:10" ht="20.100000000000001" customHeight="1" x14ac:dyDescent="0.25">
      <c r="A70" s="13">
        <f t="shared" si="2"/>
        <v>65</v>
      </c>
      <c r="B70" s="2" t="s">
        <v>148</v>
      </c>
      <c r="C70" s="2" t="s">
        <v>149</v>
      </c>
      <c r="D70" s="3">
        <v>1.98</v>
      </c>
      <c r="E70" s="5">
        <v>1</v>
      </c>
      <c r="F70" s="3" t="s">
        <v>148</v>
      </c>
      <c r="G70" s="5">
        <v>8.3333333333333329E-2</v>
      </c>
      <c r="H70" s="3">
        <f t="shared" si="7"/>
        <v>0.16499999999999998</v>
      </c>
      <c r="I70" s="7"/>
      <c r="J70" s="3">
        <f t="shared" si="6"/>
        <v>0</v>
      </c>
    </row>
    <row r="71" spans="1:10" ht="20.100000000000001" customHeight="1" x14ac:dyDescent="0.25">
      <c r="A71" s="13">
        <f t="shared" si="2"/>
        <v>66</v>
      </c>
      <c r="B71" s="2" t="s">
        <v>150</v>
      </c>
      <c r="C71" s="2" t="s">
        <v>149</v>
      </c>
      <c r="D71" s="3">
        <v>1.5</v>
      </c>
      <c r="E71" s="5">
        <v>1</v>
      </c>
      <c r="F71" s="3" t="s">
        <v>151</v>
      </c>
      <c r="G71" s="5">
        <f>1/12</f>
        <v>8.3333333333333329E-2</v>
      </c>
      <c r="H71" s="3">
        <f t="shared" si="7"/>
        <v>0.125</v>
      </c>
      <c r="I71" s="7"/>
      <c r="J71" s="3">
        <f t="shared" si="6"/>
        <v>0</v>
      </c>
    </row>
    <row r="72" spans="1:10" ht="20.100000000000001" customHeight="1" x14ac:dyDescent="0.25">
      <c r="A72" s="13">
        <f t="shared" ref="A72:A127" si="8">A71+1</f>
        <v>67</v>
      </c>
      <c r="B72" s="2" t="s">
        <v>152</v>
      </c>
      <c r="C72" s="2" t="s">
        <v>4</v>
      </c>
      <c r="D72" s="3">
        <v>0.28999999999999998</v>
      </c>
      <c r="E72" s="5">
        <v>1</v>
      </c>
      <c r="F72" s="3" t="s">
        <v>153</v>
      </c>
      <c r="G72" s="5">
        <v>1</v>
      </c>
      <c r="H72" s="3">
        <f t="shared" si="7"/>
        <v>0.28999999999999998</v>
      </c>
      <c r="I72" s="7"/>
      <c r="J72" s="3">
        <f t="shared" si="6"/>
        <v>0</v>
      </c>
    </row>
    <row r="73" spans="1:10" ht="20.100000000000001" customHeight="1" x14ac:dyDescent="0.25">
      <c r="A73" s="13">
        <f t="shared" si="8"/>
        <v>68</v>
      </c>
      <c r="B73" s="2" t="s">
        <v>154</v>
      </c>
      <c r="C73" s="2" t="s">
        <v>155</v>
      </c>
      <c r="D73" s="3">
        <v>0.99</v>
      </c>
      <c r="E73" s="5">
        <v>1</v>
      </c>
      <c r="F73" s="3" t="s">
        <v>156</v>
      </c>
      <c r="G73" s="5">
        <v>0.05</v>
      </c>
      <c r="H73" s="3">
        <f t="shared" si="7"/>
        <v>4.9500000000000002E-2</v>
      </c>
      <c r="I73" s="7"/>
      <c r="J73" s="3">
        <f t="shared" si="6"/>
        <v>0</v>
      </c>
    </row>
    <row r="74" spans="1:10" ht="20.100000000000001" customHeight="1" x14ac:dyDescent="0.25">
      <c r="A74" s="13">
        <f t="shared" si="8"/>
        <v>69</v>
      </c>
      <c r="B74" s="2" t="s">
        <v>157</v>
      </c>
      <c r="C74" s="2" t="s">
        <v>158</v>
      </c>
      <c r="D74" s="3">
        <v>6.79</v>
      </c>
      <c r="E74" s="5">
        <v>1</v>
      </c>
      <c r="F74" s="3" t="s">
        <v>43</v>
      </c>
      <c r="G74" s="5">
        <v>0.25</v>
      </c>
      <c r="H74" s="3">
        <f t="shared" si="7"/>
        <v>1.6975</v>
      </c>
      <c r="I74" s="7"/>
      <c r="J74" s="3">
        <f t="shared" si="6"/>
        <v>0</v>
      </c>
    </row>
    <row r="75" spans="1:10" ht="20.100000000000001" customHeight="1" x14ac:dyDescent="0.25">
      <c r="A75" s="13">
        <f t="shared" si="8"/>
        <v>70</v>
      </c>
      <c r="B75" s="2" t="s">
        <v>159</v>
      </c>
      <c r="C75" s="2" t="s">
        <v>160</v>
      </c>
      <c r="D75" s="3">
        <v>0.85</v>
      </c>
      <c r="E75" s="5">
        <v>1</v>
      </c>
      <c r="F75" s="3" t="s">
        <v>43</v>
      </c>
      <c r="G75" s="5">
        <v>0.1</v>
      </c>
      <c r="H75" s="3">
        <f t="shared" si="7"/>
        <v>8.5000000000000006E-2</v>
      </c>
      <c r="I75" s="7"/>
      <c r="J75" s="3">
        <f t="shared" si="6"/>
        <v>0</v>
      </c>
    </row>
    <row r="76" spans="1:10" ht="20.100000000000001" customHeight="1" x14ac:dyDescent="0.25">
      <c r="A76" s="13">
        <f t="shared" si="8"/>
        <v>71</v>
      </c>
      <c r="B76" s="2" t="s">
        <v>161</v>
      </c>
      <c r="C76" s="8" t="s">
        <v>162</v>
      </c>
      <c r="D76" s="3">
        <v>0.99</v>
      </c>
      <c r="E76" s="11" t="s">
        <v>120</v>
      </c>
      <c r="F76" s="3" t="s">
        <v>163</v>
      </c>
      <c r="G76" s="5">
        <v>0.05</v>
      </c>
      <c r="H76" s="3">
        <f t="shared" si="7"/>
        <v>4.9500000000000002E-2</v>
      </c>
      <c r="I76" s="7"/>
      <c r="J76" s="3">
        <f t="shared" ref="J76:J87" si="9">I76*H76</f>
        <v>0</v>
      </c>
    </row>
    <row r="77" spans="1:10" ht="20.100000000000001" customHeight="1" x14ac:dyDescent="0.25">
      <c r="A77" s="13">
        <f t="shared" si="8"/>
        <v>72</v>
      </c>
      <c r="B77" s="2" t="s">
        <v>164</v>
      </c>
      <c r="C77" s="8" t="s">
        <v>165</v>
      </c>
      <c r="D77" s="3">
        <v>0.35</v>
      </c>
      <c r="E77" s="11">
        <v>0.5</v>
      </c>
      <c r="F77" s="3" t="s">
        <v>34</v>
      </c>
      <c r="G77" s="5">
        <f>36/40</f>
        <v>0.9</v>
      </c>
      <c r="H77" s="3">
        <f t="shared" si="7"/>
        <v>0.315</v>
      </c>
      <c r="I77" s="7"/>
      <c r="J77" s="3">
        <f t="shared" si="9"/>
        <v>0</v>
      </c>
    </row>
    <row r="78" spans="1:10" ht="20.100000000000001" customHeight="1" x14ac:dyDescent="0.25">
      <c r="A78" s="13">
        <f t="shared" si="8"/>
        <v>73</v>
      </c>
      <c r="B78" s="2" t="s">
        <v>166</v>
      </c>
      <c r="C78" s="8" t="s">
        <v>167</v>
      </c>
      <c r="D78" s="3">
        <v>0.5</v>
      </c>
      <c r="E78" s="11">
        <v>0.5</v>
      </c>
      <c r="F78" s="3" t="s">
        <v>34</v>
      </c>
      <c r="G78" s="5">
        <f>36/180</f>
        <v>0.2</v>
      </c>
      <c r="H78" s="3">
        <f t="shared" si="7"/>
        <v>0.1</v>
      </c>
      <c r="I78" s="7"/>
      <c r="J78" s="3">
        <f t="shared" si="9"/>
        <v>0</v>
      </c>
    </row>
    <row r="79" spans="1:10" ht="20.100000000000001" customHeight="1" x14ac:dyDescent="0.25">
      <c r="A79" s="13">
        <f t="shared" si="8"/>
        <v>74</v>
      </c>
      <c r="B79" s="2" t="s">
        <v>168</v>
      </c>
      <c r="C79" s="2" t="s">
        <v>169</v>
      </c>
      <c r="D79" s="3">
        <v>7.14</v>
      </c>
      <c r="E79" s="11">
        <v>0.25</v>
      </c>
      <c r="F79" s="3" t="s">
        <v>108</v>
      </c>
      <c r="G79" s="5">
        <v>0.25</v>
      </c>
      <c r="H79" s="3">
        <f t="shared" si="7"/>
        <v>1.7849999999999999</v>
      </c>
      <c r="I79" s="7"/>
      <c r="J79" s="3">
        <f t="shared" si="9"/>
        <v>0</v>
      </c>
    </row>
    <row r="80" spans="1:10" ht="20.100000000000001" customHeight="1" x14ac:dyDescent="0.25">
      <c r="A80" s="13">
        <f t="shared" si="8"/>
        <v>75</v>
      </c>
      <c r="B80" s="2" t="s">
        <v>170</v>
      </c>
      <c r="C80" s="2" t="s">
        <v>147</v>
      </c>
      <c r="D80" s="3">
        <v>5.93</v>
      </c>
      <c r="E80" s="11">
        <v>0.25</v>
      </c>
      <c r="F80" s="3" t="s">
        <v>108</v>
      </c>
      <c r="G80" s="5">
        <v>0.25</v>
      </c>
      <c r="H80" s="3">
        <f t="shared" ref="H80:H91" si="10">D80*G80</f>
        <v>1.4824999999999999</v>
      </c>
      <c r="I80" s="7"/>
      <c r="J80" s="3">
        <f t="shared" si="9"/>
        <v>0</v>
      </c>
    </row>
    <row r="81" spans="1:10" ht="20.100000000000001" customHeight="1" x14ac:dyDescent="0.25">
      <c r="A81" s="13">
        <f t="shared" si="8"/>
        <v>76</v>
      </c>
      <c r="B81" s="2" t="s">
        <v>171</v>
      </c>
      <c r="C81" s="2" t="s">
        <v>4</v>
      </c>
      <c r="D81" s="3">
        <v>0.25</v>
      </c>
      <c r="E81" s="11">
        <v>1</v>
      </c>
      <c r="F81" s="3" t="s">
        <v>172</v>
      </c>
      <c r="G81" s="5">
        <v>1</v>
      </c>
      <c r="H81" s="3">
        <f>G81*D81</f>
        <v>0.25</v>
      </c>
      <c r="I81" s="7"/>
      <c r="J81" s="3">
        <f>I81*H81</f>
        <v>0</v>
      </c>
    </row>
    <row r="82" spans="1:10" ht="20.100000000000001" customHeight="1" x14ac:dyDescent="0.25">
      <c r="A82" s="13">
        <f t="shared" si="8"/>
        <v>77</v>
      </c>
      <c r="B82" s="2" t="s">
        <v>173</v>
      </c>
      <c r="C82" s="2" t="s">
        <v>174</v>
      </c>
      <c r="D82" s="3">
        <v>1</v>
      </c>
      <c r="E82" s="5">
        <v>1</v>
      </c>
      <c r="F82" s="3" t="s">
        <v>175</v>
      </c>
      <c r="G82" s="5">
        <v>0.01</v>
      </c>
      <c r="H82" s="3">
        <f t="shared" si="10"/>
        <v>0.01</v>
      </c>
      <c r="I82" s="7"/>
      <c r="J82" s="3">
        <f t="shared" si="9"/>
        <v>0</v>
      </c>
    </row>
    <row r="83" spans="1:10" ht="20.100000000000001" customHeight="1" x14ac:dyDescent="0.25">
      <c r="A83" s="13">
        <f t="shared" si="8"/>
        <v>78</v>
      </c>
      <c r="B83" s="2" t="s">
        <v>176</v>
      </c>
      <c r="C83" s="2" t="s">
        <v>4</v>
      </c>
      <c r="D83" s="3">
        <v>0.49</v>
      </c>
      <c r="E83" s="5">
        <v>1</v>
      </c>
      <c r="F83" s="3" t="s">
        <v>177</v>
      </c>
      <c r="G83" s="5">
        <v>1</v>
      </c>
      <c r="H83" s="3">
        <f t="shared" si="10"/>
        <v>0.49</v>
      </c>
      <c r="I83" s="7"/>
      <c r="J83" s="3">
        <f t="shared" si="9"/>
        <v>0</v>
      </c>
    </row>
    <row r="84" spans="1:10" ht="20.100000000000001" customHeight="1" x14ac:dyDescent="0.25">
      <c r="A84" s="13">
        <f t="shared" si="8"/>
        <v>79</v>
      </c>
      <c r="B84" s="2" t="s">
        <v>178</v>
      </c>
      <c r="C84" s="2" t="s">
        <v>179</v>
      </c>
      <c r="D84" s="3">
        <v>0.25</v>
      </c>
      <c r="E84" s="5">
        <v>1</v>
      </c>
      <c r="F84" s="3" t="s">
        <v>180</v>
      </c>
      <c r="G84" s="5">
        <v>1</v>
      </c>
      <c r="H84" s="3">
        <f t="shared" si="10"/>
        <v>0.25</v>
      </c>
      <c r="I84" s="7"/>
      <c r="J84" s="3">
        <f t="shared" si="9"/>
        <v>0</v>
      </c>
    </row>
    <row r="85" spans="1:10" ht="20.100000000000001" customHeight="1" x14ac:dyDescent="0.25">
      <c r="A85" s="13">
        <f t="shared" si="8"/>
        <v>80</v>
      </c>
      <c r="B85" s="2" t="s">
        <v>181</v>
      </c>
      <c r="C85" s="2" t="s">
        <v>4</v>
      </c>
      <c r="D85" s="3">
        <v>11.89</v>
      </c>
      <c r="E85" s="5">
        <v>1</v>
      </c>
      <c r="F85" s="3" t="s">
        <v>180</v>
      </c>
      <c r="G85" s="5">
        <v>1</v>
      </c>
      <c r="H85" s="3">
        <f t="shared" si="10"/>
        <v>11.89</v>
      </c>
      <c r="I85" s="7"/>
      <c r="J85" s="3">
        <f t="shared" si="9"/>
        <v>0</v>
      </c>
    </row>
    <row r="86" spans="1:10" ht="20.100000000000001" customHeight="1" x14ac:dyDescent="0.25">
      <c r="A86" s="13">
        <f t="shared" si="8"/>
        <v>81</v>
      </c>
      <c r="B86" s="2" t="s">
        <v>182</v>
      </c>
      <c r="C86" s="2" t="s">
        <v>183</v>
      </c>
      <c r="D86" s="3">
        <v>3.37</v>
      </c>
      <c r="E86" s="5">
        <v>1</v>
      </c>
      <c r="F86" s="3" t="s">
        <v>184</v>
      </c>
      <c r="G86" s="5">
        <v>0.2</v>
      </c>
      <c r="H86" s="3">
        <f t="shared" si="10"/>
        <v>0.67400000000000004</v>
      </c>
      <c r="I86" s="7"/>
      <c r="J86" s="3">
        <f t="shared" si="9"/>
        <v>0</v>
      </c>
    </row>
    <row r="87" spans="1:10" ht="20.100000000000001" customHeight="1" x14ac:dyDescent="0.25">
      <c r="A87" s="13">
        <f t="shared" si="8"/>
        <v>82</v>
      </c>
      <c r="B87" s="2" t="s">
        <v>185</v>
      </c>
      <c r="C87" s="2" t="s">
        <v>186</v>
      </c>
      <c r="D87" s="3">
        <v>0.69</v>
      </c>
      <c r="E87" s="5">
        <v>1</v>
      </c>
      <c r="F87" s="6" t="s">
        <v>187</v>
      </c>
      <c r="G87" s="5">
        <v>0.02</v>
      </c>
      <c r="H87" s="3">
        <f t="shared" si="10"/>
        <v>1.38E-2</v>
      </c>
      <c r="I87" s="7"/>
      <c r="J87" s="3">
        <f t="shared" si="9"/>
        <v>0</v>
      </c>
    </row>
    <row r="88" spans="1:10" ht="20.100000000000001" customHeight="1" x14ac:dyDescent="0.25">
      <c r="A88" s="13">
        <f t="shared" si="8"/>
        <v>83</v>
      </c>
      <c r="B88" s="2" t="s">
        <v>188</v>
      </c>
      <c r="C88" s="2" t="s">
        <v>189</v>
      </c>
      <c r="D88" s="3">
        <v>2</v>
      </c>
      <c r="E88" s="5">
        <v>10</v>
      </c>
      <c r="F88" s="3" t="s">
        <v>190</v>
      </c>
      <c r="G88" s="5">
        <v>0.1</v>
      </c>
      <c r="H88" s="3">
        <f>G88*D88</f>
        <v>0.2</v>
      </c>
      <c r="I88" s="7"/>
      <c r="J88" s="3">
        <f>I88*H88</f>
        <v>0</v>
      </c>
    </row>
    <row r="89" spans="1:10" ht="20.100000000000001" customHeight="1" x14ac:dyDescent="0.25">
      <c r="A89" s="13">
        <f t="shared" si="8"/>
        <v>84</v>
      </c>
      <c r="B89" s="2" t="s">
        <v>191</v>
      </c>
      <c r="C89" s="2" t="s">
        <v>4</v>
      </c>
      <c r="D89" s="3">
        <v>1</v>
      </c>
      <c r="E89" s="5">
        <v>1</v>
      </c>
      <c r="F89" s="3" t="s">
        <v>192</v>
      </c>
      <c r="G89" s="5">
        <v>1</v>
      </c>
      <c r="H89" s="3">
        <f t="shared" si="10"/>
        <v>1</v>
      </c>
      <c r="I89" s="7"/>
      <c r="J89" s="3">
        <f t="shared" ref="J89:J112" si="11">I89*H89</f>
        <v>0</v>
      </c>
    </row>
    <row r="90" spans="1:10" ht="20.100000000000001" customHeight="1" x14ac:dyDescent="0.25">
      <c r="A90" s="13">
        <f t="shared" si="8"/>
        <v>85</v>
      </c>
      <c r="B90" s="2" t="s">
        <v>193</v>
      </c>
      <c r="C90" s="2" t="s">
        <v>4</v>
      </c>
      <c r="D90" s="3">
        <v>2.29</v>
      </c>
      <c r="E90" s="5">
        <v>1</v>
      </c>
      <c r="F90" s="3" t="s">
        <v>192</v>
      </c>
      <c r="G90" s="5">
        <v>1</v>
      </c>
      <c r="H90" s="3">
        <f t="shared" si="10"/>
        <v>2.29</v>
      </c>
      <c r="I90" s="7"/>
      <c r="J90" s="3">
        <f t="shared" si="11"/>
        <v>0</v>
      </c>
    </row>
    <row r="91" spans="1:10" ht="20.100000000000001" customHeight="1" x14ac:dyDescent="0.25">
      <c r="A91" s="13">
        <f t="shared" si="8"/>
        <v>86</v>
      </c>
      <c r="B91" s="2" t="s">
        <v>194</v>
      </c>
      <c r="C91" s="2" t="s">
        <v>195</v>
      </c>
      <c r="D91" s="3">
        <v>3</v>
      </c>
      <c r="E91" s="5">
        <v>1</v>
      </c>
      <c r="F91" s="3" t="s">
        <v>196</v>
      </c>
      <c r="G91" s="5">
        <v>0.02</v>
      </c>
      <c r="H91" s="3">
        <f t="shared" si="10"/>
        <v>0.06</v>
      </c>
      <c r="I91" s="7"/>
      <c r="J91" s="3">
        <f t="shared" si="11"/>
        <v>0</v>
      </c>
    </row>
    <row r="92" spans="1:10" ht="20.100000000000001" customHeight="1" x14ac:dyDescent="0.25">
      <c r="A92" s="13">
        <f t="shared" si="8"/>
        <v>87</v>
      </c>
      <c r="B92" s="2" t="s">
        <v>197</v>
      </c>
      <c r="C92" s="2" t="s">
        <v>4</v>
      </c>
      <c r="D92" s="3">
        <v>0.1</v>
      </c>
      <c r="E92" s="5">
        <v>1</v>
      </c>
      <c r="F92" s="3" t="s">
        <v>198</v>
      </c>
      <c r="G92" s="5">
        <v>1</v>
      </c>
      <c r="H92" s="3">
        <f>D92*G92</f>
        <v>0.1</v>
      </c>
      <c r="I92" s="7"/>
      <c r="J92" s="3">
        <f t="shared" si="11"/>
        <v>0</v>
      </c>
    </row>
    <row r="93" spans="1:10" ht="20.100000000000001" customHeight="1" x14ac:dyDescent="0.25">
      <c r="A93" s="13">
        <f t="shared" si="8"/>
        <v>88</v>
      </c>
      <c r="B93" s="2" t="s">
        <v>199</v>
      </c>
      <c r="C93" s="2" t="s">
        <v>80</v>
      </c>
      <c r="D93" s="3">
        <v>4.6900000000000004</v>
      </c>
      <c r="E93" s="11" t="s">
        <v>120</v>
      </c>
      <c r="F93" s="3" t="s">
        <v>81</v>
      </c>
      <c r="G93" s="5">
        <v>0.1</v>
      </c>
      <c r="H93" s="3">
        <f t="shared" ref="H93:H111" si="12">D93*G93</f>
        <v>0.46900000000000008</v>
      </c>
      <c r="I93" s="7"/>
      <c r="J93" s="3">
        <f t="shared" si="11"/>
        <v>0</v>
      </c>
    </row>
    <row r="94" spans="1:10" ht="20.100000000000001" customHeight="1" x14ac:dyDescent="0.25">
      <c r="A94" s="13">
        <f t="shared" si="8"/>
        <v>89</v>
      </c>
      <c r="B94" s="2" t="s">
        <v>200</v>
      </c>
      <c r="C94" s="2" t="s">
        <v>201</v>
      </c>
      <c r="D94" s="3">
        <v>3.69</v>
      </c>
      <c r="E94" s="5">
        <v>1</v>
      </c>
      <c r="F94" s="3" t="s">
        <v>64</v>
      </c>
      <c r="G94" s="5">
        <v>0.01</v>
      </c>
      <c r="H94" s="3">
        <f t="shared" si="12"/>
        <v>3.6900000000000002E-2</v>
      </c>
      <c r="I94" s="7"/>
      <c r="J94" s="3">
        <f t="shared" si="11"/>
        <v>0</v>
      </c>
    </row>
    <row r="95" spans="1:10" ht="20.100000000000001" customHeight="1" x14ac:dyDescent="0.25">
      <c r="A95" s="13">
        <f t="shared" si="8"/>
        <v>90</v>
      </c>
      <c r="B95" s="2" t="s">
        <v>202</v>
      </c>
      <c r="C95" s="2" t="s">
        <v>203</v>
      </c>
      <c r="D95" s="3">
        <v>1.75</v>
      </c>
      <c r="E95" s="5">
        <v>1</v>
      </c>
      <c r="F95" s="3" t="s">
        <v>204</v>
      </c>
      <c r="G95" s="5">
        <v>1</v>
      </c>
      <c r="H95" s="3">
        <f t="shared" si="12"/>
        <v>1.75</v>
      </c>
      <c r="I95" s="7"/>
      <c r="J95" s="3">
        <f t="shared" si="11"/>
        <v>0</v>
      </c>
    </row>
    <row r="96" spans="1:10" ht="20.100000000000001" customHeight="1" x14ac:dyDescent="0.25">
      <c r="A96" s="13">
        <f t="shared" si="8"/>
        <v>91</v>
      </c>
      <c r="B96" s="2" t="s">
        <v>205</v>
      </c>
      <c r="C96" s="2" t="s">
        <v>4</v>
      </c>
      <c r="D96" s="3">
        <v>0.25</v>
      </c>
      <c r="E96" s="5">
        <v>1</v>
      </c>
      <c r="F96" s="3" t="s">
        <v>206</v>
      </c>
      <c r="G96" s="5">
        <v>1</v>
      </c>
      <c r="H96" s="3">
        <f t="shared" si="12"/>
        <v>0.25</v>
      </c>
      <c r="I96" s="7"/>
      <c r="J96" s="3">
        <f t="shared" si="11"/>
        <v>0</v>
      </c>
    </row>
    <row r="97" spans="1:10" ht="20.100000000000001" customHeight="1" x14ac:dyDescent="0.25">
      <c r="A97" s="13">
        <f t="shared" si="8"/>
        <v>92</v>
      </c>
      <c r="B97" s="2" t="s">
        <v>207</v>
      </c>
      <c r="C97" s="2" t="s">
        <v>137</v>
      </c>
      <c r="D97" s="3">
        <v>2.96</v>
      </c>
      <c r="E97" s="5">
        <v>1</v>
      </c>
      <c r="F97" s="3" t="s">
        <v>206</v>
      </c>
      <c r="G97" s="5">
        <v>0.01</v>
      </c>
      <c r="H97" s="3">
        <f t="shared" si="12"/>
        <v>2.9600000000000001E-2</v>
      </c>
      <c r="I97" s="7"/>
      <c r="J97" s="3">
        <f t="shared" si="11"/>
        <v>0</v>
      </c>
    </row>
    <row r="98" spans="1:10" ht="20.100000000000001" customHeight="1" x14ac:dyDescent="0.25">
      <c r="A98" s="13">
        <f t="shared" si="8"/>
        <v>93</v>
      </c>
      <c r="B98" s="2" t="s">
        <v>208</v>
      </c>
      <c r="C98" s="2" t="s">
        <v>4</v>
      </c>
      <c r="D98" s="3">
        <v>0.4</v>
      </c>
      <c r="E98" s="5">
        <v>1</v>
      </c>
      <c r="F98" s="3" t="s">
        <v>208</v>
      </c>
      <c r="G98" s="5">
        <v>1</v>
      </c>
      <c r="H98" s="3">
        <f t="shared" si="12"/>
        <v>0.4</v>
      </c>
      <c r="I98" s="7"/>
      <c r="J98" s="3">
        <f t="shared" si="11"/>
        <v>0</v>
      </c>
    </row>
    <row r="99" spans="1:10" ht="20.100000000000001" customHeight="1" x14ac:dyDescent="0.25">
      <c r="A99" s="13">
        <f t="shared" si="8"/>
        <v>94</v>
      </c>
      <c r="B99" s="2" t="s">
        <v>209</v>
      </c>
      <c r="C99" s="2" t="s">
        <v>210</v>
      </c>
      <c r="D99" s="3">
        <v>1.59</v>
      </c>
      <c r="E99" s="5">
        <v>30</v>
      </c>
      <c r="F99" s="3" t="s">
        <v>209</v>
      </c>
      <c r="G99" s="5">
        <f>E99/5000</f>
        <v>6.0000000000000001E-3</v>
      </c>
      <c r="H99" s="3">
        <f t="shared" si="12"/>
        <v>9.5399999999999999E-3</v>
      </c>
      <c r="I99" s="7"/>
      <c r="J99" s="3">
        <f t="shared" si="11"/>
        <v>0</v>
      </c>
    </row>
    <row r="100" spans="1:10" ht="20.100000000000001" customHeight="1" x14ac:dyDescent="0.25">
      <c r="A100" s="13">
        <f t="shared" si="8"/>
        <v>95</v>
      </c>
      <c r="B100" s="2" t="s">
        <v>211</v>
      </c>
      <c r="C100" s="2" t="s">
        <v>4</v>
      </c>
      <c r="D100" s="3">
        <v>0.01</v>
      </c>
      <c r="E100" s="5">
        <v>1</v>
      </c>
      <c r="F100" s="3" t="s">
        <v>212</v>
      </c>
      <c r="G100" s="5">
        <v>1</v>
      </c>
      <c r="H100" s="3">
        <f t="shared" si="12"/>
        <v>0.01</v>
      </c>
      <c r="I100" s="7"/>
      <c r="J100" s="3">
        <f t="shared" si="11"/>
        <v>0</v>
      </c>
    </row>
    <row r="101" spans="1:10" ht="20.100000000000001" customHeight="1" x14ac:dyDescent="0.25">
      <c r="A101" s="13">
        <f t="shared" si="8"/>
        <v>96</v>
      </c>
      <c r="B101" s="2" t="s">
        <v>213</v>
      </c>
      <c r="C101" s="2" t="s">
        <v>186</v>
      </c>
      <c r="D101" s="3">
        <v>0.39</v>
      </c>
      <c r="E101" s="5">
        <v>1</v>
      </c>
      <c r="F101" s="3" t="s">
        <v>214</v>
      </c>
      <c r="G101" s="5">
        <v>0.02</v>
      </c>
      <c r="H101" s="3">
        <f t="shared" si="12"/>
        <v>7.8000000000000005E-3</v>
      </c>
      <c r="I101" s="7"/>
      <c r="J101" s="3">
        <f t="shared" si="11"/>
        <v>0</v>
      </c>
    </row>
    <row r="102" spans="1:10" ht="20.100000000000001" customHeight="1" x14ac:dyDescent="0.25">
      <c r="A102" s="13">
        <f t="shared" si="8"/>
        <v>97</v>
      </c>
      <c r="B102" s="2" t="s">
        <v>215</v>
      </c>
      <c r="C102" s="2" t="s">
        <v>216</v>
      </c>
      <c r="D102" s="3">
        <v>1.75</v>
      </c>
      <c r="E102" s="5">
        <v>36</v>
      </c>
      <c r="F102" s="3" t="s">
        <v>217</v>
      </c>
      <c r="G102" s="5">
        <v>8.3000000000000004E-2</v>
      </c>
      <c r="H102" s="3">
        <f>G102*D102</f>
        <v>0.14525000000000002</v>
      </c>
      <c r="I102" s="7"/>
      <c r="J102" s="3">
        <f>I102*H102</f>
        <v>0</v>
      </c>
    </row>
    <row r="103" spans="1:10" ht="20.100000000000001" customHeight="1" x14ac:dyDescent="0.25">
      <c r="A103" s="13">
        <f t="shared" si="8"/>
        <v>98</v>
      </c>
      <c r="B103" s="2" t="s">
        <v>218</v>
      </c>
      <c r="C103" s="2" t="s">
        <v>219</v>
      </c>
      <c r="D103" s="3">
        <v>1.69</v>
      </c>
      <c r="E103" s="5">
        <v>1</v>
      </c>
      <c r="F103" s="3" t="s">
        <v>220</v>
      </c>
      <c r="G103" s="5">
        <v>0.16666666666666666</v>
      </c>
      <c r="H103" s="3">
        <f t="shared" si="12"/>
        <v>0.28166666666666662</v>
      </c>
      <c r="I103" s="7"/>
      <c r="J103" s="3">
        <f t="shared" si="11"/>
        <v>0</v>
      </c>
    </row>
    <row r="104" spans="1:10" ht="20.100000000000001" customHeight="1" x14ac:dyDescent="0.25">
      <c r="A104" s="13">
        <f t="shared" si="8"/>
        <v>99</v>
      </c>
      <c r="B104" s="2" t="s">
        <v>221</v>
      </c>
      <c r="C104" s="2" t="s">
        <v>222</v>
      </c>
      <c r="D104" s="3">
        <v>0.28999999999999998</v>
      </c>
      <c r="E104" s="5">
        <v>2</v>
      </c>
      <c r="F104" s="3" t="s">
        <v>43</v>
      </c>
      <c r="G104" s="5">
        <v>0.03</v>
      </c>
      <c r="H104" s="3">
        <f t="shared" si="12"/>
        <v>8.6999999999999994E-3</v>
      </c>
      <c r="I104" s="7"/>
      <c r="J104" s="3">
        <f t="shared" si="11"/>
        <v>0</v>
      </c>
    </row>
    <row r="105" spans="1:10" ht="20.100000000000001" customHeight="1" x14ac:dyDescent="0.25">
      <c r="A105" s="13">
        <f t="shared" si="8"/>
        <v>100</v>
      </c>
      <c r="B105" s="2" t="s">
        <v>223</v>
      </c>
      <c r="C105" s="2" t="s">
        <v>222</v>
      </c>
      <c r="D105" s="3">
        <v>2</v>
      </c>
      <c r="E105" s="5">
        <v>1</v>
      </c>
      <c r="F105" s="3" t="s">
        <v>43</v>
      </c>
      <c r="G105" s="5">
        <v>1.7000000000000001E-2</v>
      </c>
      <c r="H105" s="3">
        <f>G105*D105</f>
        <v>3.4000000000000002E-2</v>
      </c>
      <c r="I105" s="7"/>
      <c r="J105" s="3">
        <f>I105*H105</f>
        <v>0</v>
      </c>
    </row>
    <row r="106" spans="1:10" ht="20.100000000000001" customHeight="1" x14ac:dyDescent="0.25">
      <c r="A106" s="13">
        <f t="shared" si="8"/>
        <v>101</v>
      </c>
      <c r="B106" s="2" t="s">
        <v>224</v>
      </c>
      <c r="C106" s="2" t="s">
        <v>225</v>
      </c>
      <c r="D106" s="3">
        <v>1.99</v>
      </c>
      <c r="E106" s="5">
        <v>1</v>
      </c>
      <c r="F106" s="3" t="s">
        <v>226</v>
      </c>
      <c r="G106" s="5">
        <v>1.4999999999999999E-2</v>
      </c>
      <c r="H106" s="3">
        <f t="shared" si="12"/>
        <v>2.9849999999999998E-2</v>
      </c>
      <c r="I106" s="7"/>
      <c r="J106" s="3">
        <f t="shared" si="11"/>
        <v>0</v>
      </c>
    </row>
    <row r="107" spans="1:10" ht="20.100000000000001" customHeight="1" x14ac:dyDescent="0.25">
      <c r="A107" s="13">
        <f t="shared" si="8"/>
        <v>102</v>
      </c>
      <c r="B107" s="2" t="s">
        <v>227</v>
      </c>
      <c r="C107" s="2" t="s">
        <v>228</v>
      </c>
      <c r="D107" s="3">
        <v>1.75</v>
      </c>
      <c r="E107" s="5">
        <v>3</v>
      </c>
      <c r="F107" s="3" t="s">
        <v>229</v>
      </c>
      <c r="G107" s="5">
        <v>4.0000000000000001E-3</v>
      </c>
      <c r="H107" s="3">
        <f t="shared" si="12"/>
        <v>7.0000000000000001E-3</v>
      </c>
      <c r="I107" s="7"/>
      <c r="J107" s="3">
        <f t="shared" si="11"/>
        <v>0</v>
      </c>
    </row>
    <row r="108" spans="1:10" ht="20.100000000000001" customHeight="1" x14ac:dyDescent="0.25">
      <c r="A108" s="13">
        <f t="shared" si="8"/>
        <v>103</v>
      </c>
      <c r="B108" s="2" t="s">
        <v>230</v>
      </c>
      <c r="C108" s="2" t="s">
        <v>174</v>
      </c>
      <c r="D108" s="3">
        <v>1</v>
      </c>
      <c r="E108" s="5">
        <v>1</v>
      </c>
      <c r="F108" s="3" t="s">
        <v>231</v>
      </c>
      <c r="G108" s="5">
        <v>0.01</v>
      </c>
      <c r="H108" s="3">
        <f t="shared" si="12"/>
        <v>0.01</v>
      </c>
      <c r="I108" s="7"/>
      <c r="J108" s="3">
        <f t="shared" si="11"/>
        <v>0</v>
      </c>
    </row>
    <row r="109" spans="1:10" ht="20.100000000000001" customHeight="1" x14ac:dyDescent="0.25">
      <c r="A109" s="13">
        <f t="shared" si="8"/>
        <v>104</v>
      </c>
      <c r="B109" s="2" t="s">
        <v>232</v>
      </c>
      <c r="C109" s="2" t="s">
        <v>174</v>
      </c>
      <c r="D109" s="3">
        <v>1.75</v>
      </c>
      <c r="E109" s="5">
        <v>1</v>
      </c>
      <c r="F109" s="3" t="s">
        <v>87</v>
      </c>
      <c r="G109" s="5">
        <v>0.01</v>
      </c>
      <c r="H109" s="3">
        <f t="shared" si="12"/>
        <v>1.7500000000000002E-2</v>
      </c>
      <c r="I109" s="7"/>
      <c r="J109" s="3">
        <f t="shared" si="11"/>
        <v>0</v>
      </c>
    </row>
    <row r="110" spans="1:10" ht="20.100000000000001" customHeight="1" x14ac:dyDescent="0.25">
      <c r="A110" s="13">
        <f t="shared" si="8"/>
        <v>105</v>
      </c>
      <c r="B110" s="2" t="s">
        <v>233</v>
      </c>
      <c r="C110" s="2" t="s">
        <v>234</v>
      </c>
      <c r="D110" s="3">
        <v>1</v>
      </c>
      <c r="E110" s="5">
        <v>10</v>
      </c>
      <c r="F110" s="3" t="s">
        <v>235</v>
      </c>
      <c r="G110" s="5">
        <v>1.3333333333333334E-2</v>
      </c>
      <c r="H110" s="3">
        <f t="shared" si="12"/>
        <v>1.3333333333333334E-2</v>
      </c>
      <c r="I110" s="7"/>
      <c r="J110" s="3">
        <f t="shared" si="11"/>
        <v>0</v>
      </c>
    </row>
    <row r="111" spans="1:10" ht="20.100000000000001" customHeight="1" x14ac:dyDescent="0.25">
      <c r="A111" s="13">
        <f t="shared" si="8"/>
        <v>106</v>
      </c>
      <c r="B111" s="2" t="s">
        <v>236</v>
      </c>
      <c r="C111" s="2" t="s">
        <v>237</v>
      </c>
      <c r="D111" s="3">
        <v>3</v>
      </c>
      <c r="E111" s="5">
        <v>1</v>
      </c>
      <c r="F111" s="3" t="s">
        <v>81</v>
      </c>
      <c r="G111" s="5">
        <v>0.04</v>
      </c>
      <c r="H111" s="3">
        <f t="shared" si="12"/>
        <v>0.12</v>
      </c>
      <c r="I111" s="7"/>
      <c r="J111" s="3">
        <f t="shared" si="11"/>
        <v>0</v>
      </c>
    </row>
    <row r="112" spans="1:10" ht="20.100000000000001" customHeight="1" x14ac:dyDescent="0.25">
      <c r="A112" s="13">
        <f t="shared" si="8"/>
        <v>107</v>
      </c>
      <c r="B112" s="2" t="s">
        <v>238</v>
      </c>
      <c r="C112" s="2" t="s">
        <v>239</v>
      </c>
      <c r="D112" s="3">
        <v>0.84</v>
      </c>
      <c r="E112" s="5">
        <v>1</v>
      </c>
      <c r="F112" s="3" t="s">
        <v>64</v>
      </c>
      <c r="G112" s="5">
        <v>8.3333333333333329E-2</v>
      </c>
      <c r="H112" s="3">
        <f t="shared" ref="H112:H121" si="13">D112*G112</f>
        <v>6.9999999999999993E-2</v>
      </c>
      <c r="I112" s="7"/>
      <c r="J112" s="3">
        <f t="shared" si="11"/>
        <v>0</v>
      </c>
    </row>
    <row r="113" spans="1:10" ht="20.100000000000001" customHeight="1" x14ac:dyDescent="0.25">
      <c r="A113" s="13">
        <f t="shared" si="8"/>
        <v>108</v>
      </c>
      <c r="B113" s="2" t="s">
        <v>240</v>
      </c>
      <c r="C113" s="2" t="s">
        <v>99</v>
      </c>
      <c r="D113" s="3">
        <v>0.6</v>
      </c>
      <c r="E113" s="5">
        <v>1</v>
      </c>
      <c r="F113" s="3" t="s">
        <v>43</v>
      </c>
      <c r="G113" s="5">
        <v>0.5</v>
      </c>
      <c r="H113" s="3">
        <f t="shared" si="13"/>
        <v>0.3</v>
      </c>
      <c r="I113" s="7"/>
      <c r="J113" s="3">
        <f t="shared" ref="J113:J132" si="14">I113*H113</f>
        <v>0</v>
      </c>
    </row>
    <row r="114" spans="1:10" ht="20.100000000000001" customHeight="1" x14ac:dyDescent="0.25">
      <c r="A114" s="13">
        <f t="shared" si="8"/>
        <v>109</v>
      </c>
      <c r="B114" s="2" t="s">
        <v>241</v>
      </c>
      <c r="C114" s="2" t="s">
        <v>239</v>
      </c>
      <c r="D114" s="3">
        <v>0.75</v>
      </c>
      <c r="E114" s="5">
        <v>1</v>
      </c>
      <c r="F114" s="3" t="s">
        <v>43</v>
      </c>
      <c r="G114" s="5">
        <v>1</v>
      </c>
      <c r="H114" s="3">
        <f t="shared" si="13"/>
        <v>0.75</v>
      </c>
      <c r="I114" s="7"/>
      <c r="J114" s="3">
        <f t="shared" si="14"/>
        <v>0</v>
      </c>
    </row>
    <row r="115" spans="1:10" ht="20.100000000000001" customHeight="1" x14ac:dyDescent="0.25">
      <c r="A115" s="13">
        <f t="shared" si="8"/>
        <v>110</v>
      </c>
      <c r="B115" s="2" t="s">
        <v>242</v>
      </c>
      <c r="C115" s="2" t="s">
        <v>243</v>
      </c>
      <c r="D115" s="3">
        <v>11.91</v>
      </c>
      <c r="E115" s="5">
        <v>1</v>
      </c>
      <c r="F115" s="3" t="s">
        <v>43</v>
      </c>
      <c r="G115" s="5">
        <v>0.02</v>
      </c>
      <c r="H115" s="3">
        <f t="shared" si="13"/>
        <v>0.2382</v>
      </c>
      <c r="I115" s="7"/>
      <c r="J115" s="3">
        <f t="shared" si="14"/>
        <v>0</v>
      </c>
    </row>
    <row r="116" spans="1:10" ht="20.100000000000001" customHeight="1" x14ac:dyDescent="0.25">
      <c r="A116" s="13">
        <f t="shared" si="8"/>
        <v>111</v>
      </c>
      <c r="B116" s="2" t="s">
        <v>244</v>
      </c>
      <c r="C116" s="2" t="s">
        <v>245</v>
      </c>
      <c r="D116" s="3">
        <v>3.61</v>
      </c>
      <c r="E116" s="5">
        <v>2</v>
      </c>
      <c r="F116" s="3" t="s">
        <v>229</v>
      </c>
      <c r="G116" s="5">
        <v>8.6956521739130436E-3</v>
      </c>
      <c r="H116" s="3">
        <f t="shared" si="13"/>
        <v>3.1391304347826089E-2</v>
      </c>
      <c r="I116" s="7"/>
      <c r="J116" s="3">
        <f t="shared" si="14"/>
        <v>0</v>
      </c>
    </row>
    <row r="117" spans="1:10" ht="20.100000000000001" customHeight="1" x14ac:dyDescent="0.25">
      <c r="A117" s="13">
        <f t="shared" si="8"/>
        <v>112</v>
      </c>
      <c r="B117" s="2" t="s">
        <v>246</v>
      </c>
      <c r="C117" s="2" t="s">
        <v>247</v>
      </c>
      <c r="D117" s="3">
        <v>1</v>
      </c>
      <c r="E117" s="5">
        <v>1</v>
      </c>
      <c r="F117" s="3" t="s">
        <v>43</v>
      </c>
      <c r="G117" s="5">
        <v>1</v>
      </c>
      <c r="H117" s="3">
        <f t="shared" si="13"/>
        <v>1</v>
      </c>
      <c r="I117" s="7"/>
      <c r="J117" s="3">
        <f t="shared" si="14"/>
        <v>0</v>
      </c>
    </row>
    <row r="118" spans="1:10" ht="20.100000000000001" customHeight="1" x14ac:dyDescent="0.25">
      <c r="A118" s="13">
        <f t="shared" si="8"/>
        <v>113</v>
      </c>
      <c r="B118" s="2" t="s">
        <v>248</v>
      </c>
      <c r="C118" s="2" t="s">
        <v>249</v>
      </c>
      <c r="D118" s="3">
        <v>2.4900000000000002</v>
      </c>
      <c r="E118" s="5">
        <v>1</v>
      </c>
      <c r="F118" s="3" t="s">
        <v>250</v>
      </c>
      <c r="G118" s="5">
        <v>6.6666666666666666E-2</v>
      </c>
      <c r="H118" s="3">
        <f t="shared" si="13"/>
        <v>0.16600000000000001</v>
      </c>
      <c r="I118" s="7"/>
      <c r="J118" s="3">
        <f t="shared" si="14"/>
        <v>0</v>
      </c>
    </row>
    <row r="119" spans="1:10" ht="20.100000000000001" customHeight="1" x14ac:dyDescent="0.25">
      <c r="A119" s="13">
        <f t="shared" si="8"/>
        <v>114</v>
      </c>
      <c r="B119" s="2" t="s">
        <v>251</v>
      </c>
      <c r="C119" s="2" t="s">
        <v>4</v>
      </c>
      <c r="D119" s="3">
        <v>0.05</v>
      </c>
      <c r="E119" s="5">
        <v>1</v>
      </c>
      <c r="F119" s="3" t="s">
        <v>252</v>
      </c>
      <c r="G119" s="5">
        <v>1</v>
      </c>
      <c r="H119" s="3">
        <f t="shared" si="13"/>
        <v>0.05</v>
      </c>
      <c r="I119" s="7"/>
      <c r="J119" s="3">
        <f t="shared" si="14"/>
        <v>0</v>
      </c>
    </row>
    <row r="120" spans="1:10" ht="20.100000000000001" customHeight="1" x14ac:dyDescent="0.25">
      <c r="A120" s="13">
        <f t="shared" si="8"/>
        <v>115</v>
      </c>
      <c r="B120" s="2" t="s">
        <v>253</v>
      </c>
      <c r="C120" s="2" t="s">
        <v>254</v>
      </c>
      <c r="D120" s="3">
        <v>1</v>
      </c>
      <c r="E120" s="5">
        <v>1</v>
      </c>
      <c r="F120" s="3" t="s">
        <v>255</v>
      </c>
      <c r="G120" s="5">
        <v>1</v>
      </c>
      <c r="H120" s="3">
        <f>G120*D120</f>
        <v>1</v>
      </c>
      <c r="I120" s="7"/>
      <c r="J120" s="3">
        <f>I120*H120</f>
        <v>0</v>
      </c>
    </row>
    <row r="121" spans="1:10" ht="20.100000000000001" customHeight="1" x14ac:dyDescent="0.25">
      <c r="A121" s="13">
        <f t="shared" si="8"/>
        <v>116</v>
      </c>
      <c r="B121" s="2" t="s">
        <v>256</v>
      </c>
      <c r="C121" s="2" t="s">
        <v>257</v>
      </c>
      <c r="D121" s="3">
        <v>3.89</v>
      </c>
      <c r="E121" s="5">
        <v>1</v>
      </c>
      <c r="F121" s="3" t="s">
        <v>226</v>
      </c>
      <c r="G121" s="5">
        <v>0.1</v>
      </c>
      <c r="H121" s="3">
        <f t="shared" si="13"/>
        <v>0.38900000000000001</v>
      </c>
      <c r="I121" s="7"/>
      <c r="J121" s="3">
        <f t="shared" si="14"/>
        <v>0</v>
      </c>
    </row>
    <row r="122" spans="1:10" ht="20.100000000000001" customHeight="1" x14ac:dyDescent="0.25">
      <c r="A122" s="13">
        <f t="shared" si="8"/>
        <v>117</v>
      </c>
      <c r="B122" s="2" t="s">
        <v>258</v>
      </c>
      <c r="C122" s="2" t="s">
        <v>259</v>
      </c>
      <c r="D122" s="3">
        <v>3.99</v>
      </c>
      <c r="E122" s="5">
        <v>2</v>
      </c>
      <c r="F122" s="3" t="s">
        <v>258</v>
      </c>
      <c r="G122" s="5">
        <v>0.25</v>
      </c>
      <c r="H122" s="3">
        <f t="shared" ref="H122:H127" si="15">D122*G122</f>
        <v>0.99750000000000005</v>
      </c>
      <c r="I122" s="7"/>
      <c r="J122" s="3">
        <f t="shared" si="14"/>
        <v>0</v>
      </c>
    </row>
    <row r="123" spans="1:10" ht="20.100000000000001" customHeight="1" x14ac:dyDescent="0.25">
      <c r="A123" s="13">
        <f t="shared" si="8"/>
        <v>118</v>
      </c>
      <c r="B123" s="2" t="s">
        <v>260</v>
      </c>
      <c r="C123" s="2" t="s">
        <v>68</v>
      </c>
      <c r="D123" s="3">
        <v>0.1</v>
      </c>
      <c r="E123" s="5">
        <v>1</v>
      </c>
      <c r="F123" s="3" t="s">
        <v>261</v>
      </c>
      <c r="G123" s="5">
        <v>0.1</v>
      </c>
      <c r="H123" s="3">
        <f t="shared" si="15"/>
        <v>1.0000000000000002E-2</v>
      </c>
      <c r="I123" s="7"/>
      <c r="J123" s="3">
        <f t="shared" si="14"/>
        <v>0</v>
      </c>
    </row>
    <row r="124" spans="1:10" ht="20.100000000000001" customHeight="1" x14ac:dyDescent="0.25">
      <c r="A124" s="13">
        <f t="shared" si="8"/>
        <v>119</v>
      </c>
      <c r="B124" s="2" t="s">
        <v>262</v>
      </c>
      <c r="C124" s="2" t="s">
        <v>263</v>
      </c>
      <c r="D124" s="3">
        <v>1.98</v>
      </c>
      <c r="E124" s="11" t="s">
        <v>107</v>
      </c>
      <c r="F124" s="3" t="s">
        <v>264</v>
      </c>
      <c r="G124" s="5">
        <v>0.25</v>
      </c>
      <c r="H124" s="3">
        <f t="shared" si="15"/>
        <v>0.495</v>
      </c>
      <c r="I124" s="7"/>
      <c r="J124" s="3">
        <f t="shared" si="14"/>
        <v>0</v>
      </c>
    </row>
    <row r="125" spans="1:10" ht="20.100000000000001" customHeight="1" x14ac:dyDescent="0.25">
      <c r="A125" s="13">
        <f t="shared" si="8"/>
        <v>120</v>
      </c>
      <c r="B125" s="2" t="s">
        <v>265</v>
      </c>
      <c r="C125" s="2" t="s">
        <v>266</v>
      </c>
      <c r="D125" s="3">
        <v>1</v>
      </c>
      <c r="E125" s="5">
        <v>1</v>
      </c>
      <c r="F125" s="3" t="s">
        <v>43</v>
      </c>
      <c r="G125" s="5">
        <v>0.25</v>
      </c>
      <c r="H125" s="3">
        <f t="shared" si="15"/>
        <v>0.25</v>
      </c>
      <c r="I125" s="7"/>
      <c r="J125" s="3">
        <f t="shared" si="14"/>
        <v>0</v>
      </c>
    </row>
    <row r="126" spans="1:10" ht="20.100000000000001" customHeight="1" x14ac:dyDescent="0.25">
      <c r="A126" s="13">
        <f>A125+1</f>
        <v>121</v>
      </c>
      <c r="B126" s="2" t="s">
        <v>277</v>
      </c>
      <c r="C126" s="2" t="s">
        <v>278</v>
      </c>
      <c r="D126" s="3">
        <v>2.88</v>
      </c>
      <c r="E126" s="5">
        <v>1</v>
      </c>
      <c r="F126" s="3" t="s">
        <v>279</v>
      </c>
      <c r="G126" s="5">
        <v>1</v>
      </c>
      <c r="H126" s="3">
        <f t="shared" si="15"/>
        <v>2.88</v>
      </c>
      <c r="I126" s="7"/>
      <c r="J126" s="3">
        <f t="shared" si="14"/>
        <v>0</v>
      </c>
    </row>
    <row r="127" spans="1:10" ht="20.100000000000001" customHeight="1" x14ac:dyDescent="0.25">
      <c r="A127" s="13">
        <f t="shared" si="8"/>
        <v>122</v>
      </c>
      <c r="B127" s="2" t="s">
        <v>280</v>
      </c>
      <c r="C127" s="2" t="s">
        <v>281</v>
      </c>
      <c r="D127" s="3">
        <v>2</v>
      </c>
      <c r="E127" s="5">
        <v>1</v>
      </c>
      <c r="F127" s="3" t="s">
        <v>2</v>
      </c>
      <c r="G127" s="5">
        <v>0.5</v>
      </c>
      <c r="H127" s="3">
        <f t="shared" si="15"/>
        <v>1</v>
      </c>
      <c r="I127" s="7"/>
      <c r="J127" s="3">
        <f t="shared" si="14"/>
        <v>0</v>
      </c>
    </row>
    <row r="128" spans="1:10" ht="20.100000000000001" customHeight="1" x14ac:dyDescent="0.25">
      <c r="A128" s="13">
        <f>A127+1</f>
        <v>123</v>
      </c>
      <c r="B128" s="2" t="s">
        <v>282</v>
      </c>
      <c r="C128" s="2" t="s">
        <v>283</v>
      </c>
      <c r="D128" s="3">
        <v>3.5</v>
      </c>
      <c r="E128" s="5">
        <v>6</v>
      </c>
      <c r="F128" s="3" t="s">
        <v>284</v>
      </c>
      <c r="G128" s="5">
        <f>6/300</f>
        <v>0.02</v>
      </c>
      <c r="H128" s="3">
        <f t="shared" ref="H128:H133" si="16">D128*G128</f>
        <v>7.0000000000000007E-2</v>
      </c>
      <c r="I128" s="7"/>
      <c r="J128" s="3">
        <f t="shared" si="14"/>
        <v>0</v>
      </c>
    </row>
    <row r="129" spans="1:10" ht="20.100000000000001" customHeight="1" x14ac:dyDescent="0.25">
      <c r="A129" s="13">
        <f>A128+1</f>
        <v>124</v>
      </c>
      <c r="B129" s="2" t="s">
        <v>285</v>
      </c>
      <c r="C129" s="2" t="s">
        <v>286</v>
      </c>
      <c r="D129" s="3">
        <v>0.8</v>
      </c>
      <c r="E129" s="5">
        <v>1</v>
      </c>
      <c r="F129" s="3" t="s">
        <v>290</v>
      </c>
      <c r="G129" s="5">
        <v>1</v>
      </c>
      <c r="H129" s="3">
        <f t="shared" si="16"/>
        <v>0.8</v>
      </c>
      <c r="I129" s="7"/>
      <c r="J129" s="3">
        <f t="shared" si="14"/>
        <v>0</v>
      </c>
    </row>
    <row r="130" spans="1:10" ht="20.100000000000001" customHeight="1" x14ac:dyDescent="0.25">
      <c r="A130" s="13">
        <v>135</v>
      </c>
      <c r="B130" s="2" t="s">
        <v>287</v>
      </c>
      <c r="C130" s="2" t="s">
        <v>289</v>
      </c>
      <c r="D130" s="3">
        <v>1.79</v>
      </c>
      <c r="E130" s="5">
        <v>9.0250000000000004</v>
      </c>
      <c r="F130" s="3" t="s">
        <v>284</v>
      </c>
      <c r="G130" s="5">
        <v>0.5</v>
      </c>
      <c r="H130" s="3">
        <f t="shared" si="16"/>
        <v>0.89500000000000002</v>
      </c>
      <c r="I130" s="7"/>
      <c r="J130" s="3">
        <f t="shared" si="14"/>
        <v>0</v>
      </c>
    </row>
    <row r="131" spans="1:10" ht="20.100000000000001" customHeight="1" x14ac:dyDescent="0.25">
      <c r="A131" s="13">
        <v>136</v>
      </c>
      <c r="B131" s="2" t="s">
        <v>293</v>
      </c>
      <c r="C131" s="2" t="s">
        <v>291</v>
      </c>
      <c r="D131" s="3">
        <v>15</v>
      </c>
      <c r="E131" s="5">
        <v>0.25</v>
      </c>
      <c r="F131" s="3" t="s">
        <v>292</v>
      </c>
      <c r="G131" s="5">
        <v>0.25</v>
      </c>
      <c r="H131" s="3">
        <f t="shared" si="16"/>
        <v>3.75</v>
      </c>
      <c r="I131" s="7"/>
      <c r="J131" s="3"/>
    </row>
    <row r="132" spans="1:10" ht="20.100000000000001" customHeight="1" x14ac:dyDescent="0.25">
      <c r="A132" s="13">
        <v>137</v>
      </c>
      <c r="B132" s="2" t="s">
        <v>294</v>
      </c>
      <c r="C132" s="2" t="s">
        <v>291</v>
      </c>
      <c r="D132" s="3">
        <v>25</v>
      </c>
      <c r="E132" s="5">
        <v>0.25</v>
      </c>
      <c r="F132" s="3" t="s">
        <v>292</v>
      </c>
      <c r="G132" s="5">
        <v>0.25</v>
      </c>
      <c r="H132" s="3">
        <f t="shared" si="16"/>
        <v>6.25</v>
      </c>
      <c r="I132" s="7"/>
      <c r="J132" s="3">
        <f t="shared" si="14"/>
        <v>0</v>
      </c>
    </row>
    <row r="133" spans="1:10" ht="20.100000000000001" customHeight="1" x14ac:dyDescent="0.25">
      <c r="A133" s="13">
        <v>138</v>
      </c>
      <c r="B133" s="23" t="s">
        <v>295</v>
      </c>
      <c r="C133" s="2" t="s">
        <v>291</v>
      </c>
      <c r="D133" s="3">
        <v>8</v>
      </c>
      <c r="E133" s="5">
        <v>0.25</v>
      </c>
      <c r="F133" s="3" t="s">
        <v>292</v>
      </c>
      <c r="G133" s="5">
        <v>0.25</v>
      </c>
      <c r="H133" s="3">
        <f t="shared" si="16"/>
        <v>2</v>
      </c>
      <c r="I133" s="7"/>
      <c r="J133" s="3"/>
    </row>
    <row r="134" spans="1:10" ht="20.100000000000001" customHeight="1" x14ac:dyDescent="0.25">
      <c r="A134" s="21"/>
      <c r="B134" s="22"/>
      <c r="C134" s="22"/>
      <c r="J134" s="3">
        <f>SUM(J6:J132)</f>
        <v>0</v>
      </c>
    </row>
    <row r="135" spans="1:10" ht="20.100000000000001" customHeight="1" x14ac:dyDescent="0.25"/>
    <row r="136" spans="1:10" ht="20.100000000000001" customHeight="1" x14ac:dyDescent="0.25"/>
    <row r="137" spans="1:10" ht="20.100000000000001" customHeight="1" x14ac:dyDescent="0.25"/>
    <row r="138" spans="1:10" ht="20.100000000000001" customHeight="1" x14ac:dyDescent="0.25"/>
    <row r="139" spans="1:10" ht="20.100000000000001" customHeight="1" x14ac:dyDescent="0.25"/>
    <row r="140" spans="1:10" ht="20.100000000000001" customHeight="1" x14ac:dyDescent="0.25"/>
    <row r="141" spans="1:10" ht="20.100000000000001" customHeight="1" x14ac:dyDescent="0.25"/>
    <row r="142" spans="1:10" ht="20.100000000000001" customHeight="1" x14ac:dyDescent="0.25"/>
    <row r="143" spans="1:10" ht="20.100000000000001" customHeight="1" x14ac:dyDescent="0.25"/>
    <row r="144" spans="1:10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</sheetData>
  <mergeCells count="8">
    <mergeCell ref="E3:G4"/>
    <mergeCell ref="H3:H5"/>
    <mergeCell ref="I3:I5"/>
    <mergeCell ref="J3:J5"/>
    <mergeCell ref="A3:A5"/>
    <mergeCell ref="B3:B5"/>
    <mergeCell ref="C3:C5"/>
    <mergeCell ref="D3:D5"/>
  </mergeCells>
  <phoneticPr fontId="0" type="noConversion"/>
  <pageMargins left="0.75" right="0.75" top="1" bottom="1" header="0.5" footer="0.5"/>
  <pageSetup orientation="landscape" horizontalDpi="300" verticalDpi="300" r:id="rId1"/>
  <headerFooter alignWithMargins="0">
    <oddHeader>&amp;CCOST MODEL
BUILD PROJECT
ECE 294</oddHeader>
    <oddFooter>&amp;L©2002, Veronica Burrows and Barry McNeill 
These materials may be duplicated for educational purposes if properly credited.
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Course Cost Model</vt:lpstr>
      <vt:lpstr>'Course Cost Model'!Print_Titles</vt:lpstr>
      <vt:lpstr>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Costing Model ECE 100 Mouse Project</dc:title>
  <dc:creator>Lynn Bellamy</dc:creator>
  <cp:lastModifiedBy>Aniket Gupta</cp:lastModifiedBy>
  <cp:lastPrinted>2002-09-30T19:06:38Z</cp:lastPrinted>
  <dcterms:created xsi:type="dcterms:W3CDTF">1997-12-05T17:24:02Z</dcterms:created>
  <dcterms:modified xsi:type="dcterms:W3CDTF">2024-02-03T22:31:58Z</dcterms:modified>
</cp:coreProperties>
</file>