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5A0718E8-D648-469F-A841-22C67A4026CA}" xr6:coauthVersionLast="47" xr6:coauthVersionMax="47" xr10:uidLastSave="{00000000-0000-0000-0000-000000000000}"/>
  <bookViews>
    <workbookView xWindow="768" yWindow="768" windowWidth="17280" windowHeight="8880"/>
  </bookViews>
  <sheets>
    <sheet name="GLACPRO" sheetId="1" r:id="rId1"/>
  </sheets>
  <definedNames>
    <definedName name="__123Graph_A" hidden="1">GLACPRO!$B$37:$B$66</definedName>
    <definedName name="__123Graph_B" hidden="1">GLACPRO!$G$37:$G$66</definedName>
    <definedName name="__123Graph_X" hidden="1">GLACPRO!$A$37:$A$66</definedName>
    <definedName name="_Fill" hidden="1">GLACPRO!$A$37:$A$60</definedName>
    <definedName name="_xlnm.Print_Area" localSheetId="0">GLACPRO!$A$33:$J$66</definedName>
    <definedName name="Print_Area_MI" localSheetId="0">GLACPRO!$A$33:$J$66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 s="1"/>
  <c r="J37" i="1"/>
  <c r="G38" i="1"/>
  <c r="H38" i="1"/>
  <c r="J38" i="1"/>
  <c r="G39" i="1"/>
  <c r="H39" i="1"/>
  <c r="F40" i="1" s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G40" i="1" l="1"/>
  <c r="H40" i="1" l="1"/>
  <c r="F41" i="1" s="1"/>
  <c r="G41" i="1"/>
  <c r="H41" i="1" l="1"/>
  <c r="F42" i="1" s="1"/>
  <c r="G42" i="1"/>
  <c r="H42" i="1" l="1"/>
  <c r="F43" i="1" s="1"/>
  <c r="G43" i="1" s="1"/>
  <c r="H43" i="1" l="1"/>
  <c r="F44" i="1" s="1"/>
  <c r="G44" i="1"/>
  <c r="H44" i="1" l="1"/>
  <c r="F45" i="1" s="1"/>
  <c r="G45" i="1" s="1"/>
  <c r="H45" i="1" l="1"/>
  <c r="F46" i="1" s="1"/>
  <c r="G46" i="1" s="1"/>
  <c r="H46" i="1" l="1"/>
  <c r="F47" i="1" s="1"/>
  <c r="G47" i="1"/>
  <c r="H47" i="1" l="1"/>
  <c r="F48" i="1" s="1"/>
  <c r="G48" i="1" s="1"/>
  <c r="H48" i="1" l="1"/>
  <c r="F49" i="1" s="1"/>
  <c r="G49" i="1"/>
  <c r="H49" i="1" l="1"/>
  <c r="F50" i="1" s="1"/>
  <c r="G50" i="1" s="1"/>
  <c r="H50" i="1" l="1"/>
  <c r="F51" i="1" s="1"/>
  <c r="G51" i="1" s="1"/>
  <c r="H51" i="1" l="1"/>
  <c r="F52" i="1" s="1"/>
  <c r="G52" i="1" s="1"/>
  <c r="H52" i="1" l="1"/>
  <c r="F53" i="1" s="1"/>
  <c r="G53" i="1" s="1"/>
  <c r="H53" i="1" l="1"/>
  <c r="F54" i="1" s="1"/>
  <c r="G54" i="1" s="1"/>
  <c r="H54" i="1" l="1"/>
  <c r="F55" i="1" s="1"/>
  <c r="G55" i="1" s="1"/>
  <c r="H55" i="1" l="1"/>
  <c r="F56" i="1" s="1"/>
  <c r="G56" i="1" s="1"/>
  <c r="H56" i="1" l="1"/>
  <c r="F57" i="1" s="1"/>
  <c r="G57" i="1" s="1"/>
  <c r="H57" i="1" l="1"/>
  <c r="F58" i="1" s="1"/>
  <c r="G58" i="1" s="1"/>
  <c r="H58" i="1" l="1"/>
  <c r="F59" i="1" s="1"/>
  <c r="G59" i="1"/>
  <c r="H59" i="1" l="1"/>
  <c r="F60" i="1" s="1"/>
  <c r="G60" i="1" s="1"/>
  <c r="H60" i="1" l="1"/>
  <c r="F61" i="1" s="1"/>
  <c r="G61" i="1"/>
  <c r="H61" i="1" l="1"/>
  <c r="F62" i="1" s="1"/>
  <c r="G62" i="1" s="1"/>
  <c r="H62" i="1" l="1"/>
  <c r="F63" i="1" s="1"/>
  <c r="G63" i="1" s="1"/>
  <c r="H63" i="1" l="1"/>
  <c r="F64" i="1" s="1"/>
  <c r="G64" i="1" s="1"/>
  <c r="H64" i="1" l="1"/>
  <c r="F65" i="1" s="1"/>
  <c r="G65" i="1"/>
  <c r="H65" i="1" l="1"/>
  <c r="F66" i="1" s="1"/>
  <c r="G66" i="1" s="1"/>
  <c r="H66" i="1" s="1"/>
</calcChain>
</file>

<file path=xl/sharedStrings.xml><?xml version="1.0" encoding="utf-8"?>
<sst xmlns="http://schemas.openxmlformats.org/spreadsheetml/2006/main" count="96" uniqueCount="53">
  <si>
    <t xml:space="preserve">     This model is an iterative approach to the modeling of ice masses.  Such modeling is particularly appropriate because ice</t>
  </si>
  <si>
    <t>behaves in a mechanically predictable fashion (within limits, of course)(Schilling and Hollin, 1981).</t>
  </si>
  <si>
    <t xml:space="preserve">     To use the model, one simply enters the ground, or BEDROCK, ELEVATION at a regular interval of DISTANCE UPICE from</t>
  </si>
  <si>
    <t>the glacier terminus.  The interval must be short enough so as not to poorly fit a linear model to a sloping ice surface - 1 to 5</t>
  </si>
  <si>
    <t>times the ice thickness is usually adequate.  As the ice thins over obstructions, shorter steps may be required.  BASAL</t>
  </si>
  <si>
    <t>SHEAR strength must be estimated, either from ice flow theory (1 bar) or from strengths required to fit the ice terminus</t>
  </si>
  <si>
    <t>the former Ice Surface, as indicated by MORAINE CREST elevations.  Finally, the appropriate SHAPE FACTOR must</t>
  </si>
  <si>
    <t>be input at each step.  The shape factor is the ratio between the "hydraulic radius" (defined as the cross-sectional area</t>
  </si>
  <si>
    <t>of the glacier divided by the wetted perimeter - the length of the glacier/ground interface), and the centerline ice thickness.</t>
  </si>
  <si>
    <t>The shape factor varies from 1.0 for an infinitely wide glacier (an ice sheet) to as low as 0.6 or so for a glacier in a deep,</t>
  </si>
  <si>
    <t>narrow gorge.</t>
  </si>
  <si>
    <t xml:space="preserve">     The result of the model will be calculated ice surface elevations along the glacier.  The model is generally fairly</t>
  </si>
  <si>
    <t>accurate within mountain ranges, where the effective basal shear strength can be reliably estimated as constrained</t>
  </si>
  <si>
    <t xml:space="preserve">by the presence of breached divides and former nunataks (Locke, 1995).  The model can be block-copied sideways to </t>
  </si>
  <si>
    <t>run parallel models up multiple tributaries.</t>
  </si>
  <si>
    <t xml:space="preserve">     As with previous models, you should insert your data in the UPPER-CASE columns, replacing the data</t>
  </si>
  <si>
    <t>from Halfmoon Creek, Colorado, which serves as an example and placeholder.  Arbitrarily, the model starts</t>
  </si>
  <si>
    <t>three steps (6000') up-valley from the terminus.  There, Ice Thickness is known from BEDROCK ELEVATION and</t>
  </si>
  <si>
    <t>MORAINE CREST elevation; the effective BASAL SHEAR strength can be adjusted to fit the model to up-ice MORAINE</t>
  </si>
  <si>
    <t>CRESTS.  Up-ice from the highest moraine, the model can only be constrained by faint trimlines and breached or</t>
  </si>
  <si>
    <t>unbreached divides.  WARNING:  Steep rock steps may cause the modeled ice surface to intersect the ground - this</t>
  </si>
  <si>
    <t>difficulty can be surmounted by shortening the UPICE DISTANCE (see example).</t>
  </si>
  <si>
    <t xml:space="preserve">     Your assignment is to contribute to the modeling of the glacier cover of a region assigned to you.  You should be able to</t>
  </si>
  <si>
    <t>recognize the former ice terminal position - ask for assistance if necessary.  Coordinate with modelers of adjacent</t>
  </si>
  <si>
    <t>flow lines to determine the position of ice divides, thus to complete a glacial reconstruction for the region.</t>
  </si>
  <si>
    <t>=</t>
  </si>
  <si>
    <t>REFERENCES:</t>
  </si>
  <si>
    <t xml:space="preserve">     Locke, W. W., 1995, Modeling of icecap glaciation of the northern Rocky Mountains of Montana, "Geomorphology",</t>
  </si>
  <si>
    <t>v. 14, p. 123-130.</t>
  </si>
  <si>
    <t xml:space="preserve">     Schilling, D. H., and Hollin, J. T., 1981, Numerical reconstruction of valley glaciers and small ice caps.  In T. Hughes</t>
  </si>
  <si>
    <t>and G. H. Denton (eds.), "The Last Great Ice Sheets", p 207-221, John Wiley and Sons, New York.</t>
  </si>
  <si>
    <t xml:space="preserve">  UPICE</t>
  </si>
  <si>
    <t>BEDROCK</t>
  </si>
  <si>
    <t xml:space="preserve"> SHAPE</t>
  </si>
  <si>
    <t xml:space="preserve"> BASAL</t>
  </si>
  <si>
    <t>Step</t>
  </si>
  <si>
    <t>Calculated</t>
  </si>
  <si>
    <t>Centerline</t>
  </si>
  <si>
    <t>MORAINE</t>
  </si>
  <si>
    <t>Ice</t>
  </si>
  <si>
    <t xml:space="preserve">  DIST.</t>
  </si>
  <si>
    <t>ELEVATION</t>
  </si>
  <si>
    <t xml:space="preserve"> FACT.</t>
  </si>
  <si>
    <t xml:space="preserve"> SHEAR</t>
  </si>
  <si>
    <t>Length</t>
  </si>
  <si>
    <t>Change</t>
  </si>
  <si>
    <t>Elevation</t>
  </si>
  <si>
    <t>Thickness</t>
  </si>
  <si>
    <t>CREST</t>
  </si>
  <si>
    <t xml:space="preserve"> (ft)</t>
  </si>
  <si>
    <t xml:space="preserve">   (ft)</t>
  </si>
  <si>
    <t xml:space="preserve"> (bar)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</si>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</sst>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Courier"/>
    </font>
    <font>
      <sz val="9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 applyProtection="1">
      <alignment horizontal="left"/>
    </xf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 applyProtection="1">
      <alignment horizontal="fill"/>
    </xf>
    <xf numFmtId="1" fontId="1" fillId="2" borderId="0" xfId="0" applyNumberFormat="1" applyFont="1" applyFill="1" applyAlignment="1" applyProtection="1">
      <alignment horizontal="fill"/>
    </xf>
    <xf numFmtId="0" fontId="0" fillId="2" borderId="0" xfId="0" applyFill="1" applyAlignment="1" applyProtection="1">
      <alignment horizontal="fill"/>
    </xf>
    <xf numFmtId="1" fontId="0" fillId="2" borderId="0" xfId="0" applyNumberFormat="1" applyFill="1" applyAlignment="1" applyProtection="1">
      <alignment horizontal="fill"/>
    </xf>
    <xf numFmtId="0" fontId="0" fillId="2" borderId="0" xfId="0" applyFill="1"/>
    <xf numFmtId="0" fontId="0" fillId="2" borderId="0" xfId="0" applyFill="1" applyAlignment="1" applyProtection="1">
      <alignment horizontal="center"/>
    </xf>
    <xf numFmtId="1" fontId="0" fillId="2" borderId="0" xfId="0" applyNumberFormat="1" applyFill="1" applyProtection="1"/>
    <xf numFmtId="1" fontId="0" fillId="2" borderId="0" xfId="0" applyNumberFormat="1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LONGITUDINAL PROFILE OF
HALFMOON CREEK GLACIER, COLORADO</a:t>
            </a:r>
          </a:p>
        </c:rich>
      </c:tx>
      <c:layout>
        <c:manualLayout>
          <c:xMode val="edge"/>
          <c:yMode val="edge"/>
          <c:x val="0.35232428763133344"/>
          <c:y val="3.1405990513244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57565472419234E-2"/>
          <c:y val="0.19670067742505776"/>
          <c:w val="0.86301656313735708"/>
          <c:h val="0.60001971348988192"/>
        </c:manualLayout>
      </c:layout>
      <c:scatterChart>
        <c:scatterStyle val="lineMarker"/>
        <c:varyColors val="0"/>
        <c:ser>
          <c:idx val="0"/>
          <c:order val="0"/>
          <c:tx>
            <c:v>Bedrock</c:v>
          </c:tx>
          <c:spPr>
            <a:ln w="38100">
              <a:pattFill prst="pct7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GLACPRO!$B$37:$B$66</c:f>
              <c:numCache>
                <c:formatCode>General</c:formatCode>
                <c:ptCount val="30"/>
                <c:pt idx="0">
                  <c:v>9760</c:v>
                </c:pt>
                <c:pt idx="1">
                  <c:v>9800</c:v>
                </c:pt>
                <c:pt idx="2">
                  <c:v>9800</c:v>
                </c:pt>
                <c:pt idx="3">
                  <c:v>9840</c:v>
                </c:pt>
                <c:pt idx="4">
                  <c:v>9860</c:v>
                </c:pt>
                <c:pt idx="5">
                  <c:v>9880</c:v>
                </c:pt>
                <c:pt idx="6">
                  <c:v>9900</c:v>
                </c:pt>
                <c:pt idx="7">
                  <c:v>9930</c:v>
                </c:pt>
                <c:pt idx="8">
                  <c:v>10000</c:v>
                </c:pt>
                <c:pt idx="9">
                  <c:v>10060</c:v>
                </c:pt>
                <c:pt idx="10">
                  <c:v>10080</c:v>
                </c:pt>
                <c:pt idx="11">
                  <c:v>10100</c:v>
                </c:pt>
                <c:pt idx="12">
                  <c:v>10120</c:v>
                </c:pt>
                <c:pt idx="13">
                  <c:v>10170</c:v>
                </c:pt>
                <c:pt idx="14">
                  <c:v>10220</c:v>
                </c:pt>
                <c:pt idx="15">
                  <c:v>10450</c:v>
                </c:pt>
                <c:pt idx="16">
                  <c:v>10560</c:v>
                </c:pt>
                <c:pt idx="17">
                  <c:v>10760</c:v>
                </c:pt>
                <c:pt idx="18">
                  <c:v>10920</c:v>
                </c:pt>
                <c:pt idx="19">
                  <c:v>11150</c:v>
                </c:pt>
                <c:pt idx="20">
                  <c:v>11400</c:v>
                </c:pt>
                <c:pt idx="21">
                  <c:v>11640</c:v>
                </c:pt>
                <c:pt idx="22">
                  <c:v>11800</c:v>
                </c:pt>
                <c:pt idx="23">
                  <c:v>11960</c:v>
                </c:pt>
                <c:pt idx="24">
                  <c:v>12040</c:v>
                </c:pt>
                <c:pt idx="25">
                  <c:v>12200</c:v>
                </c:pt>
                <c:pt idx="26">
                  <c:v>12500</c:v>
                </c:pt>
                <c:pt idx="27">
                  <c:v>12920</c:v>
                </c:pt>
                <c:pt idx="28">
                  <c:v>13040</c:v>
                </c:pt>
                <c:pt idx="29">
                  <c:v>13500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3-4D55-956F-7C495AC625A6}"/>
            </c:ext>
          </c:extLst>
        </c:ser>
        <c:ser>
          <c:idx val="1"/>
          <c:order val="1"/>
          <c:tx>
            <c:v>Ice Sfc</c:v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GLACPRO!$G$37:$G$66</c:f>
              <c:numCache>
                <c:formatCode>0</c:formatCode>
                <c:ptCount val="30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10090</c:v>
                </c:pt>
                <c:pt idx="4">
                  <c:v>10200.5</c:v>
                </c:pt>
                <c:pt idx="5">
                  <c:v>10305.969897209985</c:v>
                </c:pt>
                <c:pt idx="6">
                  <c:v>10402.815551336096</c:v>
                </c:pt>
                <c:pt idx="7">
                  <c:v>10496.580882462764</c:v>
                </c:pt>
                <c:pt idx="8">
                  <c:v>10600.596628770982</c:v>
                </c:pt>
                <c:pt idx="9">
                  <c:v>10698.721277678736</c:v>
                </c:pt>
                <c:pt idx="10">
                  <c:v>10797.579511073329</c:v>
                </c:pt>
                <c:pt idx="11">
                  <c:v>10885.573741912516</c:v>
                </c:pt>
                <c:pt idx="12">
                  <c:v>10965.951755807346</c:v>
                </c:pt>
                <c:pt idx="13">
                  <c:v>11040.592959291338</c:v>
                </c:pt>
                <c:pt idx="14">
                  <c:v>11113.121523264857</c:v>
                </c:pt>
                <c:pt idx="15">
                  <c:v>11183.82058884334</c:v>
                </c:pt>
                <c:pt idx="16">
                  <c:v>11269.867312119917</c:v>
                </c:pt>
                <c:pt idx="17">
                  <c:v>11358.817537133506</c:v>
                </c:pt>
                <c:pt idx="18">
                  <c:v>11464.263442150112</c:v>
                </c:pt>
                <c:pt idx="19">
                  <c:v>11580.278688174007</c:v>
                </c:pt>
                <c:pt idx="20">
                  <c:v>11727.027432367728</c:v>
                </c:pt>
                <c:pt idx="21">
                  <c:v>11895.973503955611</c:v>
                </c:pt>
                <c:pt idx="22">
                  <c:v>12003.894830081577</c:v>
                </c:pt>
                <c:pt idx="23">
                  <c:v>12139.381345305859</c:v>
                </c:pt>
                <c:pt idx="24">
                  <c:v>12293.382866215947</c:v>
                </c:pt>
                <c:pt idx="25">
                  <c:v>12402.407601836612</c:v>
                </c:pt>
                <c:pt idx="26">
                  <c:v>12538.889629929112</c:v>
                </c:pt>
                <c:pt idx="27">
                  <c:v>13170.306169513457</c:v>
                </c:pt>
                <c:pt idx="28">
                  <c:v>13268.408248272788</c:v>
                </c:pt>
                <c:pt idx="29">
                  <c:v>13370.257275488975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3-4D55-956F-7C495AC625A6}"/>
            </c:ext>
          </c:extLst>
        </c:ser>
        <c:ser>
          <c:idx val="2"/>
          <c:order val="2"/>
          <c:tx>
            <c:v>Moraine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GLACPRO!$A$37:$A$45</c:f>
              <c:numCache>
                <c:formatCode>General</c:formatCode>
                <c:ptCount val="9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</c:numCache>
            </c:numRef>
          </c:xVal>
          <c:yVal>
            <c:numRef>
              <c:f>GLACPRO!$I$37:$I$45</c:f>
              <c:numCache>
                <c:formatCode>General</c:formatCode>
                <c:ptCount val="9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10080</c:v>
                </c:pt>
                <c:pt idx="4">
                  <c:v>10200</c:v>
                </c:pt>
                <c:pt idx="5">
                  <c:v>10320</c:v>
                </c:pt>
                <c:pt idx="6">
                  <c:v>10420</c:v>
                </c:pt>
                <c:pt idx="7">
                  <c:v>10480</c:v>
                </c:pt>
                <c:pt idx="8">
                  <c:v>10600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3-4D55-956F-7C495AC6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1408"/>
        <c:axId val="1"/>
      </c:scatterChart>
      <c:valAx>
        <c:axId val="682781408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(ft)</a:t>
                </a:r>
              </a:p>
            </c:rich>
          </c:tx>
          <c:layout>
            <c:manualLayout>
              <c:xMode val="edge"/>
              <c:yMode val="edge"/>
              <c:x val="0.47955250260931498"/>
              <c:y val="0.8628382656796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(ft)</a:t>
                </a:r>
              </a:p>
            </c:rich>
          </c:tx>
          <c:layout>
            <c:manualLayout>
              <c:xMode val="edge"/>
              <c:yMode val="edge"/>
              <c:x val="1.7794155940976435E-2"/>
              <c:y val="0.3950543017192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781408"/>
        <c:crosses val="autoZero"/>
        <c:crossBetween val="midCat"/>
        <c:majorUnit val="1000"/>
        <c:min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11844357230983"/>
          <c:y val="0.93722087478998095"/>
          <c:w val="0.32652276151691756"/>
          <c:h val="4.62825123353077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66</xdr:row>
      <xdr:rowOff>30480</xdr:rowOff>
    </xdr:from>
    <xdr:to>
      <xdr:col>15</xdr:col>
      <xdr:colOff>7620</xdr:colOff>
      <xdr:row>96</xdr:row>
      <xdr:rowOff>68580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75485B4-F01C-4DC0-AADA-0479C7217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0.66998</cdr:y>
    </cdr:from>
    <cdr:to>
      <cdr:x>0.84614</cdr:x>
      <cdr:y>0.71614</cdr:y>
    </cdr:to>
    <cdr:sp macro="" textlink="">
      <cdr:nvSpPr>
        <cdr:cNvPr id="3073" name="Text 1">
          <a:extLst xmlns:a="http://schemas.openxmlformats.org/drawingml/2006/main">
            <a:ext uri="{FF2B5EF4-FFF2-40B4-BE49-F238E27FC236}">
              <a16:creationId xmlns:a16="http://schemas.microsoft.com/office/drawing/2014/main" id="{EA6B6961-434E-710E-4462-621BF211A3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633" y="3091241"/>
          <a:ext cx="533347" cy="213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V.E ~ 3X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N66"/>
  <sheetViews>
    <sheetView showGridLines="0" tabSelected="1" zoomScale="75" workbookViewId="0"/>
  </sheetViews>
  <sheetFormatPr defaultColWidth="7.6640625" defaultRowHeight="12" x14ac:dyDescent="0.2"/>
  <cols>
    <col min="1" max="1" width="8.6640625" style="8" customWidth="1"/>
    <col min="2" max="2" width="7.6640625" style="8"/>
    <col min="3" max="3" width="6.6640625" style="8" customWidth="1"/>
    <col min="4" max="5" width="7.6640625" style="8"/>
    <col min="6" max="6" width="6.77734375" style="15" customWidth="1"/>
    <col min="7" max="7" width="10.6640625" style="15" customWidth="1"/>
    <col min="8" max="8" width="10.33203125" style="15" customWidth="1"/>
    <col min="9" max="9" width="11.6640625" style="8" customWidth="1"/>
    <col min="10" max="10" width="9.33203125" style="8" customWidth="1"/>
    <col min="11" max="16384" width="7.6640625" style="8"/>
  </cols>
  <sheetData>
    <row r="1" spans="1:8" s="2" customFormat="1" ht="9.6" x14ac:dyDescent="0.15">
      <c r="A1" s="1" t="s">
        <v>0</v>
      </c>
      <c r="F1" s="3"/>
      <c r="G1" s="3"/>
      <c r="H1" s="3"/>
    </row>
    <row r="2" spans="1:8" s="2" customFormat="1" ht="9.6" x14ac:dyDescent="0.15">
      <c r="A2" s="1" t="s">
        <v>1</v>
      </c>
      <c r="F2" s="3"/>
      <c r="G2" s="3"/>
      <c r="H2" s="3"/>
    </row>
    <row r="3" spans="1:8" s="2" customFormat="1" ht="9.6" x14ac:dyDescent="0.15">
      <c r="A3" s="1" t="s">
        <v>2</v>
      </c>
      <c r="F3" s="3"/>
      <c r="G3" s="3"/>
      <c r="H3" s="3"/>
    </row>
    <row r="4" spans="1:8" s="2" customFormat="1" ht="9.6" x14ac:dyDescent="0.15">
      <c r="A4" s="1" t="s">
        <v>3</v>
      </c>
      <c r="F4" s="3"/>
      <c r="G4" s="3"/>
      <c r="H4" s="3"/>
    </row>
    <row r="5" spans="1:8" s="2" customFormat="1" ht="9.6" x14ac:dyDescent="0.15">
      <c r="A5" s="1" t="s">
        <v>4</v>
      </c>
      <c r="F5" s="3"/>
      <c r="G5" s="3"/>
      <c r="H5" s="3"/>
    </row>
    <row r="6" spans="1:8" s="2" customFormat="1" ht="9.6" x14ac:dyDescent="0.15">
      <c r="A6" s="1" t="s">
        <v>5</v>
      </c>
      <c r="F6" s="3"/>
      <c r="G6" s="3"/>
      <c r="H6" s="3"/>
    </row>
    <row r="7" spans="1:8" s="2" customFormat="1" ht="9.6" x14ac:dyDescent="0.15">
      <c r="A7" s="1" t="s">
        <v>6</v>
      </c>
      <c r="F7" s="3"/>
      <c r="G7" s="3"/>
      <c r="H7" s="3"/>
    </row>
    <row r="8" spans="1:8" s="2" customFormat="1" ht="9.6" x14ac:dyDescent="0.15">
      <c r="A8" s="1" t="s">
        <v>7</v>
      </c>
      <c r="F8" s="3"/>
      <c r="G8" s="3"/>
      <c r="H8" s="3"/>
    </row>
    <row r="9" spans="1:8" s="2" customFormat="1" ht="9.6" x14ac:dyDescent="0.15">
      <c r="A9" s="1" t="s">
        <v>8</v>
      </c>
      <c r="F9" s="3"/>
      <c r="G9" s="3"/>
      <c r="H9" s="3"/>
    </row>
    <row r="10" spans="1:8" s="2" customFormat="1" ht="9.6" x14ac:dyDescent="0.15">
      <c r="A10" s="1" t="s">
        <v>9</v>
      </c>
      <c r="F10" s="3"/>
      <c r="G10" s="3"/>
      <c r="H10" s="3"/>
    </row>
    <row r="11" spans="1:8" s="2" customFormat="1" ht="9.6" x14ac:dyDescent="0.15">
      <c r="A11" s="1" t="s">
        <v>10</v>
      </c>
      <c r="F11" s="3"/>
      <c r="G11" s="3"/>
      <c r="H11" s="3"/>
    </row>
    <row r="12" spans="1:8" s="2" customFormat="1" ht="9.6" x14ac:dyDescent="0.15">
      <c r="A12" s="1" t="s">
        <v>11</v>
      </c>
      <c r="F12" s="3"/>
      <c r="G12" s="3"/>
      <c r="H12" s="3"/>
    </row>
    <row r="13" spans="1:8" s="2" customFormat="1" ht="9.6" x14ac:dyDescent="0.15">
      <c r="A13" s="1" t="s">
        <v>12</v>
      </c>
      <c r="F13" s="3"/>
      <c r="G13" s="3"/>
      <c r="H13" s="3"/>
    </row>
    <row r="14" spans="1:8" s="2" customFormat="1" ht="9.6" x14ac:dyDescent="0.15">
      <c r="A14" s="1" t="s">
        <v>13</v>
      </c>
      <c r="F14" s="3"/>
      <c r="G14" s="3"/>
      <c r="H14" s="3"/>
    </row>
    <row r="15" spans="1:8" s="2" customFormat="1" ht="9.6" x14ac:dyDescent="0.15">
      <c r="A15" s="1" t="s">
        <v>14</v>
      </c>
      <c r="F15" s="3"/>
      <c r="G15" s="3"/>
      <c r="H15" s="3"/>
    </row>
    <row r="16" spans="1:8" s="2" customFormat="1" ht="9.6" x14ac:dyDescent="0.15">
      <c r="A16" s="1" t="s">
        <v>15</v>
      </c>
      <c r="F16" s="3"/>
      <c r="G16" s="3"/>
      <c r="H16" s="3"/>
    </row>
    <row r="17" spans="1:14" s="2" customFormat="1" ht="9.6" x14ac:dyDescent="0.15">
      <c r="A17" s="1" t="s">
        <v>16</v>
      </c>
      <c r="F17" s="3"/>
      <c r="G17" s="3"/>
      <c r="H17" s="3"/>
    </row>
    <row r="18" spans="1:14" s="2" customFormat="1" ht="9.6" x14ac:dyDescent="0.15">
      <c r="A18" s="1" t="s">
        <v>17</v>
      </c>
      <c r="F18" s="3"/>
      <c r="G18" s="3"/>
      <c r="H18" s="3"/>
    </row>
    <row r="19" spans="1:14" s="2" customFormat="1" ht="9.6" x14ac:dyDescent="0.15">
      <c r="A19" s="1" t="s">
        <v>18</v>
      </c>
      <c r="F19" s="3"/>
      <c r="G19" s="3"/>
      <c r="H19" s="3"/>
    </row>
    <row r="20" spans="1:14" s="2" customFormat="1" ht="9.6" x14ac:dyDescent="0.15">
      <c r="A20" s="1" t="s">
        <v>19</v>
      </c>
      <c r="F20" s="3"/>
      <c r="G20" s="3"/>
      <c r="H20" s="3"/>
    </row>
    <row r="21" spans="1:14" s="2" customFormat="1" ht="9.6" x14ac:dyDescent="0.15">
      <c r="A21" s="1" t="s">
        <v>20</v>
      </c>
      <c r="F21" s="3"/>
      <c r="G21" s="3"/>
      <c r="H21" s="3"/>
    </row>
    <row r="22" spans="1:14" s="2" customFormat="1" ht="9.6" x14ac:dyDescent="0.15">
      <c r="A22" s="1" t="s">
        <v>21</v>
      </c>
      <c r="F22" s="3"/>
      <c r="G22" s="3"/>
      <c r="H22" s="3"/>
    </row>
    <row r="23" spans="1:14" s="2" customFormat="1" ht="9.6" x14ac:dyDescent="0.15">
      <c r="A23" s="1" t="s">
        <v>22</v>
      </c>
      <c r="F23" s="3"/>
      <c r="G23" s="3"/>
      <c r="H23" s="3"/>
    </row>
    <row r="24" spans="1:14" s="2" customFormat="1" ht="9.6" x14ac:dyDescent="0.15">
      <c r="A24" s="1" t="s">
        <v>23</v>
      </c>
      <c r="F24" s="3"/>
      <c r="G24" s="3"/>
      <c r="H24" s="3"/>
    </row>
    <row r="25" spans="1:14" s="2" customFormat="1" ht="9.6" x14ac:dyDescent="0.15">
      <c r="A25" s="1" t="s">
        <v>24</v>
      </c>
      <c r="F25" s="3"/>
      <c r="G25" s="3"/>
      <c r="H25" s="3"/>
    </row>
    <row r="26" spans="1:14" s="2" customFormat="1" ht="9.6" x14ac:dyDescent="0.15">
      <c r="A26" s="4" t="s">
        <v>25</v>
      </c>
      <c r="B26" s="4" t="s">
        <v>25</v>
      </c>
      <c r="C26" s="4" t="s">
        <v>25</v>
      </c>
      <c r="D26" s="4" t="s">
        <v>25</v>
      </c>
      <c r="E26" s="4" t="s">
        <v>25</v>
      </c>
      <c r="F26" s="5" t="s">
        <v>25</v>
      </c>
      <c r="G26" s="5" t="s">
        <v>25</v>
      </c>
      <c r="H26" s="5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</row>
    <row r="27" spans="1:14" s="2" customFormat="1" ht="9.6" x14ac:dyDescent="0.15">
      <c r="A27" s="1" t="s">
        <v>26</v>
      </c>
      <c r="F27" s="3"/>
      <c r="G27" s="3"/>
      <c r="H27" s="3"/>
    </row>
    <row r="28" spans="1:14" s="2" customFormat="1" ht="9.6" x14ac:dyDescent="0.15">
      <c r="A28" s="1" t="s">
        <v>27</v>
      </c>
      <c r="F28" s="3"/>
      <c r="G28" s="3"/>
      <c r="H28" s="3"/>
    </row>
    <row r="29" spans="1:14" s="2" customFormat="1" ht="9.6" x14ac:dyDescent="0.15">
      <c r="A29" s="1" t="s">
        <v>28</v>
      </c>
      <c r="F29" s="3"/>
      <c r="G29" s="3"/>
      <c r="H29" s="3"/>
    </row>
    <row r="30" spans="1:14" s="2" customFormat="1" ht="9.6" x14ac:dyDescent="0.15">
      <c r="A30" s="1" t="s">
        <v>29</v>
      </c>
      <c r="F30" s="3"/>
      <c r="G30" s="3"/>
      <c r="H30" s="3"/>
    </row>
    <row r="31" spans="1:14" s="2" customFormat="1" ht="9.6" x14ac:dyDescent="0.15">
      <c r="A31" s="1" t="s">
        <v>30</v>
      </c>
      <c r="F31" s="3"/>
      <c r="G31" s="3"/>
      <c r="H31" s="3"/>
    </row>
    <row r="32" spans="1:14" x14ac:dyDescent="0.2">
      <c r="A32" s="6" t="s">
        <v>25</v>
      </c>
      <c r="B32" s="6" t="s">
        <v>25</v>
      </c>
      <c r="C32" s="6" t="s">
        <v>25</v>
      </c>
      <c r="D32" s="6" t="s">
        <v>25</v>
      </c>
      <c r="E32" s="6" t="s">
        <v>25</v>
      </c>
      <c r="F32" s="7" t="s">
        <v>25</v>
      </c>
      <c r="G32" s="7" t="s">
        <v>25</v>
      </c>
      <c r="H32" s="7" t="s">
        <v>25</v>
      </c>
      <c r="I32" s="6" t="s">
        <v>25</v>
      </c>
      <c r="J32" s="6" t="s">
        <v>25</v>
      </c>
      <c r="K32" s="6" t="s">
        <v>25</v>
      </c>
      <c r="L32" s="6" t="s">
        <v>25</v>
      </c>
      <c r="M32" s="6" t="s">
        <v>25</v>
      </c>
      <c r="N32" s="6" t="s">
        <v>25</v>
      </c>
    </row>
    <row r="33" spans="1:11" x14ac:dyDescent="0.2">
      <c r="A33" s="9" t="s">
        <v>31</v>
      </c>
      <c r="B33" s="9" t="s">
        <v>32</v>
      </c>
      <c r="C33" s="9" t="s">
        <v>33</v>
      </c>
      <c r="D33" s="9" t="s">
        <v>34</v>
      </c>
      <c r="E33" s="9" t="s">
        <v>35</v>
      </c>
      <c r="F33" s="10"/>
      <c r="G33" s="11" t="s">
        <v>36</v>
      </c>
      <c r="H33" s="10" t="s">
        <v>37</v>
      </c>
      <c r="I33" s="9" t="s">
        <v>38</v>
      </c>
      <c r="J33" s="9" t="s">
        <v>39</v>
      </c>
      <c r="K33" s="12"/>
    </row>
    <row r="34" spans="1:11" x14ac:dyDescent="0.2">
      <c r="A34" s="9" t="s">
        <v>40</v>
      </c>
      <c r="B34" s="9" t="s">
        <v>41</v>
      </c>
      <c r="C34" s="9" t="s">
        <v>42</v>
      </c>
      <c r="D34" s="9" t="s">
        <v>43</v>
      </c>
      <c r="E34" s="9" t="s">
        <v>44</v>
      </c>
      <c r="F34" s="11" t="s">
        <v>45</v>
      </c>
      <c r="G34" s="11" t="s">
        <v>46</v>
      </c>
      <c r="H34" s="11" t="s">
        <v>47</v>
      </c>
      <c r="I34" s="9" t="s">
        <v>48</v>
      </c>
      <c r="J34" s="9" t="s">
        <v>47</v>
      </c>
      <c r="K34" s="12"/>
    </row>
    <row r="35" spans="1:11" x14ac:dyDescent="0.2">
      <c r="A35" s="9" t="s">
        <v>49</v>
      </c>
      <c r="B35" s="9" t="s">
        <v>50</v>
      </c>
      <c r="C35" s="12"/>
      <c r="D35" s="9" t="s">
        <v>51</v>
      </c>
      <c r="E35" s="9" t="s">
        <v>49</v>
      </c>
      <c r="F35" s="11" t="s">
        <v>49</v>
      </c>
      <c r="G35" s="11" t="s">
        <v>49</v>
      </c>
      <c r="H35" s="11" t="s">
        <v>49</v>
      </c>
      <c r="I35" s="9" t="s">
        <v>49</v>
      </c>
      <c r="J35" s="9" t="s">
        <v>49</v>
      </c>
      <c r="K35" s="12"/>
    </row>
    <row r="36" spans="1:11" x14ac:dyDescent="0.2">
      <c r="A36" s="13" t="s">
        <v>52</v>
      </c>
      <c r="B36" s="13" t="s">
        <v>52</v>
      </c>
      <c r="C36" s="13" t="s">
        <v>52</v>
      </c>
      <c r="D36" s="13" t="s">
        <v>52</v>
      </c>
      <c r="E36" s="13" t="s">
        <v>52</v>
      </c>
      <c r="F36" s="14" t="s">
        <v>52</v>
      </c>
      <c r="G36" s="14" t="s">
        <v>52</v>
      </c>
      <c r="H36" s="14" t="s">
        <v>52</v>
      </c>
      <c r="I36" s="13" t="s">
        <v>52</v>
      </c>
      <c r="J36" s="13" t="s">
        <v>52</v>
      </c>
    </row>
    <row r="37" spans="1:11" x14ac:dyDescent="0.2">
      <c r="A37" s="12">
        <v>0</v>
      </c>
      <c r="B37" s="12">
        <v>9760</v>
      </c>
      <c r="G37" s="10">
        <f>I37</f>
        <v>9760</v>
      </c>
      <c r="H37" s="10">
        <f t="shared" ref="H37:H66" si="0">G37-B37</f>
        <v>0</v>
      </c>
      <c r="I37" s="12">
        <v>9760</v>
      </c>
      <c r="J37" s="12">
        <f t="shared" ref="J37:J45" si="1">I37-B37</f>
        <v>0</v>
      </c>
    </row>
    <row r="38" spans="1:11" x14ac:dyDescent="0.2">
      <c r="A38" s="12">
        <v>2000</v>
      </c>
      <c r="B38" s="12">
        <v>9800</v>
      </c>
      <c r="G38" s="10">
        <f>I38</f>
        <v>9880</v>
      </c>
      <c r="H38" s="10">
        <f t="shared" si="0"/>
        <v>80</v>
      </c>
      <c r="I38" s="12">
        <v>9880</v>
      </c>
      <c r="J38" s="12">
        <f t="shared" si="1"/>
        <v>80</v>
      </c>
    </row>
    <row r="39" spans="1:11" x14ac:dyDescent="0.2">
      <c r="A39" s="12">
        <v>4000</v>
      </c>
      <c r="B39" s="12">
        <v>9800</v>
      </c>
      <c r="E39" s="12"/>
      <c r="G39" s="10">
        <f>I39</f>
        <v>9960</v>
      </c>
      <c r="H39" s="10">
        <f t="shared" si="0"/>
        <v>160</v>
      </c>
      <c r="I39" s="12">
        <v>9960</v>
      </c>
      <c r="J39" s="12">
        <f t="shared" si="1"/>
        <v>160</v>
      </c>
    </row>
    <row r="40" spans="1:11" x14ac:dyDescent="0.2">
      <c r="A40" s="12">
        <v>6000</v>
      </c>
      <c r="B40" s="12">
        <v>9840</v>
      </c>
      <c r="C40" s="12">
        <v>0.85</v>
      </c>
      <c r="D40" s="12">
        <v>0.4</v>
      </c>
      <c r="E40" s="12">
        <f>A40-A39</f>
        <v>2000</v>
      </c>
      <c r="F40" s="10">
        <f>22.1*(E40/(H39*C40))*D40</f>
        <v>130</v>
      </c>
      <c r="G40" s="10">
        <f t="shared" ref="G40:G66" si="2">G39+F40</f>
        <v>10090</v>
      </c>
      <c r="H40" s="10">
        <f t="shared" si="0"/>
        <v>250</v>
      </c>
      <c r="I40" s="12">
        <v>10080</v>
      </c>
      <c r="J40" s="12">
        <f t="shared" si="1"/>
        <v>240</v>
      </c>
    </row>
    <row r="41" spans="1:11" x14ac:dyDescent="0.2">
      <c r="A41" s="12">
        <v>8000</v>
      </c>
      <c r="B41" s="12">
        <v>9860</v>
      </c>
      <c r="C41" s="12">
        <v>0.8</v>
      </c>
      <c r="D41" s="12">
        <v>0.5</v>
      </c>
      <c r="E41" s="12">
        <f t="shared" ref="E41:E66" si="3">A41-A40</f>
        <v>2000</v>
      </c>
      <c r="F41" s="10">
        <f t="shared" ref="F41:F66" si="4">22.1*(E41/(H40*C41))*D41</f>
        <v>110.5</v>
      </c>
      <c r="G41" s="10">
        <f t="shared" si="2"/>
        <v>10200.5</v>
      </c>
      <c r="H41" s="10">
        <f t="shared" si="0"/>
        <v>340.5</v>
      </c>
      <c r="I41" s="12">
        <v>10200</v>
      </c>
      <c r="J41" s="12">
        <f t="shared" si="1"/>
        <v>340</v>
      </c>
    </row>
    <row r="42" spans="1:11" x14ac:dyDescent="0.2">
      <c r="A42" s="12">
        <v>10000</v>
      </c>
      <c r="B42" s="12">
        <v>9880</v>
      </c>
      <c r="C42" s="12">
        <v>0.8</v>
      </c>
      <c r="D42" s="12">
        <v>0.65</v>
      </c>
      <c r="E42" s="12">
        <f t="shared" si="3"/>
        <v>2000</v>
      </c>
      <c r="F42" s="10">
        <f t="shared" si="4"/>
        <v>105.46989720998532</v>
      </c>
      <c r="G42" s="10">
        <f t="shared" si="2"/>
        <v>10305.969897209985</v>
      </c>
      <c r="H42" s="10">
        <f t="shared" si="0"/>
        <v>425.96989720998499</v>
      </c>
      <c r="I42" s="12">
        <v>10320</v>
      </c>
      <c r="J42" s="12">
        <f>I42-B42</f>
        <v>440</v>
      </c>
    </row>
    <row r="43" spans="1:11" x14ac:dyDescent="0.2">
      <c r="A43" s="12">
        <v>12000</v>
      </c>
      <c r="B43" s="12">
        <v>9900</v>
      </c>
      <c r="C43" s="12">
        <v>0.75</v>
      </c>
      <c r="D43" s="12">
        <v>0.7</v>
      </c>
      <c r="E43" s="12">
        <f t="shared" si="3"/>
        <v>2000</v>
      </c>
      <c r="F43" s="10">
        <f t="shared" si="4"/>
        <v>96.845654126111171</v>
      </c>
      <c r="G43" s="10">
        <f t="shared" si="2"/>
        <v>10402.815551336096</v>
      </c>
      <c r="H43" s="10">
        <f t="shared" si="0"/>
        <v>502.81555133609618</v>
      </c>
      <c r="I43" s="12">
        <v>10420</v>
      </c>
      <c r="J43" s="12">
        <f>I43-B43</f>
        <v>520</v>
      </c>
    </row>
    <row r="44" spans="1:11" x14ac:dyDescent="0.2">
      <c r="A44" s="12">
        <v>14000</v>
      </c>
      <c r="B44" s="12">
        <v>9930</v>
      </c>
      <c r="C44" s="12">
        <v>0.75</v>
      </c>
      <c r="D44" s="12">
        <v>0.8</v>
      </c>
      <c r="E44" s="12">
        <f t="shared" si="3"/>
        <v>2000</v>
      </c>
      <c r="F44" s="10">
        <f t="shared" si="4"/>
        <v>93.765331126666965</v>
      </c>
      <c r="G44" s="10">
        <f t="shared" si="2"/>
        <v>10496.580882462764</v>
      </c>
      <c r="H44" s="10">
        <f t="shared" si="0"/>
        <v>566.58088246276384</v>
      </c>
      <c r="I44" s="12">
        <v>10480</v>
      </c>
      <c r="J44" s="12">
        <f t="shared" si="1"/>
        <v>550</v>
      </c>
    </row>
    <row r="45" spans="1:11" x14ac:dyDescent="0.2">
      <c r="A45" s="12">
        <v>16000</v>
      </c>
      <c r="B45" s="12">
        <v>10000</v>
      </c>
      <c r="C45" s="12">
        <v>0.75</v>
      </c>
      <c r="D45" s="12">
        <v>1</v>
      </c>
      <c r="E45" s="12">
        <f t="shared" si="3"/>
        <v>2000</v>
      </c>
      <c r="F45" s="10">
        <f t="shared" si="4"/>
        <v>104.01574630821838</v>
      </c>
      <c r="G45" s="10">
        <f t="shared" si="2"/>
        <v>10600.596628770982</v>
      </c>
      <c r="H45" s="10">
        <f t="shared" si="0"/>
        <v>600.59662877098162</v>
      </c>
      <c r="I45" s="12">
        <v>10600</v>
      </c>
      <c r="J45" s="12">
        <f t="shared" si="1"/>
        <v>600</v>
      </c>
    </row>
    <row r="46" spans="1:11" x14ac:dyDescent="0.2">
      <c r="A46" s="12">
        <v>18000</v>
      </c>
      <c r="B46" s="12">
        <v>10060</v>
      </c>
      <c r="C46" s="12">
        <v>0.75</v>
      </c>
      <c r="D46" s="12">
        <v>1</v>
      </c>
      <c r="E46" s="12">
        <f t="shared" si="3"/>
        <v>2000</v>
      </c>
      <c r="F46" s="10">
        <f t="shared" si="4"/>
        <v>98.124648907754164</v>
      </c>
      <c r="G46" s="10">
        <f t="shared" si="2"/>
        <v>10698.721277678736</v>
      </c>
      <c r="H46" s="10">
        <f t="shared" si="0"/>
        <v>638.72127767873644</v>
      </c>
    </row>
    <row r="47" spans="1:11" x14ac:dyDescent="0.2">
      <c r="A47" s="12">
        <v>20000</v>
      </c>
      <c r="B47" s="12">
        <v>10080</v>
      </c>
      <c r="C47" s="12">
        <v>0.7</v>
      </c>
      <c r="D47" s="12">
        <v>1</v>
      </c>
      <c r="E47" s="12">
        <f t="shared" si="3"/>
        <v>2000</v>
      </c>
      <c r="F47" s="10">
        <f t="shared" si="4"/>
        <v>98.858233394592972</v>
      </c>
      <c r="G47" s="10">
        <f t="shared" si="2"/>
        <v>10797.579511073329</v>
      </c>
      <c r="H47" s="10">
        <f t="shared" si="0"/>
        <v>717.57951107332883</v>
      </c>
    </row>
    <row r="48" spans="1:11" x14ac:dyDescent="0.2">
      <c r="A48" s="12">
        <v>22000</v>
      </c>
      <c r="B48" s="12">
        <v>10100</v>
      </c>
      <c r="C48" s="12">
        <v>0.7</v>
      </c>
      <c r="D48" s="12">
        <v>1</v>
      </c>
      <c r="E48" s="12">
        <f t="shared" si="3"/>
        <v>2000</v>
      </c>
      <c r="F48" s="10">
        <f t="shared" si="4"/>
        <v>87.994230839186585</v>
      </c>
      <c r="G48" s="10">
        <f t="shared" si="2"/>
        <v>10885.573741912516</v>
      </c>
      <c r="H48" s="10">
        <f t="shared" si="0"/>
        <v>785.5737419125162</v>
      </c>
    </row>
    <row r="49" spans="1:8" x14ac:dyDescent="0.2">
      <c r="A49" s="12">
        <v>24000</v>
      </c>
      <c r="B49" s="12">
        <v>10120</v>
      </c>
      <c r="C49" s="12">
        <v>0.7</v>
      </c>
      <c r="D49" s="12">
        <v>1</v>
      </c>
      <c r="E49" s="12">
        <f t="shared" si="3"/>
        <v>2000</v>
      </c>
      <c r="F49" s="10">
        <f t="shared" si="4"/>
        <v>80.378013894829152</v>
      </c>
      <c r="G49" s="10">
        <f t="shared" si="2"/>
        <v>10965.951755807346</v>
      </c>
      <c r="H49" s="10">
        <f t="shared" si="0"/>
        <v>845.95175580734576</v>
      </c>
    </row>
    <row r="50" spans="1:8" x14ac:dyDescent="0.2">
      <c r="A50" s="12">
        <v>26000</v>
      </c>
      <c r="B50" s="12">
        <v>10170</v>
      </c>
      <c r="C50" s="12">
        <v>0.7</v>
      </c>
      <c r="D50" s="12">
        <v>1</v>
      </c>
      <c r="E50" s="12">
        <f t="shared" si="3"/>
        <v>2000</v>
      </c>
      <c r="F50" s="10">
        <f t="shared" si="4"/>
        <v>74.641203483992882</v>
      </c>
      <c r="G50" s="10">
        <f t="shared" si="2"/>
        <v>11040.592959291338</v>
      </c>
      <c r="H50" s="10">
        <f t="shared" si="0"/>
        <v>870.59295929133805</v>
      </c>
    </row>
    <row r="51" spans="1:8" x14ac:dyDescent="0.2">
      <c r="A51" s="12">
        <v>28000</v>
      </c>
      <c r="B51" s="12">
        <v>10220</v>
      </c>
      <c r="C51" s="12">
        <v>0.7</v>
      </c>
      <c r="D51" s="12">
        <v>1</v>
      </c>
      <c r="E51" s="12">
        <f t="shared" si="3"/>
        <v>2000</v>
      </c>
      <c r="F51" s="10">
        <f t="shared" si="4"/>
        <v>72.528563973519127</v>
      </c>
      <c r="G51" s="10">
        <f t="shared" si="2"/>
        <v>11113.121523264857</v>
      </c>
      <c r="H51" s="10">
        <f t="shared" si="0"/>
        <v>893.12152326485739</v>
      </c>
    </row>
    <row r="52" spans="1:8" x14ac:dyDescent="0.2">
      <c r="A52" s="12">
        <v>30000</v>
      </c>
      <c r="B52" s="12">
        <v>10450</v>
      </c>
      <c r="C52" s="12">
        <v>0.7</v>
      </c>
      <c r="D52" s="12">
        <v>1</v>
      </c>
      <c r="E52" s="12">
        <f t="shared" si="3"/>
        <v>2000</v>
      </c>
      <c r="F52" s="10">
        <f t="shared" si="4"/>
        <v>70.699065578483413</v>
      </c>
      <c r="G52" s="10">
        <f t="shared" si="2"/>
        <v>11183.82058884334</v>
      </c>
      <c r="H52" s="10">
        <f t="shared" si="0"/>
        <v>733.82058884334037</v>
      </c>
    </row>
    <row r="53" spans="1:8" x14ac:dyDescent="0.2">
      <c r="A53" s="12">
        <v>32000</v>
      </c>
      <c r="B53" s="12">
        <v>10560</v>
      </c>
      <c r="C53" s="12">
        <v>0.7</v>
      </c>
      <c r="D53" s="12">
        <v>1</v>
      </c>
      <c r="E53" s="12">
        <f t="shared" si="3"/>
        <v>2000</v>
      </c>
      <c r="F53" s="10">
        <f t="shared" si="4"/>
        <v>86.046723276576259</v>
      </c>
      <c r="G53" s="10">
        <f t="shared" si="2"/>
        <v>11269.867312119917</v>
      </c>
      <c r="H53" s="10">
        <f t="shared" si="0"/>
        <v>709.86731211991719</v>
      </c>
    </row>
    <row r="54" spans="1:8" x14ac:dyDescent="0.2">
      <c r="A54" s="12">
        <v>34000</v>
      </c>
      <c r="B54" s="12">
        <v>10760</v>
      </c>
      <c r="C54" s="12">
        <v>0.7</v>
      </c>
      <c r="D54" s="12">
        <v>1</v>
      </c>
      <c r="E54" s="12">
        <f t="shared" si="3"/>
        <v>2000</v>
      </c>
      <c r="F54" s="10">
        <f t="shared" si="4"/>
        <v>88.950225013587456</v>
      </c>
      <c r="G54" s="10">
        <f t="shared" si="2"/>
        <v>11358.817537133506</v>
      </c>
      <c r="H54" s="10">
        <f t="shared" si="0"/>
        <v>598.81753713350554</v>
      </c>
    </row>
    <row r="55" spans="1:8" x14ac:dyDescent="0.2">
      <c r="A55" s="12">
        <v>36000</v>
      </c>
      <c r="B55" s="12">
        <v>10920</v>
      </c>
      <c r="C55" s="12">
        <v>0.7</v>
      </c>
      <c r="D55" s="12">
        <v>1</v>
      </c>
      <c r="E55" s="12">
        <f t="shared" si="3"/>
        <v>2000</v>
      </c>
      <c r="F55" s="10">
        <f t="shared" si="4"/>
        <v>105.44590501660532</v>
      </c>
      <c r="G55" s="10">
        <f t="shared" si="2"/>
        <v>11464.263442150112</v>
      </c>
      <c r="H55" s="10">
        <f t="shared" si="0"/>
        <v>544.26344215011159</v>
      </c>
    </row>
    <row r="56" spans="1:8" x14ac:dyDescent="0.2">
      <c r="A56" s="12">
        <v>38000</v>
      </c>
      <c r="B56" s="12">
        <v>11150</v>
      </c>
      <c r="C56" s="12">
        <v>0.7</v>
      </c>
      <c r="D56" s="12">
        <v>1</v>
      </c>
      <c r="E56" s="12">
        <f t="shared" si="3"/>
        <v>2000</v>
      </c>
      <c r="F56" s="10">
        <f t="shared" si="4"/>
        <v>116.01524602389502</v>
      </c>
      <c r="G56" s="10">
        <f t="shared" si="2"/>
        <v>11580.278688174007</v>
      </c>
      <c r="H56" s="10">
        <f t="shared" si="0"/>
        <v>430.27868817400667</v>
      </c>
    </row>
    <row r="57" spans="1:8" x14ac:dyDescent="0.2">
      <c r="A57" s="12">
        <v>40000</v>
      </c>
      <c r="B57" s="12">
        <v>11400</v>
      </c>
      <c r="C57" s="12">
        <v>0.7</v>
      </c>
      <c r="D57" s="12">
        <v>1</v>
      </c>
      <c r="E57" s="12">
        <f t="shared" si="3"/>
        <v>2000</v>
      </c>
      <c r="F57" s="10">
        <f t="shared" si="4"/>
        <v>146.74874419372102</v>
      </c>
      <c r="G57" s="10">
        <f t="shared" si="2"/>
        <v>11727.027432367728</v>
      </c>
      <c r="H57" s="10">
        <f t="shared" si="0"/>
        <v>327.02743236772767</v>
      </c>
    </row>
    <row r="58" spans="1:8" x14ac:dyDescent="0.2">
      <c r="A58" s="12">
        <v>42000</v>
      </c>
      <c r="B58" s="12">
        <v>11640</v>
      </c>
      <c r="C58" s="12">
        <v>0.8</v>
      </c>
      <c r="D58" s="12">
        <v>1</v>
      </c>
      <c r="E58" s="12">
        <f t="shared" si="3"/>
        <v>2000</v>
      </c>
      <c r="F58" s="10">
        <f t="shared" si="4"/>
        <v>168.94607158788398</v>
      </c>
      <c r="G58" s="10">
        <f t="shared" si="2"/>
        <v>11895.973503955611</v>
      </c>
      <c r="H58" s="10">
        <f t="shared" si="0"/>
        <v>255.97350395561079</v>
      </c>
    </row>
    <row r="59" spans="1:8" x14ac:dyDescent="0.2">
      <c r="A59" s="12">
        <v>43000</v>
      </c>
      <c r="B59" s="12">
        <v>11800</v>
      </c>
      <c r="C59" s="12">
        <v>0.8</v>
      </c>
      <c r="D59" s="12">
        <v>1</v>
      </c>
      <c r="E59" s="12">
        <f t="shared" si="3"/>
        <v>1000</v>
      </c>
      <c r="F59" s="10">
        <f t="shared" si="4"/>
        <v>107.92132612596708</v>
      </c>
      <c r="G59" s="10">
        <f t="shared" si="2"/>
        <v>12003.894830081577</v>
      </c>
      <c r="H59" s="10">
        <f t="shared" si="0"/>
        <v>203.89483008157731</v>
      </c>
    </row>
    <row r="60" spans="1:8" x14ac:dyDescent="0.2">
      <c r="A60" s="12">
        <v>44000</v>
      </c>
      <c r="B60" s="12">
        <v>11960</v>
      </c>
      <c r="C60" s="12">
        <v>0.8</v>
      </c>
      <c r="D60" s="12">
        <v>1</v>
      </c>
      <c r="E60" s="12">
        <f t="shared" si="3"/>
        <v>1000</v>
      </c>
      <c r="F60" s="10">
        <f t="shared" si="4"/>
        <v>135.4865152242819</v>
      </c>
      <c r="G60" s="10">
        <f t="shared" si="2"/>
        <v>12139.381345305859</v>
      </c>
      <c r="H60" s="10">
        <f t="shared" si="0"/>
        <v>179.38134530585921</v>
      </c>
    </row>
    <row r="61" spans="1:8" x14ac:dyDescent="0.2">
      <c r="A61" s="12">
        <v>45000</v>
      </c>
      <c r="B61" s="12">
        <v>12040</v>
      </c>
      <c r="C61" s="12">
        <v>0.8</v>
      </c>
      <c r="D61" s="12">
        <v>1</v>
      </c>
      <c r="E61" s="12">
        <f t="shared" si="3"/>
        <v>1000</v>
      </c>
      <c r="F61" s="10">
        <f t="shared" si="4"/>
        <v>154.00152091008803</v>
      </c>
      <c r="G61" s="10">
        <f t="shared" si="2"/>
        <v>12293.382866215947</v>
      </c>
      <c r="H61" s="10">
        <f t="shared" si="0"/>
        <v>253.38286621594671</v>
      </c>
    </row>
    <row r="62" spans="1:8" x14ac:dyDescent="0.2">
      <c r="A62" s="12">
        <v>46000</v>
      </c>
      <c r="B62" s="12">
        <v>12200</v>
      </c>
      <c r="C62" s="12">
        <v>0.8</v>
      </c>
      <c r="D62" s="12">
        <v>1</v>
      </c>
      <c r="E62" s="12">
        <f t="shared" si="3"/>
        <v>1000</v>
      </c>
      <c r="F62" s="10">
        <f t="shared" si="4"/>
        <v>109.02473562066531</v>
      </c>
      <c r="G62" s="10">
        <f t="shared" si="2"/>
        <v>12402.407601836612</v>
      </c>
      <c r="H62" s="10">
        <f t="shared" si="0"/>
        <v>202.40760183661223</v>
      </c>
    </row>
    <row r="63" spans="1:8" x14ac:dyDescent="0.2">
      <c r="A63" s="12">
        <v>47000</v>
      </c>
      <c r="B63" s="12">
        <v>12500</v>
      </c>
      <c r="C63" s="12">
        <v>0.8</v>
      </c>
      <c r="D63" s="12">
        <v>1</v>
      </c>
      <c r="E63" s="12">
        <f t="shared" si="3"/>
        <v>1000</v>
      </c>
      <c r="F63" s="10">
        <f t="shared" si="4"/>
        <v>136.48202809249969</v>
      </c>
      <c r="G63" s="10">
        <f t="shared" si="2"/>
        <v>12538.889629929112</v>
      </c>
      <c r="H63" s="10">
        <f t="shared" si="0"/>
        <v>38.889629929111834</v>
      </c>
    </row>
    <row r="64" spans="1:8" x14ac:dyDescent="0.2">
      <c r="A64" s="12">
        <v>48000</v>
      </c>
      <c r="B64" s="12">
        <v>12920</v>
      </c>
      <c r="C64" s="12">
        <v>0.9</v>
      </c>
      <c r="D64" s="12">
        <v>1</v>
      </c>
      <c r="E64" s="12">
        <f t="shared" si="3"/>
        <v>1000</v>
      </c>
      <c r="F64" s="10">
        <f t="shared" si="4"/>
        <v>631.4165395843446</v>
      </c>
      <c r="G64" s="10">
        <f t="shared" si="2"/>
        <v>13170.306169513457</v>
      </c>
      <c r="H64" s="10">
        <f t="shared" si="0"/>
        <v>250.30616951345655</v>
      </c>
    </row>
    <row r="65" spans="1:8" x14ac:dyDescent="0.2">
      <c r="A65" s="12">
        <v>49000</v>
      </c>
      <c r="B65" s="12">
        <v>13040</v>
      </c>
      <c r="C65" s="12">
        <v>0.9</v>
      </c>
      <c r="D65" s="12">
        <v>1</v>
      </c>
      <c r="E65" s="12">
        <f t="shared" si="3"/>
        <v>1000</v>
      </c>
      <c r="F65" s="10">
        <f t="shared" si="4"/>
        <v>98.102078759330936</v>
      </c>
      <c r="G65" s="10">
        <f t="shared" si="2"/>
        <v>13268.408248272788</v>
      </c>
      <c r="H65" s="10">
        <f t="shared" si="0"/>
        <v>228.40824827278811</v>
      </c>
    </row>
    <row r="66" spans="1:8" x14ac:dyDescent="0.2">
      <c r="A66" s="12">
        <v>50000</v>
      </c>
      <c r="B66" s="12">
        <v>13500</v>
      </c>
      <c r="C66" s="12">
        <v>0.95</v>
      </c>
      <c r="D66" s="12">
        <v>1</v>
      </c>
      <c r="E66" s="12">
        <f t="shared" si="3"/>
        <v>1000</v>
      </c>
      <c r="F66" s="10">
        <f t="shared" si="4"/>
        <v>101.84902721618721</v>
      </c>
      <c r="G66" s="10">
        <f t="shared" si="2"/>
        <v>13370.257275488975</v>
      </c>
      <c r="H66" s="10">
        <f t="shared" si="0"/>
        <v>-129.74272451102479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GLACPRO</vt:lpstr>
      <vt:lpstr>GLACPRO!Print_Area</vt:lpstr>
      <vt:lpstr>GLACPRO!Print_Area_MI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</dc:creator>
  <cp:lastModifiedBy>Aniket Gupta</cp:lastModifiedBy>
  <cp:lastPrinted>1998-12-09T18:33:13Z</cp:lastPrinted>
  <dcterms:created xsi:type="dcterms:W3CDTF">1998-11-24T16:16:14Z</dcterms:created>
  <dcterms:modified xsi:type="dcterms:W3CDTF">2024-02-03T22:32:05Z</dcterms:modified>
</cp:coreProperties>
</file>