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5890678D-78F1-41E5-A3A3-22C5CED05809}" xr6:coauthVersionLast="47" xr6:coauthVersionMax="47" xr10:uidLastSave="{00000000-0000-0000-0000-000000000000}"/>
  <bookViews>
    <workbookView xWindow="768" yWindow="768" windowWidth="17280" windowHeight="8880"/>
  </bookViews>
  <sheets>
    <sheet name="Cost_Sheet" sheetId="1" r:id="rId1"/>
    <sheet name="Example" sheetId="2" r:id="rId2"/>
    <sheet name="Sheet3" sheetId="3" r:id="rId3"/>
  </sheets>
  <definedNames>
    <definedName name="OLE_LINK1" localSheetId="0">Cost_Sheet!#REF!</definedName>
    <definedName name="_xlnm.Print_Area" localSheetId="0">Cost_Sheet!$A$1:$G$172</definedName>
    <definedName name="_xlnm.Print_Area" localSheetId="1">Example!$A$1:$C$89</definedName>
    <definedName name="_xlnm.Print_Area" localSheetId="2">Cost_Sheet!#REF!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G4" i="1" s="1"/>
  <c r="C8" i="1"/>
  <c r="G5" i="1" s="1"/>
  <c r="G8" i="1"/>
  <c r="G9" i="1"/>
  <c r="C13" i="1"/>
  <c r="G6" i="1" s="1"/>
  <c r="G17" i="1"/>
  <c r="G18" i="1"/>
  <c r="C19" i="1"/>
  <c r="G19" i="1" s="1"/>
  <c r="G20" i="1"/>
  <c r="C22" i="1"/>
  <c r="G23" i="1"/>
  <c r="C29" i="1"/>
  <c r="G70" i="1" s="1"/>
  <c r="G32" i="1"/>
  <c r="G33" i="1"/>
  <c r="G34" i="1"/>
  <c r="G35" i="1"/>
  <c r="C36" i="1"/>
  <c r="G10" i="1" s="1"/>
  <c r="C42" i="1"/>
  <c r="G11" i="1" s="1"/>
  <c r="G42" i="1"/>
  <c r="G44" i="1"/>
  <c r="G45" i="1"/>
  <c r="C52" i="1"/>
  <c r="C122" i="1" s="1"/>
  <c r="G53" i="1"/>
  <c r="G54" i="1"/>
  <c r="G56" i="1"/>
  <c r="C57" i="1"/>
  <c r="G59" i="1"/>
  <c r="A60" i="1"/>
  <c r="C60" i="1"/>
  <c r="C61" i="1" s="1"/>
  <c r="C124" i="1" s="1"/>
  <c r="G61" i="1"/>
  <c r="C67" i="1"/>
  <c r="G67" i="1"/>
  <c r="G68" i="1"/>
  <c r="G69" i="1"/>
  <c r="C73" i="1"/>
  <c r="G74" i="1"/>
  <c r="C76" i="1"/>
  <c r="C83" i="1"/>
  <c r="G83" i="1"/>
  <c r="G84" i="1"/>
  <c r="G85" i="1"/>
  <c r="G86" i="1"/>
  <c r="C90" i="1"/>
  <c r="G93" i="1"/>
  <c r="G95" i="1"/>
  <c r="C96" i="1"/>
  <c r="C106" i="1"/>
  <c r="C107" i="1"/>
  <c r="C128" i="1" s="1"/>
  <c r="C130" i="1" s="1"/>
  <c r="C132" i="1" s="1"/>
  <c r="C133" i="1" s="1"/>
  <c r="A110" i="1"/>
  <c r="C110" i="1" s="1"/>
  <c r="C111" i="1" s="1"/>
  <c r="C117" i="1"/>
  <c r="C118" i="1"/>
  <c r="C119" i="1"/>
  <c r="C120" i="1"/>
  <c r="C123" i="1"/>
  <c r="C129" i="1"/>
  <c r="C167" i="1"/>
  <c r="C7" i="2"/>
  <c r="C10" i="2"/>
  <c r="C44" i="2" s="1"/>
  <c r="C15" i="2"/>
  <c r="C46" i="2" s="1"/>
  <c r="C17" i="2"/>
  <c r="C20" i="2" s="1"/>
  <c r="C45" i="2" s="1"/>
  <c r="C18" i="2"/>
  <c r="C19" i="2"/>
  <c r="C27" i="2"/>
  <c r="C35" i="2"/>
  <c r="A38" i="2"/>
  <c r="C38" i="2"/>
  <c r="C47" i="2" s="1"/>
  <c r="C39" i="2"/>
  <c r="C43" i="2"/>
  <c r="C50" i="2"/>
  <c r="C53" i="2" s="1"/>
  <c r="C51" i="2"/>
  <c r="C52" i="2"/>
  <c r="C89" i="2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C48" i="2" l="1"/>
  <c r="C55" i="2" s="1"/>
  <c r="C56" i="2" s="1"/>
  <c r="G12" i="1"/>
  <c r="G13" i="1"/>
  <c r="G43" i="1"/>
  <c r="G66" i="1"/>
  <c r="G58" i="1"/>
  <c r="G7" i="1"/>
  <c r="C115" i="1"/>
  <c r="G98" i="1"/>
  <c r="G82" i="1"/>
  <c r="G72" i="1"/>
  <c r="G57" i="1"/>
  <c r="G41" i="1"/>
  <c r="G31" i="1"/>
  <c r="G94" i="1"/>
  <c r="C116" i="1"/>
  <c r="G92" i="1"/>
  <c r="G22" i="1"/>
  <c r="G97" i="1"/>
  <c r="G81" i="1"/>
  <c r="G71" i="1"/>
  <c r="G47" i="1"/>
  <c r="G30" i="1"/>
  <c r="G21" i="1"/>
  <c r="C121" i="1"/>
  <c r="G96" i="1"/>
  <c r="G80" i="1"/>
  <c r="G46" i="1"/>
  <c r="G29" i="1"/>
  <c r="G55" i="1"/>
  <c r="G60" i="1" s="1"/>
  <c r="G62" i="1" s="1"/>
  <c r="C125" i="1" l="1"/>
  <c r="G24" i="1"/>
  <c r="G25" i="1" s="1"/>
  <c r="G87" i="1"/>
  <c r="G88" i="1"/>
  <c r="G99" i="1"/>
  <c r="G100" i="1"/>
  <c r="G36" i="1"/>
  <c r="G37" i="1" s="1"/>
  <c r="G48" i="1"/>
  <c r="G49" i="1"/>
  <c r="G73" i="1"/>
  <c r="G75" i="1" s="1"/>
</calcChain>
</file>

<file path=xl/sharedStrings.xml><?xml version="1.0" encoding="utf-8"?>
<sst xmlns="http://schemas.openxmlformats.org/spreadsheetml/2006/main" count="411" uniqueCount="175">
  <si>
    <t xml:space="preserve"> Cost </t>
  </si>
  <si>
    <t>Deliverable</t>
  </si>
  <si>
    <t>1.2 Project Plan</t>
  </si>
  <si>
    <t>1.4 Change Control Plan</t>
  </si>
  <si>
    <t>1.5 Business Continuity and Disaster Recovery Plan</t>
  </si>
  <si>
    <t>1.6 QA/QC Plan</t>
  </si>
  <si>
    <t>Total:</t>
  </si>
  <si>
    <t>Report</t>
  </si>
  <si>
    <t> Report</t>
  </si>
  <si>
    <t xml:space="preserve"> Audit of Operations and Services</t>
  </si>
  <si>
    <t>9.0                          Estimated Enhancements and Federally Mandated Changes</t>
  </si>
  <si>
    <t>Blended Rate</t>
  </si>
  <si>
    <t>Estimated Hours (Hours are for the purposes of estimation only and do not constitute a guarantee of actual hours for this contract. Actual hours may be more or less than the estimate.)</t>
  </si>
  <si>
    <t>Cost Table Summary Sheet</t>
  </si>
  <si>
    <t>Deliverables</t>
  </si>
  <si>
    <t>Cost</t>
  </si>
  <si>
    <t>Total Contract Cost</t>
  </si>
  <si>
    <t>Proposed Personnel and Hourly Rates</t>
  </si>
  <si>
    <t>Hourly Rate</t>
  </si>
  <si>
    <t>1.3 Transition Plan including WBS and Gantt Chart(s)</t>
  </si>
  <si>
    <t> 2.1 Transition Implementation</t>
  </si>
  <si>
    <t xml:space="preserve">Milestone:           </t>
  </si>
  <si>
    <t xml:space="preserve">Milestone:          </t>
  </si>
  <si>
    <t>3.1 Project Summary w/Cost Status &amp; Scheduling Report (Monthly)</t>
  </si>
  <si>
    <t>3.2 Weekly PM Meetings w/Minutes</t>
  </si>
  <si>
    <t>3.3 Benchmarking Study</t>
  </si>
  <si>
    <t xml:space="preserve"> 4.1 On-Site Staff </t>
  </si>
  <si>
    <t> 4.2 24x7x365 Available Support</t>
  </si>
  <si>
    <t> 4.3 Help Desk Operations</t>
  </si>
  <si>
    <t xml:space="preserve"> 5.1 On-Site Staff </t>
  </si>
  <si>
    <t> 5.2 24x7x365 Available Support</t>
  </si>
  <si>
    <t> 5.3 Help Desk Operations</t>
  </si>
  <si>
    <t>5.4 Cost Status &amp; Scheduling Report (Monthly)</t>
  </si>
  <si>
    <t>5.5 Weekly PM Meetings w/Minutes</t>
  </si>
  <si>
    <t>5.6 Benchmarking Study</t>
  </si>
  <si>
    <t>Program Manager</t>
  </si>
  <si>
    <t>Project Manager (CARES)</t>
  </si>
  <si>
    <t>Project Manager (CSES)</t>
  </si>
  <si>
    <t>Database Manager</t>
  </si>
  <si>
    <r>
      <t> </t>
    </r>
    <r>
      <rPr>
        <b/>
        <sz val="10"/>
        <color indexed="8"/>
        <rFont val="Times New Roman"/>
        <family val="1"/>
      </rPr>
      <t>Classification</t>
    </r>
  </si>
  <si>
    <t>Milestone            3.0 Administration  (1st Four Years)</t>
  </si>
  <si>
    <t>1.0   Planning and Documentation (One-Time Only Costs)</t>
  </si>
  <si>
    <t>2.0  Operational Transition (One -Time Only Costs)</t>
  </si>
  <si>
    <r>
      <t>Milestone           5.0 Maintenance and Operations (1</t>
    </r>
    <r>
      <rPr>
        <b/>
        <vertAlign val="superscript"/>
        <sz val="10"/>
        <color indexed="8"/>
        <rFont val="Times New Roman"/>
        <family val="1"/>
      </rPr>
      <t>st</t>
    </r>
    <r>
      <rPr>
        <b/>
        <sz val="10"/>
        <color indexed="8"/>
        <rFont val="Times New Roman"/>
        <family val="1"/>
      </rPr>
      <t xml:space="preserve"> Option – 1 Year)</t>
    </r>
  </si>
  <si>
    <t>Milestone           5.0 Maintenance and Operations (2nd  Option – 1 Year)</t>
  </si>
  <si>
    <t>Planning and Documentation (One-time Only)</t>
  </si>
  <si>
    <t>Operational Transition (One-time Only)</t>
  </si>
  <si>
    <t>Maintenance and Operations (1st 4 Years)</t>
  </si>
  <si>
    <t>Administration (1st 4 Years)</t>
  </si>
  <si>
    <t>Total Two Option Years</t>
  </si>
  <si>
    <t>BLENDED RATE (Average of Total of all Rates)</t>
  </si>
  <si>
    <t>Operations and Maintenance (1st Option - 1 Years)</t>
  </si>
  <si>
    <t>Operations and Maintenance (2nd Option - 1 Years)</t>
  </si>
  <si>
    <t>Milestone           4.0 Maintenance and Operations (1st Four Years)</t>
  </si>
  <si>
    <t>Average Cost/Year</t>
  </si>
  <si>
    <t>Estimated Cost/Year x 4 years</t>
  </si>
  <si>
    <t>Total 1st Four Years Including Estimated Enhancements</t>
  </si>
  <si>
    <t>Estimated Enhancements and Federally Mandated Changes (2 years)</t>
  </si>
  <si>
    <t>1.0   Planning and Documentation</t>
  </si>
  <si>
    <t>1.1 Develop and Implement Change Control Plan</t>
  </si>
  <si>
    <t>1.3 Develop and Implement QA/QC Plan</t>
  </si>
  <si>
    <t xml:space="preserve">Milestone            </t>
  </si>
  <si>
    <t>2.0 Administration</t>
  </si>
  <si>
    <t>2.1 Project Summary w/Cost Status &amp; Scheduling Report and  Manage and Update Project Plan (Monthly)</t>
  </si>
  <si>
    <t>2.2 Weekly PM Meetings w/Minutes</t>
  </si>
  <si>
    <t>Milestone</t>
  </si>
  <si>
    <t>3.0 Vendor Transition (Start of Contract)</t>
  </si>
  <si>
    <t>3.1 Validate Current Operating Environment</t>
  </si>
  <si>
    <t xml:space="preserve">3.2 Develop Detailed Transition Plan, Tools and Techniques </t>
  </si>
  <si>
    <t>3.3 Execute Transition</t>
  </si>
  <si>
    <t xml:space="preserve">Milestone           </t>
  </si>
  <si>
    <t>4.0 Maintenance and Operations (1st Four Years) – Database Administration</t>
  </si>
  <si>
    <t>4.1 Performance Monitoring and Tuning</t>
  </si>
  <si>
    <t>4.2 Backup and Recovery</t>
  </si>
  <si>
    <t>5.0 Maintenance and Operations (1st Four Years) – Operations Architecture Support</t>
  </si>
  <si>
    <t>5.1 Production Support</t>
  </si>
  <si>
    <t>6.0 Maintenance and Operations (1st Four Years) – Configuration Management</t>
  </si>
  <si>
    <t>6.1 Configuration Management Processes</t>
  </si>
  <si>
    <t>6.2 Software Migrations</t>
  </si>
  <si>
    <t>6.3 Product Support and Maintenance</t>
  </si>
  <si>
    <t>6.4 Bind Processes</t>
  </si>
  <si>
    <t>6.5 Quality Assurance</t>
  </si>
  <si>
    <t>7.0 Maintenance and Operations (1st Four Years) – Technical Architecture Management</t>
  </si>
  <si>
    <t>7.2 Solution Availability</t>
  </si>
  <si>
    <t>7.3 Service Management</t>
  </si>
  <si>
    <t>7.4 Operations Integration Architecture</t>
  </si>
  <si>
    <t>7.5 Operations Execution Architecture and Operations Development Architecture</t>
  </si>
  <si>
    <t>8.0 Maintenance and Operations (1st Four Years) – Test Environments Maintenance</t>
  </si>
  <si>
    <t>8.1 Monitor test regions to ensure availability for testers</t>
  </si>
  <si>
    <t>8.2 Allow for simultaneous testing of multiple releases</t>
  </si>
  <si>
    <t>8.3 Maintain training region with recent production release</t>
  </si>
  <si>
    <t>8.4 Maintain environment for testing out system software upgrades without affecting production</t>
  </si>
  <si>
    <t>9.0 Maintenance and Operations (1st Four Years) – Development Teams</t>
  </si>
  <si>
    <t>9.1 Requirements Gathering</t>
  </si>
  <si>
    <t>9.2 Impact Analysis and Estimation</t>
  </si>
  <si>
    <t>9.3 Analysis and Design</t>
  </si>
  <si>
    <t>9.4 Coding</t>
  </si>
  <si>
    <t>9.5 Testing</t>
  </si>
  <si>
    <t>9.6 Application Production Support</t>
  </si>
  <si>
    <t>9.7 Help Desk Support</t>
  </si>
  <si>
    <t>9.8 Training</t>
  </si>
  <si>
    <t>10.0 Vendor Transition (End of Contract)</t>
  </si>
  <si>
    <t>10.1 Validate Current Operating Environment</t>
  </si>
  <si>
    <t xml:space="preserve">10.2 Develop Detailed Transition Plan, Tools and Techniques </t>
  </si>
  <si>
    <t>10.3 Execute Transition</t>
  </si>
  <si>
    <t>3.0 Vendor  Transition (Start of Contract)</t>
  </si>
  <si>
    <t xml:space="preserve"> 1.0 Planning and Documentation</t>
  </si>
  <si>
    <t>Total 1st Four Years</t>
  </si>
  <si>
    <t>Two-Year Option</t>
  </si>
  <si>
    <t>Milestone           12.0 Maintenance and Operations (Option - 2 Years)</t>
  </si>
  <si>
    <t>11.0  Estimated Enhancements and Federally Mandated Changes</t>
  </si>
  <si>
    <t>13.0 Estimated Enhancements and Federally Mandated Changes (Two-Year Option)</t>
  </si>
  <si>
    <t>Estimated Cost/Year x 2 years</t>
  </si>
  <si>
    <t>11.0 Estimated Enhancements and Federally Mandated Changes (4 years)</t>
  </si>
  <si>
    <t>12.0 Operations and Maintenance (Option - 2 Years)</t>
  </si>
  <si>
    <t>13.0 Estimated Enhancements and Federally Mandated Changes (2 years)</t>
  </si>
  <si>
    <t>4.0 Maintenance and Operations – Database Administration</t>
  </si>
  <si>
    <t>5.0 Maintenance and Operations – Operations Architecture Support</t>
  </si>
  <si>
    <t>6.0 Maintenance and Operations – Configuration Management</t>
  </si>
  <si>
    <t>7.0 Maintenance and Operations – Technical Architecture Management</t>
  </si>
  <si>
    <t>8.0 Maintenance and Operations  – Test Environments Maintenance</t>
  </si>
  <si>
    <t>9.0 Maintenance and Operations  – Development Teams</t>
  </si>
  <si>
    <t>Total</t>
  </si>
  <si>
    <t>Breakdown of Costs by Fiscal Year</t>
  </si>
  <si>
    <t>Cost Table Summary Sheet (FY 2011) [July 1, 2011 - September 9,  2011]</t>
  </si>
  <si>
    <t>Cost Table Summary Sheet (FY 2010) [July 1, 2010 - June 30,  2011]</t>
  </si>
  <si>
    <t>Cost Table Summary Sheet (FY 2009) [September 10, 2009 - June 30,  2010]</t>
  </si>
  <si>
    <t>Cost Table Summary Sheet (FY 2008) [July 1,  2007 - June 30 2008]</t>
  </si>
  <si>
    <t>Cost Table Summary Sheet (FY 2007) [July 1,  2006 - June 30 2007]</t>
  </si>
  <si>
    <t>Cost Table Summary Sheet (FY 2006) [July 1,  2005 - June 30 2006]</t>
  </si>
  <si>
    <t>Cost Table Summary Sheet (FY 2005) [Contract Start - Sept 10, 2004 through June 30, 2005]</t>
  </si>
  <si>
    <t>Cost Table Summary Sheet (FY 2009) [July 1,  2008 - Contract End - September 9, 2008]</t>
  </si>
  <si>
    <t>Deliverables (First Option Year)</t>
  </si>
  <si>
    <t>Deliverables (Second Option Year)</t>
  </si>
  <si>
    <t>Deliverables (Second Option Year) End of Contract</t>
  </si>
  <si>
    <t>Total of Two-Year Option</t>
  </si>
  <si>
    <t>12.1 Administration</t>
  </si>
  <si>
    <t>12.1.1 Project Summary w/Cost Status &amp; Scheduling Report and  Manage and Update Project Plan (Monthly)</t>
  </si>
  <si>
    <t>12.1.2 Weekly PM Meetings w/Minutes</t>
  </si>
  <si>
    <t>12.2  Maintenance and Operations  – Database Administration</t>
  </si>
  <si>
    <t>12.2.1 Performance Monitoring and Tuning</t>
  </si>
  <si>
    <t>12.2.1 Backup and Recovery</t>
  </si>
  <si>
    <t>12.3 Maintenance and Operations – Operations Architecture Support</t>
  </si>
  <si>
    <t>12.3..1 Production Support</t>
  </si>
  <si>
    <t>12.4 Maintenance and Operations – Configuration Management</t>
  </si>
  <si>
    <t>12.4.1 Configuration Management Processes</t>
  </si>
  <si>
    <t>12.4.2 Software Migrations</t>
  </si>
  <si>
    <t>12.4.3 Product Support and Maintenance</t>
  </si>
  <si>
    <t>12.4.4 Bind Processes</t>
  </si>
  <si>
    <t>12.4.5 Quality Assurance</t>
  </si>
  <si>
    <t>12.5 Maintenance and Operations – Technical Architecture Management</t>
  </si>
  <si>
    <t>12.5.2  Solution Availability</t>
  </si>
  <si>
    <t>12.5.3  Service Management</t>
  </si>
  <si>
    <t>12.5.4 Operations Integration Architecture</t>
  </si>
  <si>
    <t>12.5.5 Operations Execution Architecture and Operations Development Architecture</t>
  </si>
  <si>
    <t>12.6 Maintenance and Operations – Test Environments Maintenance</t>
  </si>
  <si>
    <t>12.6.1 Monitor test regions to ensure availability for testers</t>
  </si>
  <si>
    <t>12.6.2 Allow for simultaneous testing of multiple releases</t>
  </si>
  <si>
    <t>12.6.3 Maintain training region with recent production release</t>
  </si>
  <si>
    <t>12.6.4 Maintain environment for testing out system software upgrades without affecting production</t>
  </si>
  <si>
    <t>12.7 Maintenance and Operations – Development Teams</t>
  </si>
  <si>
    <t>12.7.1 Requirements Gathering</t>
  </si>
  <si>
    <t>12.7.2 Impact Analysis and Estimation</t>
  </si>
  <si>
    <t>12.7.3 Analysis and Design</t>
  </si>
  <si>
    <t>12.7.4 Coding</t>
  </si>
  <si>
    <t>12.7.5 Testing</t>
  </si>
  <si>
    <t>12.7.6 Application Production Support</t>
  </si>
  <si>
    <t>12.7.7  Help Desk Support</t>
  </si>
  <si>
    <t>12.7.8  Training</t>
  </si>
  <si>
    <t>4.3 Data Modeling</t>
  </si>
  <si>
    <t>4.5 Logical/Physical Design</t>
  </si>
  <si>
    <t>12.2.2  Data Modeling</t>
  </si>
  <si>
    <t>12.2.3  Logical/Physical Design</t>
  </si>
  <si>
    <t>7.1 Systems Management</t>
  </si>
  <si>
    <t>12.5.1 Systems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</si>
</sst>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vertAlign val="superscript"/>
      <sz val="10"/>
      <color indexed="8"/>
      <name val="Times New Roman"/>
      <family val="1"/>
    </font>
    <font>
      <b/>
      <sz val="12"/>
      <name val="Times New Roman"/>
      <family val="1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4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5" fillId="0" borderId="0" xfId="0" applyFont="1"/>
    <xf numFmtId="0" fontId="5" fillId="0" borderId="0" xfId="0" applyFont="1" applyFill="1"/>
    <xf numFmtId="0" fontId="2" fillId="3" borderId="1" xfId="0" applyFont="1" applyFill="1" applyBorder="1"/>
    <xf numFmtId="0" fontId="3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right" vertical="top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3" borderId="1" xfId="0" applyFont="1" applyFill="1" applyBorder="1"/>
    <xf numFmtId="0" fontId="2" fillId="0" borderId="1" xfId="0" applyFont="1" applyFill="1" applyBorder="1" applyAlignment="1">
      <alignment horizontal="right"/>
    </xf>
    <xf numFmtId="42" fontId="4" fillId="4" borderId="1" xfId="1" applyNumberFormat="1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42" fontId="2" fillId="2" borderId="1" xfId="1" applyNumberFormat="1" applyFont="1" applyFill="1" applyBorder="1" applyAlignment="1">
      <alignment vertical="top" wrapText="1"/>
    </xf>
    <xf numFmtId="42" fontId="4" fillId="0" borderId="1" xfId="1" applyNumberFormat="1" applyFont="1" applyBorder="1" applyAlignment="1">
      <alignment vertical="top" wrapText="1"/>
    </xf>
    <xf numFmtId="42" fontId="5" fillId="0" borderId="1" xfId="1" applyNumberFormat="1" applyFont="1" applyBorder="1"/>
    <xf numFmtId="42" fontId="2" fillId="3" borderId="1" xfId="1" applyNumberFormat="1" applyFont="1" applyFill="1" applyBorder="1"/>
    <xf numFmtId="42" fontId="2" fillId="3" borderId="1" xfId="1" applyNumberFormat="1" applyFont="1" applyFill="1" applyBorder="1" applyAlignment="1">
      <alignment vertical="top" wrapText="1"/>
    </xf>
    <xf numFmtId="42" fontId="3" fillId="3" borderId="1" xfId="0" applyNumberFormat="1" applyFont="1" applyFill="1" applyBorder="1"/>
    <xf numFmtId="42" fontId="3" fillId="4" borderId="1" xfId="1" applyNumberFormat="1" applyFont="1" applyFill="1" applyBorder="1"/>
    <xf numFmtId="42" fontId="2" fillId="0" borderId="1" xfId="0" applyNumberFormat="1" applyFont="1" applyBorder="1" applyAlignment="1">
      <alignment wrapText="1"/>
    </xf>
    <xf numFmtId="0" fontId="5" fillId="0" borderId="0" xfId="0" applyFont="1" applyFill="1" applyBorder="1"/>
    <xf numFmtId="42" fontId="5" fillId="0" borderId="0" xfId="0" applyNumberFormat="1" applyFont="1" applyFill="1" applyBorder="1"/>
    <xf numFmtId="42" fontId="3" fillId="0" borderId="1" xfId="1" applyNumberFormat="1" applyFont="1" applyFill="1" applyBorder="1"/>
    <xf numFmtId="44" fontId="3" fillId="4" borderId="1" xfId="0" applyNumberFormat="1" applyFont="1" applyFill="1" applyBorder="1"/>
    <xf numFmtId="8" fontId="4" fillId="4" borderId="1" xfId="0" applyNumberFormat="1" applyFont="1" applyFill="1" applyBorder="1" applyAlignment="1">
      <alignment vertical="top" wrapText="1"/>
    </xf>
    <xf numFmtId="42" fontId="4" fillId="0" borderId="1" xfId="1" applyNumberFormat="1" applyFont="1" applyBorder="1" applyAlignment="1" applyProtection="1">
      <alignment vertical="top" wrapText="1"/>
      <protection locked="0"/>
    </xf>
    <xf numFmtId="42" fontId="5" fillId="0" borderId="0" xfId="1" applyNumberFormat="1" applyFont="1" applyFill="1" applyBorder="1"/>
    <xf numFmtId="42" fontId="5" fillId="4" borderId="2" xfId="1" applyNumberFormat="1" applyFont="1" applyFill="1" applyBorder="1"/>
    <xf numFmtId="42" fontId="5" fillId="4" borderId="3" xfId="1" applyNumberFormat="1" applyFont="1" applyFill="1" applyBorder="1"/>
    <xf numFmtId="42" fontId="5" fillId="4" borderId="4" xfId="1" applyNumberFormat="1" applyFont="1" applyFill="1" applyBorder="1"/>
    <xf numFmtId="42" fontId="5" fillId="4" borderId="5" xfId="1" applyNumberFormat="1" applyFont="1" applyFill="1" applyBorder="1"/>
    <xf numFmtId="42" fontId="5" fillId="4" borderId="0" xfId="1" applyNumberFormat="1" applyFont="1" applyFill="1" applyBorder="1"/>
    <xf numFmtId="42" fontId="5" fillId="4" borderId="6" xfId="1" applyNumberFormat="1" applyFont="1" applyFill="1" applyBorder="1"/>
    <xf numFmtId="42" fontId="5" fillId="4" borderId="7" xfId="1" applyNumberFormat="1" applyFont="1" applyFill="1" applyBorder="1"/>
    <xf numFmtId="42" fontId="5" fillId="4" borderId="8" xfId="1" applyNumberFormat="1" applyFont="1" applyFill="1" applyBorder="1"/>
    <xf numFmtId="42" fontId="3" fillId="4" borderId="0" xfId="1" applyNumberFormat="1" applyFont="1" applyFill="1" applyBorder="1"/>
    <xf numFmtId="42" fontId="3" fillId="4" borderId="6" xfId="1" applyNumberFormat="1" applyFont="1" applyFill="1" applyBorder="1"/>
    <xf numFmtId="42" fontId="5" fillId="4" borderId="1" xfId="1" applyNumberFormat="1" applyFont="1" applyFill="1" applyBorder="1"/>
    <xf numFmtId="42" fontId="5" fillId="4" borderId="9" xfId="1" applyNumberFormat="1" applyFont="1" applyFill="1" applyBorder="1"/>
    <xf numFmtId="42" fontId="5" fillId="4" borderId="10" xfId="1" applyNumberFormat="1" applyFont="1" applyFill="1" applyBorder="1"/>
    <xf numFmtId="42" fontId="3" fillId="4" borderId="7" xfId="1" applyNumberFormat="1" applyFont="1" applyFill="1" applyBorder="1"/>
    <xf numFmtId="42" fontId="7" fillId="0" borderId="0" xfId="0" applyNumberFormat="1" applyFont="1" applyFill="1" applyBorder="1"/>
    <xf numFmtId="42" fontId="2" fillId="4" borderId="1" xfId="1" applyNumberFormat="1" applyFont="1" applyFill="1" applyBorder="1" applyAlignment="1">
      <alignment vertical="top" wrapText="1"/>
    </xf>
    <xf numFmtId="0" fontId="4" fillId="3" borderId="1" xfId="0" applyFont="1" applyFill="1" applyBorder="1"/>
    <xf numFmtId="0" fontId="5" fillId="3" borderId="1" xfId="0" applyFont="1" applyFill="1" applyBorder="1"/>
    <xf numFmtId="42" fontId="3" fillId="0" borderId="0" xfId="1" applyNumberFormat="1" applyFont="1" applyFill="1" applyBorder="1"/>
    <xf numFmtId="42" fontId="5" fillId="0" borderId="1" xfId="1" applyNumberFormat="1" applyFont="1" applyBorder="1" applyAlignment="1" applyProtection="1">
      <alignment vertical="top" wrapText="1"/>
      <protection locked="0"/>
    </xf>
    <xf numFmtId="42" fontId="5" fillId="0" borderId="1" xfId="1" applyNumberFormat="1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44" fontId="4" fillId="0" borderId="1" xfId="0" applyNumberFormat="1" applyFont="1" applyBorder="1" applyProtection="1">
      <protection locked="0"/>
    </xf>
    <xf numFmtId="44" fontId="2" fillId="4" borderId="1" xfId="0" applyNumberFormat="1" applyFont="1" applyFill="1" applyBorder="1"/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wrapText="1" indent="1"/>
    </xf>
    <xf numFmtId="42" fontId="5" fillId="0" borderId="1" xfId="0" applyNumberFormat="1" applyFont="1" applyFill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42" fontId="5" fillId="0" borderId="0" xfId="1" applyNumberFormat="1" applyFont="1" applyBorder="1"/>
    <xf numFmtId="42" fontId="2" fillId="0" borderId="0" xfId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4" fontId="4" fillId="4" borderId="1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/>
    </xf>
    <xf numFmtId="42" fontId="2" fillId="3" borderId="11" xfId="1" applyNumberFormat="1" applyFont="1" applyFill="1" applyBorder="1"/>
    <xf numFmtId="0" fontId="4" fillId="0" borderId="12" xfId="0" applyFont="1" applyBorder="1" applyAlignment="1"/>
    <xf numFmtId="42" fontId="5" fillId="0" borderId="11" xfId="1" applyNumberFormat="1" applyFont="1" applyFill="1" applyBorder="1" applyProtection="1">
      <protection locked="0"/>
    </xf>
    <xf numFmtId="42" fontId="2" fillId="0" borderId="11" xfId="1" applyNumberFormat="1" applyFont="1" applyFill="1" applyBorder="1" applyAlignment="1">
      <alignment vertical="top" wrapText="1"/>
    </xf>
    <xf numFmtId="42" fontId="4" fillId="0" borderId="11" xfId="1" applyNumberFormat="1" applyFont="1" applyFill="1" applyBorder="1" applyAlignment="1" applyProtection="1">
      <alignment vertical="top" wrapText="1"/>
      <protection locked="0"/>
    </xf>
    <xf numFmtId="42" fontId="5" fillId="0" borderId="11" xfId="1" applyNumberFormat="1" applyFont="1" applyFill="1" applyBorder="1"/>
    <xf numFmtId="0" fontId="4" fillId="4" borderId="12" xfId="0" applyFont="1" applyFill="1" applyBorder="1"/>
    <xf numFmtId="42" fontId="2" fillId="4" borderId="11" xfId="1" applyNumberFormat="1" applyFont="1" applyFill="1" applyBorder="1" applyAlignment="1">
      <alignment vertical="top" wrapText="1"/>
    </xf>
    <xf numFmtId="0" fontId="4" fillId="0" borderId="12" xfId="0" applyFont="1" applyFill="1" applyBorder="1"/>
    <xf numFmtId="42" fontId="5" fillId="0" borderId="11" xfId="1" applyNumberFormat="1" applyFont="1" applyBorder="1"/>
    <xf numFmtId="0" fontId="5" fillId="0" borderId="12" xfId="0" applyFont="1" applyFill="1" applyBorder="1"/>
    <xf numFmtId="42" fontId="3" fillId="4" borderId="11" xfId="1" applyNumberFormat="1" applyFont="1" applyFill="1" applyBorder="1"/>
    <xf numFmtId="0" fontId="2" fillId="5" borderId="13" xfId="0" applyFont="1" applyFill="1" applyBorder="1" applyAlignment="1">
      <alignment horizontal="right"/>
    </xf>
    <xf numFmtId="42" fontId="3" fillId="5" borderId="14" xfId="1" applyNumberFormat="1" applyFont="1" applyFill="1" applyBorder="1"/>
    <xf numFmtId="42" fontId="5" fillId="0" borderId="1" xfId="0" applyNumberFormat="1" applyFont="1" applyBorder="1"/>
    <xf numFmtId="42" fontId="5" fillId="3" borderId="1" xfId="0" applyNumberFormat="1" applyFont="1" applyFill="1" applyBorder="1"/>
    <xf numFmtId="42" fontId="5" fillId="0" borderId="11" xfId="0" applyNumberFormat="1" applyFont="1" applyFill="1" applyBorder="1"/>
    <xf numFmtId="42" fontId="4" fillId="0" borderId="1" xfId="0" applyNumberFormat="1" applyFont="1" applyBorder="1" applyProtection="1">
      <protection locked="0"/>
    </xf>
    <xf numFmtId="42" fontId="2" fillId="4" borderId="1" xfId="0" applyNumberFormat="1" applyFont="1" applyFill="1" applyBorder="1"/>
    <xf numFmtId="42" fontId="5" fillId="0" borderId="0" xfId="1" applyNumberFormat="1" applyFont="1"/>
    <xf numFmtId="42" fontId="5" fillId="0" borderId="0" xfId="0" applyNumberFormat="1" applyFont="1"/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42" fontId="2" fillId="3" borderId="0" xfId="1" applyNumberFormat="1" applyFont="1" applyFill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5" fillId="4" borderId="12" xfId="0" applyFont="1" applyFill="1" applyBorder="1"/>
    <xf numFmtId="42" fontId="3" fillId="4" borderId="11" xfId="0" applyNumberFormat="1" applyFont="1" applyFill="1" applyBorder="1"/>
    <xf numFmtId="0" fontId="2" fillId="6" borderId="1" xfId="0" applyFont="1" applyFill="1" applyBorder="1" applyAlignment="1">
      <alignment vertical="top" wrapText="1"/>
    </xf>
    <xf numFmtId="42" fontId="5" fillId="6" borderId="1" xfId="0" applyNumberFormat="1" applyFont="1" applyFill="1" applyBorder="1"/>
    <xf numFmtId="0" fontId="3" fillId="6" borderId="1" xfId="0" applyFont="1" applyFill="1" applyBorder="1" applyAlignment="1">
      <alignment vertical="top" wrapText="1"/>
    </xf>
    <xf numFmtId="42" fontId="3" fillId="6" borderId="1" xfId="0" applyNumberFormat="1" applyFont="1" applyFill="1" applyBorder="1"/>
    <xf numFmtId="0" fontId="2" fillId="6" borderId="1" xfId="0" applyFont="1" applyFill="1" applyBorder="1" applyAlignment="1">
      <alignment horizontal="left" vertical="top" wrapText="1" inden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" fillId="5" borderId="15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42" fontId="2" fillId="3" borderId="11" xfId="1" applyNumberFormat="1" applyFont="1" applyFill="1" applyBorder="1" applyAlignment="1">
      <alignment wrapText="1"/>
    </xf>
    <xf numFmtId="42" fontId="5" fillId="0" borderId="11" xfId="1" applyNumberFormat="1" applyFont="1" applyFill="1" applyBorder="1" applyAlignment="1" applyProtection="1">
      <alignment wrapText="1"/>
      <protection locked="0"/>
    </xf>
    <xf numFmtId="0" fontId="4" fillId="0" borderId="1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4" borderId="18" xfId="0" applyFont="1" applyFill="1" applyBorder="1" applyAlignment="1">
      <alignment horizontal="center" wrapText="1"/>
    </xf>
    <xf numFmtId="0" fontId="3" fillId="4" borderId="19" xfId="0" applyFont="1" applyFill="1" applyBorder="1" applyAlignment="1">
      <alignment horizontal="center" wrapText="1"/>
    </xf>
    <xf numFmtId="0" fontId="3" fillId="4" borderId="20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0" borderId="17" xfId="0" applyFont="1" applyBorder="1" applyAlignment="1">
      <alignment wrapText="1"/>
    </xf>
    <xf numFmtId="0" fontId="3" fillId="3" borderId="16" xfId="0" applyFont="1" applyFill="1" applyBorder="1" applyAlignment="1">
      <alignment horizontal="center" wrapText="1"/>
    </xf>
    <xf numFmtId="0" fontId="8" fillId="3" borderId="16" xfId="0" applyFont="1" applyFill="1" applyBorder="1" applyAlignment="1">
      <alignment horizontal="center" wrapText="1"/>
    </xf>
    <xf numFmtId="0" fontId="2" fillId="4" borderId="1" xfId="0" applyFont="1" applyFill="1" applyBorder="1"/>
    <xf numFmtId="0" fontId="4" fillId="0" borderId="12" xfId="0" applyFont="1" applyBorder="1" applyAlignment="1"/>
    <xf numFmtId="0" fontId="4" fillId="0" borderId="1" xfId="0" applyFont="1" applyBorder="1" applyAlignment="1"/>
    <xf numFmtId="0" fontId="3" fillId="3" borderId="12" xfId="0" applyFont="1" applyFill="1" applyBorder="1" applyAlignment="1"/>
    <xf numFmtId="0" fontId="8" fillId="3" borderId="1" xfId="0" applyFont="1" applyFill="1" applyBorder="1" applyAlignment="1"/>
    <xf numFmtId="0" fontId="8" fillId="3" borderId="11" xfId="0" applyFont="1" applyFill="1" applyBorder="1" applyAlignment="1"/>
    <xf numFmtId="0" fontId="4" fillId="0" borderId="12" xfId="0" applyFont="1" applyBorder="1"/>
    <xf numFmtId="0" fontId="4" fillId="0" borderId="1" xfId="0" applyFont="1" applyBorder="1"/>
    <xf numFmtId="0" fontId="2" fillId="4" borderId="1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vertical="top" wrapText="1"/>
    </xf>
    <xf numFmtId="0" fontId="2" fillId="3" borderId="12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42" fontId="3" fillId="0" borderId="0" xfId="1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42" fontId="3" fillId="4" borderId="0" xfId="1" applyNumberFormat="1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7"/>
  <sheetViews>
    <sheetView tabSelected="1" zoomScaleNormal="100" workbookViewId="0">
      <selection activeCell="B84" sqref="B84"/>
    </sheetView>
  </sheetViews>
  <sheetFormatPr defaultColWidth="9.109375" defaultRowHeight="13.2" x14ac:dyDescent="0.25"/>
  <cols>
    <col min="1" max="1" width="15.109375" style="2" bestFit="1" customWidth="1"/>
    <col min="2" max="2" width="33.44140625" style="17" customWidth="1"/>
    <col min="3" max="3" width="10.88671875" style="90" bestFit="1" customWidth="1"/>
    <col min="4" max="4" width="2.5546875" style="2" customWidth="1"/>
    <col min="5" max="5" width="9.109375" style="17"/>
    <col min="6" max="6" width="32.33203125" style="17" customWidth="1"/>
    <col min="7" max="7" width="14.109375" style="17" customWidth="1"/>
    <col min="8" max="16384" width="9.109375" style="2"/>
  </cols>
  <sheetData>
    <row r="1" spans="1:7" ht="13.8" thickBot="1" x14ac:dyDescent="0.3">
      <c r="A1" s="1" t="s">
        <v>21</v>
      </c>
      <c r="B1" s="58" t="s">
        <v>58</v>
      </c>
      <c r="C1" s="23" t="s">
        <v>15</v>
      </c>
      <c r="E1" s="122" t="s">
        <v>123</v>
      </c>
      <c r="F1" s="123"/>
      <c r="G1" s="123"/>
    </row>
    <row r="2" spans="1:7" ht="26.4" x14ac:dyDescent="0.25">
      <c r="A2" s="6" t="s">
        <v>1</v>
      </c>
      <c r="B2" s="6" t="s">
        <v>59</v>
      </c>
      <c r="C2" s="84"/>
      <c r="E2" s="116" t="s">
        <v>130</v>
      </c>
      <c r="F2" s="117"/>
      <c r="G2" s="118"/>
    </row>
    <row r="3" spans="1:7" x14ac:dyDescent="0.25">
      <c r="A3" s="6" t="s">
        <v>1</v>
      </c>
      <c r="B3" s="6" t="s">
        <v>60</v>
      </c>
      <c r="C3" s="84"/>
      <c r="E3" s="119" t="s">
        <v>14</v>
      </c>
      <c r="F3" s="120"/>
      <c r="G3" s="110" t="s">
        <v>15</v>
      </c>
    </row>
    <row r="4" spans="1:7" x14ac:dyDescent="0.25">
      <c r="A4" s="8" t="s">
        <v>6</v>
      </c>
      <c r="B4" s="8"/>
      <c r="C4" s="48">
        <f>SUM(C2:C3)</f>
        <v>0</v>
      </c>
      <c r="E4" s="112" t="s">
        <v>106</v>
      </c>
      <c r="F4" s="113"/>
      <c r="G4" s="111">
        <f>$C$4</f>
        <v>0</v>
      </c>
    </row>
    <row r="5" spans="1:7" x14ac:dyDescent="0.25">
      <c r="A5" s="1" t="s">
        <v>61</v>
      </c>
      <c r="B5" s="1" t="s">
        <v>62</v>
      </c>
      <c r="C5" s="85"/>
      <c r="E5" s="114" t="s">
        <v>62</v>
      </c>
      <c r="F5" s="115"/>
      <c r="G5" s="73">
        <f>$C$8</f>
        <v>0</v>
      </c>
    </row>
    <row r="6" spans="1:7" ht="39.6" x14ac:dyDescent="0.25">
      <c r="A6" s="6" t="s">
        <v>1</v>
      </c>
      <c r="B6" s="6" t="s">
        <v>63</v>
      </c>
      <c r="C6" s="84"/>
      <c r="E6" s="112" t="s">
        <v>105</v>
      </c>
      <c r="F6" s="113"/>
      <c r="G6" s="111">
        <f>$C$13</f>
        <v>0</v>
      </c>
    </row>
    <row r="7" spans="1:7" x14ac:dyDescent="0.25">
      <c r="A7" s="6" t="s">
        <v>1</v>
      </c>
      <c r="B7" s="6" t="s">
        <v>64</v>
      </c>
      <c r="C7" s="84"/>
      <c r="E7" s="112" t="s">
        <v>116</v>
      </c>
      <c r="F7" s="113"/>
      <c r="G7" s="74">
        <f>$C$19</f>
        <v>0</v>
      </c>
    </row>
    <row r="8" spans="1:7" x14ac:dyDescent="0.25">
      <c r="A8" s="8" t="s">
        <v>6</v>
      </c>
      <c r="B8" s="8"/>
      <c r="C8" s="48">
        <f>SUM(C5:C7)</f>
        <v>0</v>
      </c>
      <c r="E8" s="112" t="s">
        <v>117</v>
      </c>
      <c r="F8" s="113"/>
      <c r="G8" s="74">
        <f>$C$22</f>
        <v>0</v>
      </c>
    </row>
    <row r="9" spans="1:7" ht="26.4" x14ac:dyDescent="0.25">
      <c r="A9" s="1" t="s">
        <v>65</v>
      </c>
      <c r="B9" s="58" t="s">
        <v>66</v>
      </c>
      <c r="C9" s="23" t="s">
        <v>15</v>
      </c>
      <c r="E9" s="112" t="s">
        <v>118</v>
      </c>
      <c r="F9" s="113"/>
      <c r="G9" s="74">
        <f>$C$29</f>
        <v>0</v>
      </c>
    </row>
    <row r="10" spans="1:7" ht="26.4" x14ac:dyDescent="0.25">
      <c r="A10" s="6" t="s">
        <v>1</v>
      </c>
      <c r="B10" s="59" t="s">
        <v>67</v>
      </c>
      <c r="C10" s="84"/>
      <c r="E10" s="112" t="s">
        <v>119</v>
      </c>
      <c r="F10" s="113"/>
      <c r="G10" s="74">
        <f>$C$36</f>
        <v>0</v>
      </c>
    </row>
    <row r="11" spans="1:7" ht="12.75" customHeight="1" x14ac:dyDescent="0.25">
      <c r="A11" s="6" t="s">
        <v>1</v>
      </c>
      <c r="B11" s="59" t="s">
        <v>68</v>
      </c>
      <c r="C11" s="84"/>
      <c r="E11" s="112" t="s">
        <v>120</v>
      </c>
      <c r="F11" s="113"/>
      <c r="G11" s="74">
        <f>$C$42</f>
        <v>0</v>
      </c>
    </row>
    <row r="12" spans="1:7" ht="12.75" customHeight="1" x14ac:dyDescent="0.25">
      <c r="A12" s="6" t="s">
        <v>1</v>
      </c>
      <c r="B12" s="59" t="s">
        <v>69</v>
      </c>
      <c r="C12" s="84"/>
      <c r="E12" s="112" t="s">
        <v>121</v>
      </c>
      <c r="F12" s="113"/>
      <c r="G12" s="73">
        <f>SUM(G3:G11)</f>
        <v>0</v>
      </c>
    </row>
    <row r="13" spans="1:7" x14ac:dyDescent="0.25">
      <c r="A13" s="8" t="s">
        <v>6</v>
      </c>
      <c r="B13" s="8"/>
      <c r="C13" s="48">
        <f>SUM(C10:C12)</f>
        <v>0</v>
      </c>
      <c r="E13" s="91"/>
      <c r="F13" s="92" t="s">
        <v>122</v>
      </c>
      <c r="G13" s="93">
        <f>SUM(G4:G12)</f>
        <v>0</v>
      </c>
    </row>
    <row r="14" spans="1:7" ht="40.200000000000003" thickBot="1" x14ac:dyDescent="0.3">
      <c r="A14" s="1" t="s">
        <v>70</v>
      </c>
      <c r="B14" s="58" t="s">
        <v>71</v>
      </c>
      <c r="C14" s="23" t="s">
        <v>15</v>
      </c>
    </row>
    <row r="15" spans="1:7" x14ac:dyDescent="0.25">
      <c r="A15" s="6" t="s">
        <v>1</v>
      </c>
      <c r="B15" s="59" t="s">
        <v>72</v>
      </c>
      <c r="C15" s="84"/>
      <c r="E15" s="116" t="s">
        <v>129</v>
      </c>
      <c r="F15" s="117"/>
      <c r="G15" s="118"/>
    </row>
    <row r="16" spans="1:7" ht="25.5" customHeight="1" x14ac:dyDescent="0.25">
      <c r="A16" s="6" t="s">
        <v>1</v>
      </c>
      <c r="B16" s="59" t="s">
        <v>73</v>
      </c>
      <c r="C16" s="84"/>
      <c r="E16" s="119" t="s">
        <v>14</v>
      </c>
      <c r="F16" s="120"/>
      <c r="G16" s="110" t="s">
        <v>15</v>
      </c>
    </row>
    <row r="17" spans="1:7" x14ac:dyDescent="0.25">
      <c r="A17" s="6" t="s">
        <v>1</v>
      </c>
      <c r="B17" s="59" t="s">
        <v>169</v>
      </c>
      <c r="C17" s="84"/>
      <c r="E17" s="112" t="s">
        <v>106</v>
      </c>
      <c r="F17" s="113"/>
      <c r="G17" s="111">
        <f>$C$4</f>
        <v>0</v>
      </c>
    </row>
    <row r="18" spans="1:7" ht="12.75" customHeight="1" x14ac:dyDescent="0.25">
      <c r="A18" s="6" t="s">
        <v>1</v>
      </c>
      <c r="B18" s="59" t="s">
        <v>170</v>
      </c>
      <c r="C18" s="84"/>
      <c r="E18" s="114" t="s">
        <v>62</v>
      </c>
      <c r="F18" s="115"/>
      <c r="G18" s="73">
        <f>$C$8</f>
        <v>0</v>
      </c>
    </row>
    <row r="19" spans="1:7" ht="12.75" customHeight="1" x14ac:dyDescent="0.25">
      <c r="A19" s="8" t="s">
        <v>6</v>
      </c>
      <c r="B19" s="8"/>
      <c r="C19" s="48">
        <f>SUM(C14:C18)</f>
        <v>0</v>
      </c>
      <c r="E19" s="112" t="s">
        <v>116</v>
      </c>
      <c r="F19" s="113"/>
      <c r="G19" s="74">
        <f>$C$19</f>
        <v>0</v>
      </c>
    </row>
    <row r="20" spans="1:7" ht="12.75" customHeight="1" x14ac:dyDescent="0.25">
      <c r="A20" s="1" t="s">
        <v>65</v>
      </c>
      <c r="B20" s="58" t="s">
        <v>74</v>
      </c>
      <c r="C20" s="23" t="s">
        <v>15</v>
      </c>
      <c r="E20" s="112" t="s">
        <v>117</v>
      </c>
      <c r="F20" s="113"/>
      <c r="G20" s="74">
        <f>$C$22</f>
        <v>0</v>
      </c>
    </row>
    <row r="21" spans="1:7" ht="12.75" customHeight="1" x14ac:dyDescent="0.25">
      <c r="A21" s="6" t="s">
        <v>1</v>
      </c>
      <c r="B21" s="59" t="s">
        <v>75</v>
      </c>
      <c r="C21" s="84"/>
      <c r="E21" s="112" t="s">
        <v>118</v>
      </c>
      <c r="F21" s="113"/>
      <c r="G21" s="74">
        <f>$C$29</f>
        <v>0</v>
      </c>
    </row>
    <row r="22" spans="1:7" ht="25.5" customHeight="1" x14ac:dyDescent="0.25">
      <c r="A22" s="8" t="s">
        <v>6</v>
      </c>
      <c r="B22" s="8"/>
      <c r="C22" s="48">
        <f>SUM(C20:C21)</f>
        <v>0</v>
      </c>
      <c r="E22" s="112" t="s">
        <v>119</v>
      </c>
      <c r="F22" s="113"/>
      <c r="G22" s="74">
        <f>$C$36</f>
        <v>0</v>
      </c>
    </row>
    <row r="23" spans="1:7" ht="12.75" customHeight="1" x14ac:dyDescent="0.25">
      <c r="A23" s="1" t="s">
        <v>65</v>
      </c>
      <c r="B23" s="58" t="s">
        <v>76</v>
      </c>
      <c r="C23" s="23" t="s">
        <v>15</v>
      </c>
      <c r="E23" s="112" t="s">
        <v>120</v>
      </c>
      <c r="F23" s="113"/>
      <c r="G23" s="74">
        <f>$C$42</f>
        <v>0</v>
      </c>
    </row>
    <row r="24" spans="1:7" x14ac:dyDescent="0.25">
      <c r="A24" s="6" t="s">
        <v>1</v>
      </c>
      <c r="B24" s="59" t="s">
        <v>77</v>
      </c>
      <c r="C24" s="84"/>
      <c r="E24" s="112" t="s">
        <v>121</v>
      </c>
      <c r="F24" s="113"/>
      <c r="G24" s="73">
        <f>SUM(G16:G23)</f>
        <v>0</v>
      </c>
    </row>
    <row r="25" spans="1:7" x14ac:dyDescent="0.25">
      <c r="A25" s="6" t="s">
        <v>1</v>
      </c>
      <c r="B25" s="59" t="s">
        <v>78</v>
      </c>
      <c r="C25" s="84"/>
      <c r="E25" s="91"/>
      <c r="F25" s="92" t="s">
        <v>122</v>
      </c>
      <c r="G25" s="93">
        <f>SUM(G17:G24)</f>
        <v>0</v>
      </c>
    </row>
    <row r="26" spans="1:7" ht="13.8" thickBot="1" x14ac:dyDescent="0.3">
      <c r="A26" s="6" t="s">
        <v>1</v>
      </c>
      <c r="B26" s="59" t="s">
        <v>79</v>
      </c>
      <c r="C26" s="84"/>
    </row>
    <row r="27" spans="1:7" ht="25.5" customHeight="1" x14ac:dyDescent="0.25">
      <c r="A27" s="6" t="s">
        <v>1</v>
      </c>
      <c r="B27" s="59" t="s">
        <v>80</v>
      </c>
      <c r="C27" s="84"/>
      <c r="E27" s="116" t="s">
        <v>128</v>
      </c>
      <c r="F27" s="117"/>
      <c r="G27" s="118"/>
    </row>
    <row r="28" spans="1:7" ht="12.75" customHeight="1" x14ac:dyDescent="0.25">
      <c r="A28" s="6" t="s">
        <v>1</v>
      </c>
      <c r="B28" s="59" t="s">
        <v>81</v>
      </c>
      <c r="C28" s="84"/>
      <c r="E28" s="119" t="s">
        <v>14</v>
      </c>
      <c r="F28" s="120"/>
      <c r="G28" s="110" t="s">
        <v>15</v>
      </c>
    </row>
    <row r="29" spans="1:7" ht="12.75" customHeight="1" x14ac:dyDescent="0.25">
      <c r="A29" s="8" t="s">
        <v>6</v>
      </c>
      <c r="B29" s="8"/>
      <c r="C29" s="48">
        <f>SUM(C23:C28)</f>
        <v>0</v>
      </c>
      <c r="E29" s="112" t="s">
        <v>106</v>
      </c>
      <c r="F29" s="113"/>
      <c r="G29" s="111">
        <f>$C$4</f>
        <v>0</v>
      </c>
    </row>
    <row r="30" spans="1:7" ht="12.75" customHeight="1" x14ac:dyDescent="0.25">
      <c r="A30" s="1" t="s">
        <v>65</v>
      </c>
      <c r="B30" s="58" t="s">
        <v>82</v>
      </c>
      <c r="C30" s="23" t="s">
        <v>15</v>
      </c>
      <c r="E30" s="114" t="s">
        <v>62</v>
      </c>
      <c r="F30" s="115"/>
      <c r="G30" s="73">
        <f>$C$8</f>
        <v>0</v>
      </c>
    </row>
    <row r="31" spans="1:7" ht="12.75" customHeight="1" x14ac:dyDescent="0.25">
      <c r="A31" s="6" t="s">
        <v>1</v>
      </c>
      <c r="B31" s="59" t="s">
        <v>173</v>
      </c>
      <c r="C31" s="84"/>
      <c r="E31" s="112" t="s">
        <v>116</v>
      </c>
      <c r="F31" s="113"/>
      <c r="G31" s="74">
        <f>$C$19</f>
        <v>0</v>
      </c>
    </row>
    <row r="32" spans="1:7" ht="12.75" customHeight="1" x14ac:dyDescent="0.25">
      <c r="A32" s="6" t="s">
        <v>1</v>
      </c>
      <c r="B32" s="59" t="s">
        <v>83</v>
      </c>
      <c r="C32" s="84"/>
      <c r="E32" s="112" t="s">
        <v>117</v>
      </c>
      <c r="F32" s="113"/>
      <c r="G32" s="74">
        <f>$C$22</f>
        <v>0</v>
      </c>
    </row>
    <row r="33" spans="1:7" ht="12.75" customHeight="1" x14ac:dyDescent="0.25">
      <c r="A33" s="6" t="s">
        <v>1</v>
      </c>
      <c r="B33" s="59" t="s">
        <v>84</v>
      </c>
      <c r="C33" s="84"/>
      <c r="E33" s="112" t="s">
        <v>118</v>
      </c>
      <c r="F33" s="113"/>
      <c r="G33" s="74">
        <f>$C$29</f>
        <v>0</v>
      </c>
    </row>
    <row r="34" spans="1:7" ht="25.5" customHeight="1" x14ac:dyDescent="0.25">
      <c r="A34" s="6" t="s">
        <v>1</v>
      </c>
      <c r="B34" s="59" t="s">
        <v>85</v>
      </c>
      <c r="C34" s="84"/>
      <c r="E34" s="112" t="s">
        <v>119</v>
      </c>
      <c r="F34" s="113"/>
      <c r="G34" s="74">
        <f>$C$36</f>
        <v>0</v>
      </c>
    </row>
    <row r="35" spans="1:7" ht="12.75" customHeight="1" x14ac:dyDescent="0.25">
      <c r="A35" s="6" t="s">
        <v>1</v>
      </c>
      <c r="B35" s="59" t="s">
        <v>86</v>
      </c>
      <c r="C35" s="84"/>
      <c r="E35" s="112" t="s">
        <v>120</v>
      </c>
      <c r="F35" s="113"/>
      <c r="G35" s="74">
        <f>$C$42</f>
        <v>0</v>
      </c>
    </row>
    <row r="36" spans="1:7" x14ac:dyDescent="0.25">
      <c r="A36" s="8" t="s">
        <v>6</v>
      </c>
      <c r="B36" s="8"/>
      <c r="C36" s="48">
        <f>SUM(C30:C35)</f>
        <v>0</v>
      </c>
      <c r="E36" s="112" t="s">
        <v>121</v>
      </c>
      <c r="F36" s="113"/>
      <c r="G36" s="73">
        <f>SUM(G28:G35)</f>
        <v>0</v>
      </c>
    </row>
    <row r="37" spans="1:7" ht="27" customHeight="1" x14ac:dyDescent="0.25">
      <c r="A37" s="1" t="s">
        <v>65</v>
      </c>
      <c r="B37" s="58" t="s">
        <v>87</v>
      </c>
      <c r="C37" s="23" t="s">
        <v>15</v>
      </c>
      <c r="E37" s="91"/>
      <c r="F37" s="92" t="s">
        <v>122</v>
      </c>
      <c r="G37" s="93">
        <f>SUM(G28:G36)</f>
        <v>0</v>
      </c>
    </row>
    <row r="38" spans="1:7" ht="28.5" customHeight="1" thickBot="1" x14ac:dyDescent="0.3">
      <c r="A38" s="60" t="s">
        <v>1</v>
      </c>
      <c r="B38" s="59" t="s">
        <v>88</v>
      </c>
      <c r="C38" s="84"/>
    </row>
    <row r="39" spans="1:7" ht="25.5" customHeight="1" x14ac:dyDescent="0.25">
      <c r="A39" s="60" t="s">
        <v>1</v>
      </c>
      <c r="B39" s="59" t="s">
        <v>89</v>
      </c>
      <c r="C39" s="84"/>
      <c r="E39" s="116" t="s">
        <v>127</v>
      </c>
      <c r="F39" s="117"/>
      <c r="G39" s="118"/>
    </row>
    <row r="40" spans="1:7" ht="12.75" customHeight="1" x14ac:dyDescent="0.25">
      <c r="A40" s="60" t="s">
        <v>1</v>
      </c>
      <c r="B40" s="59" t="s">
        <v>90</v>
      </c>
      <c r="C40" s="84"/>
      <c r="E40" s="119" t="s">
        <v>14</v>
      </c>
      <c r="F40" s="120"/>
      <c r="G40" s="110" t="s">
        <v>15</v>
      </c>
    </row>
    <row r="41" spans="1:7" ht="25.5" customHeight="1" x14ac:dyDescent="0.25">
      <c r="A41" s="60" t="s">
        <v>1</v>
      </c>
      <c r="B41" s="59" t="s">
        <v>91</v>
      </c>
      <c r="C41" s="84"/>
      <c r="E41" s="112" t="s">
        <v>106</v>
      </c>
      <c r="F41" s="113"/>
      <c r="G41" s="111">
        <f>$C$4</f>
        <v>0</v>
      </c>
    </row>
    <row r="42" spans="1:7" ht="12.75" customHeight="1" x14ac:dyDescent="0.25">
      <c r="A42" s="8" t="s">
        <v>6</v>
      </c>
      <c r="B42" s="8"/>
      <c r="C42" s="48">
        <f>SUM(C37:C41)</f>
        <v>0</v>
      </c>
      <c r="E42" s="114" t="s">
        <v>62</v>
      </c>
      <c r="F42" s="115"/>
      <c r="G42" s="73">
        <f>$C$8</f>
        <v>0</v>
      </c>
    </row>
    <row r="43" spans="1:7" ht="12.75" customHeight="1" x14ac:dyDescent="0.25">
      <c r="A43" s="61" t="s">
        <v>65</v>
      </c>
      <c r="B43" s="58" t="s">
        <v>92</v>
      </c>
      <c r="C43" s="23" t="s">
        <v>15</v>
      </c>
      <c r="E43" s="112" t="s">
        <v>116</v>
      </c>
      <c r="F43" s="113"/>
      <c r="G43" s="74">
        <f>$C$19</f>
        <v>0</v>
      </c>
    </row>
    <row r="44" spans="1:7" ht="25.5" customHeight="1" x14ac:dyDescent="0.25">
      <c r="A44" s="6" t="s">
        <v>1</v>
      </c>
      <c r="B44" s="59" t="s">
        <v>93</v>
      </c>
      <c r="C44" s="84"/>
      <c r="E44" s="112" t="s">
        <v>117</v>
      </c>
      <c r="F44" s="113"/>
      <c r="G44" s="74">
        <f>$C$22</f>
        <v>0</v>
      </c>
    </row>
    <row r="45" spans="1:7" ht="25.5" customHeight="1" x14ac:dyDescent="0.25">
      <c r="A45" s="6"/>
      <c r="B45" s="59" t="s">
        <v>94</v>
      </c>
      <c r="C45" s="84"/>
      <c r="E45" s="112" t="s">
        <v>118</v>
      </c>
      <c r="F45" s="113"/>
      <c r="G45" s="74">
        <f>$C$29</f>
        <v>0</v>
      </c>
    </row>
    <row r="46" spans="1:7" x14ac:dyDescent="0.25">
      <c r="A46" s="6"/>
      <c r="B46" s="59" t="s">
        <v>95</v>
      </c>
      <c r="C46" s="84"/>
      <c r="E46" s="112" t="s">
        <v>119</v>
      </c>
      <c r="F46" s="113"/>
      <c r="G46" s="74">
        <f>$C$36</f>
        <v>0</v>
      </c>
    </row>
    <row r="47" spans="1:7" x14ac:dyDescent="0.25">
      <c r="A47" s="6"/>
      <c r="B47" s="59" t="s">
        <v>96</v>
      </c>
      <c r="C47" s="84"/>
      <c r="E47" s="112" t="s">
        <v>120</v>
      </c>
      <c r="F47" s="113"/>
      <c r="G47" s="74">
        <f>$C$42</f>
        <v>0</v>
      </c>
    </row>
    <row r="48" spans="1:7" x14ac:dyDescent="0.25">
      <c r="A48" s="6"/>
      <c r="B48" s="59" t="s">
        <v>97</v>
      </c>
      <c r="C48" s="62"/>
      <c r="E48" s="112" t="s">
        <v>121</v>
      </c>
      <c r="F48" s="113"/>
      <c r="G48" s="73">
        <f>SUM(G40:G47)</f>
        <v>0</v>
      </c>
    </row>
    <row r="49" spans="1:7" ht="12.75" customHeight="1" x14ac:dyDescent="0.25">
      <c r="A49" s="6"/>
      <c r="B49" s="59" t="s">
        <v>98</v>
      </c>
      <c r="C49" s="84"/>
      <c r="E49" s="91"/>
      <c r="F49" s="92" t="s">
        <v>122</v>
      </c>
      <c r="G49" s="93">
        <f>SUM(G41:G48)</f>
        <v>0</v>
      </c>
    </row>
    <row r="50" spans="1:7" ht="13.8" thickBot="1" x14ac:dyDescent="0.3">
      <c r="A50" s="6"/>
      <c r="B50" s="59" t="s">
        <v>99</v>
      </c>
      <c r="C50" s="84"/>
    </row>
    <row r="51" spans="1:7" ht="12.75" customHeight="1" x14ac:dyDescent="0.25">
      <c r="A51" s="6"/>
      <c r="B51" s="59" t="s">
        <v>100</v>
      </c>
      <c r="C51" s="84"/>
      <c r="E51" s="116" t="s">
        <v>131</v>
      </c>
      <c r="F51" s="117"/>
      <c r="G51" s="118"/>
    </row>
    <row r="52" spans="1:7" x14ac:dyDescent="0.25">
      <c r="A52" s="8" t="s">
        <v>6</v>
      </c>
      <c r="B52" s="8"/>
      <c r="C52" s="48">
        <f>SUM(C43:C51)</f>
        <v>0</v>
      </c>
      <c r="E52" s="119" t="s">
        <v>14</v>
      </c>
      <c r="F52" s="120"/>
      <c r="G52" s="110" t="s">
        <v>15</v>
      </c>
    </row>
    <row r="53" spans="1:7" s="3" customFormat="1" ht="12.75" customHeight="1" x14ac:dyDescent="0.25">
      <c r="A53" s="1" t="s">
        <v>65</v>
      </c>
      <c r="B53" s="58" t="s">
        <v>101</v>
      </c>
      <c r="C53" s="23" t="s">
        <v>15</v>
      </c>
      <c r="E53" s="112" t="s">
        <v>106</v>
      </c>
      <c r="F53" s="113"/>
      <c r="G53" s="111">
        <f>$C$4</f>
        <v>0</v>
      </c>
    </row>
    <row r="54" spans="1:7" ht="12.75" customHeight="1" x14ac:dyDescent="0.25">
      <c r="A54" s="6" t="s">
        <v>1</v>
      </c>
      <c r="B54" s="59" t="s">
        <v>102</v>
      </c>
      <c r="C54" s="84"/>
      <c r="E54" s="114" t="s">
        <v>62</v>
      </c>
      <c r="F54" s="115"/>
      <c r="G54" s="73">
        <f>$C$8</f>
        <v>0</v>
      </c>
    </row>
    <row r="55" spans="1:7" ht="12.75" customHeight="1" x14ac:dyDescent="0.25">
      <c r="A55" s="6"/>
      <c r="B55" s="59" t="s">
        <v>103</v>
      </c>
      <c r="C55" s="84"/>
      <c r="E55" s="112" t="s">
        <v>116</v>
      </c>
      <c r="F55" s="113"/>
      <c r="G55" s="74">
        <f>$C$19</f>
        <v>0</v>
      </c>
    </row>
    <row r="56" spans="1:7" ht="12.75" customHeight="1" x14ac:dyDescent="0.25">
      <c r="A56" s="6"/>
      <c r="B56" s="59" t="s">
        <v>104</v>
      </c>
      <c r="C56" s="84"/>
      <c r="E56" s="112" t="s">
        <v>117</v>
      </c>
      <c r="F56" s="113"/>
      <c r="G56" s="74">
        <f>$C$22</f>
        <v>0</v>
      </c>
    </row>
    <row r="57" spans="1:7" ht="12.75" customHeight="1" x14ac:dyDescent="0.25">
      <c r="A57" s="8" t="s">
        <v>6</v>
      </c>
      <c r="B57" s="8"/>
      <c r="C57" s="48">
        <f>SUM(C53:C56)</f>
        <v>0</v>
      </c>
      <c r="E57" s="112" t="s">
        <v>118</v>
      </c>
      <c r="F57" s="113"/>
      <c r="G57" s="74">
        <f>$C$29</f>
        <v>0</v>
      </c>
    </row>
    <row r="58" spans="1:7" ht="12.75" customHeight="1" x14ac:dyDescent="0.25">
      <c r="A58" s="137" t="s">
        <v>110</v>
      </c>
      <c r="B58" s="137"/>
      <c r="C58" s="137"/>
      <c r="E58" s="112" t="s">
        <v>119</v>
      </c>
      <c r="F58" s="113"/>
      <c r="G58" s="74">
        <f>$C$36</f>
        <v>0</v>
      </c>
    </row>
    <row r="59" spans="1:7" ht="66" x14ac:dyDescent="0.25">
      <c r="A59" s="6" t="s">
        <v>11</v>
      </c>
      <c r="B59" s="6" t="s">
        <v>12</v>
      </c>
      <c r="C59" s="19"/>
      <c r="E59" s="112" t="s">
        <v>120</v>
      </c>
      <c r="F59" s="113"/>
      <c r="G59" s="74">
        <f>$C$42</f>
        <v>0</v>
      </c>
    </row>
    <row r="60" spans="1:7" x14ac:dyDescent="0.25">
      <c r="A60" s="68" t="e">
        <f>$C$167</f>
        <v>#DIV/0!</v>
      </c>
      <c r="B60" s="11">
        <v>30000</v>
      </c>
      <c r="C60" s="16" t="e">
        <f>A60*B60</f>
        <v>#DIV/0!</v>
      </c>
      <c r="E60" s="112" t="s">
        <v>121</v>
      </c>
      <c r="F60" s="113"/>
      <c r="G60" s="73">
        <f>SUM(G52:G59)</f>
        <v>0</v>
      </c>
    </row>
    <row r="61" spans="1:7" x14ac:dyDescent="0.25">
      <c r="A61" s="8" t="s">
        <v>6</v>
      </c>
      <c r="B61" s="8" t="s">
        <v>55</v>
      </c>
      <c r="C61" s="48" t="e">
        <f>C60*4</f>
        <v>#DIV/0!</v>
      </c>
      <c r="E61" s="112" t="s">
        <v>101</v>
      </c>
      <c r="F61" s="113"/>
      <c r="G61" s="74">
        <f>$C$57</f>
        <v>0</v>
      </c>
    </row>
    <row r="62" spans="1:7" x14ac:dyDescent="0.25">
      <c r="A62" s="67"/>
      <c r="B62" s="67"/>
      <c r="C62" s="66"/>
      <c r="F62" s="92" t="s">
        <v>122</v>
      </c>
      <c r="G62" s="93">
        <f>SUM(G53:G61)</f>
        <v>0</v>
      </c>
    </row>
    <row r="63" spans="1:7" ht="13.8" thickBot="1" x14ac:dyDescent="0.3">
      <c r="A63" s="134" t="s">
        <v>109</v>
      </c>
      <c r="B63" s="134"/>
      <c r="C63" s="134"/>
    </row>
    <row r="64" spans="1:7" x14ac:dyDescent="0.25">
      <c r="A64" s="97" t="s">
        <v>61</v>
      </c>
      <c r="B64" s="97" t="s">
        <v>136</v>
      </c>
      <c r="C64" s="98"/>
      <c r="E64" s="116" t="s">
        <v>126</v>
      </c>
      <c r="F64" s="117"/>
      <c r="G64" s="118"/>
    </row>
    <row r="65" spans="1:7" ht="39.6" x14ac:dyDescent="0.25">
      <c r="A65" s="6" t="s">
        <v>1</v>
      </c>
      <c r="B65" s="6" t="s">
        <v>137</v>
      </c>
      <c r="C65" s="84"/>
      <c r="E65" s="119" t="s">
        <v>132</v>
      </c>
      <c r="F65" s="120"/>
      <c r="G65" s="110" t="s">
        <v>15</v>
      </c>
    </row>
    <row r="66" spans="1:7" x14ac:dyDescent="0.25">
      <c r="A66" s="6" t="s">
        <v>1</v>
      </c>
      <c r="B66" s="6" t="s">
        <v>138</v>
      </c>
      <c r="C66" s="84"/>
      <c r="E66" s="112" t="s">
        <v>106</v>
      </c>
      <c r="F66" s="113"/>
      <c r="G66" s="111">
        <f>$C$4</f>
        <v>0</v>
      </c>
    </row>
    <row r="67" spans="1:7" ht="15.75" customHeight="1" x14ac:dyDescent="0.25">
      <c r="A67" s="8" t="s">
        <v>6</v>
      </c>
      <c r="B67" s="8"/>
      <c r="C67" s="48">
        <f>SUM(C64:C66)</f>
        <v>0</v>
      </c>
      <c r="E67" s="114" t="s">
        <v>62</v>
      </c>
      <c r="F67" s="115"/>
      <c r="G67" s="73">
        <f>$C$8</f>
        <v>0</v>
      </c>
    </row>
    <row r="68" spans="1:7" ht="26.4" x14ac:dyDescent="0.25">
      <c r="A68" s="97" t="s">
        <v>70</v>
      </c>
      <c r="B68" s="99" t="s">
        <v>139</v>
      </c>
      <c r="C68" s="100" t="s">
        <v>15</v>
      </c>
      <c r="E68" s="112" t="s">
        <v>116</v>
      </c>
      <c r="F68" s="113"/>
      <c r="G68" s="74">
        <f>$C$19</f>
        <v>0</v>
      </c>
    </row>
    <row r="69" spans="1:7" ht="26.4" x14ac:dyDescent="0.25">
      <c r="A69" s="6" t="s">
        <v>1</v>
      </c>
      <c r="B69" s="59" t="s">
        <v>140</v>
      </c>
      <c r="C69" s="84"/>
      <c r="E69" s="112" t="s">
        <v>117</v>
      </c>
      <c r="F69" s="113"/>
      <c r="G69" s="74">
        <f>$C$22</f>
        <v>0</v>
      </c>
    </row>
    <row r="70" spans="1:7" x14ac:dyDescent="0.25">
      <c r="A70" s="6" t="s">
        <v>1</v>
      </c>
      <c r="B70" s="59" t="s">
        <v>141</v>
      </c>
      <c r="C70" s="84"/>
      <c r="E70" s="112" t="s">
        <v>118</v>
      </c>
      <c r="F70" s="113"/>
      <c r="G70" s="74">
        <f>$C$29</f>
        <v>0</v>
      </c>
    </row>
    <row r="71" spans="1:7" x14ac:dyDescent="0.25">
      <c r="A71" s="6" t="s">
        <v>1</v>
      </c>
      <c r="B71" s="59" t="s">
        <v>171</v>
      </c>
      <c r="C71" s="84"/>
      <c r="E71" s="112" t="s">
        <v>119</v>
      </c>
      <c r="F71" s="113"/>
      <c r="G71" s="74">
        <f>$C$36</f>
        <v>0</v>
      </c>
    </row>
    <row r="72" spans="1:7" x14ac:dyDescent="0.25">
      <c r="A72" s="6" t="s">
        <v>1</v>
      </c>
      <c r="B72" s="59" t="s">
        <v>172</v>
      </c>
      <c r="C72" s="84"/>
      <c r="E72" s="112" t="s">
        <v>120</v>
      </c>
      <c r="F72" s="113"/>
      <c r="G72" s="74">
        <f>$C$42</f>
        <v>0</v>
      </c>
    </row>
    <row r="73" spans="1:7" x14ac:dyDescent="0.25">
      <c r="A73" s="8" t="s">
        <v>6</v>
      </c>
      <c r="B73" s="8"/>
      <c r="C73" s="48">
        <f>SUM(C68:C72)</f>
        <v>0</v>
      </c>
      <c r="E73" s="112" t="s">
        <v>121</v>
      </c>
      <c r="F73" s="113"/>
      <c r="G73" s="73">
        <f>SUM(G65:G72)</f>
        <v>0</v>
      </c>
    </row>
    <row r="74" spans="1:7" ht="12.75" customHeight="1" x14ac:dyDescent="0.25">
      <c r="A74" s="97" t="s">
        <v>65</v>
      </c>
      <c r="B74" s="99" t="s">
        <v>142</v>
      </c>
      <c r="C74" s="100" t="s">
        <v>15</v>
      </c>
      <c r="E74" s="114" t="s">
        <v>101</v>
      </c>
      <c r="F74" s="121"/>
      <c r="G74" s="74">
        <f>$C$57</f>
        <v>0</v>
      </c>
    </row>
    <row r="75" spans="1:7" x14ac:dyDescent="0.25">
      <c r="A75" s="6" t="s">
        <v>1</v>
      </c>
      <c r="B75" s="59" t="s">
        <v>143</v>
      </c>
      <c r="C75" s="84"/>
      <c r="F75" s="92" t="s">
        <v>122</v>
      </c>
      <c r="G75" s="93">
        <f>SUM(G66:G74)</f>
        <v>0</v>
      </c>
    </row>
    <row r="76" spans="1:7" x14ac:dyDescent="0.25">
      <c r="A76" s="8" t="s">
        <v>6</v>
      </c>
      <c r="B76" s="8"/>
      <c r="C76" s="48">
        <f>SUM(C74:C75)</f>
        <v>0</v>
      </c>
    </row>
    <row r="77" spans="1:7" ht="27" thickBot="1" x14ac:dyDescent="0.3">
      <c r="A77" s="97" t="s">
        <v>65</v>
      </c>
      <c r="B77" s="99" t="s">
        <v>144</v>
      </c>
      <c r="C77" s="100" t="s">
        <v>15</v>
      </c>
    </row>
    <row r="78" spans="1:7" ht="26.4" x14ac:dyDescent="0.25">
      <c r="A78" s="6" t="s">
        <v>1</v>
      </c>
      <c r="B78" s="59" t="s">
        <v>145</v>
      </c>
      <c r="C78" s="84"/>
      <c r="E78" s="116" t="s">
        <v>125</v>
      </c>
      <c r="F78" s="117"/>
      <c r="G78" s="118"/>
    </row>
    <row r="79" spans="1:7" x14ac:dyDescent="0.25">
      <c r="A79" s="6" t="s">
        <v>1</v>
      </c>
      <c r="B79" s="59" t="s">
        <v>146</v>
      </c>
      <c r="C79" s="84"/>
      <c r="E79" s="119" t="s">
        <v>133</v>
      </c>
      <c r="F79" s="120"/>
      <c r="G79" s="110" t="s">
        <v>15</v>
      </c>
    </row>
    <row r="80" spans="1:7" x14ac:dyDescent="0.25">
      <c r="A80" s="6" t="s">
        <v>1</v>
      </c>
      <c r="B80" s="59" t="s">
        <v>147</v>
      </c>
      <c r="C80" s="84"/>
      <c r="E80" s="112" t="s">
        <v>106</v>
      </c>
      <c r="F80" s="113"/>
      <c r="G80" s="111">
        <f>$C$4</f>
        <v>0</v>
      </c>
    </row>
    <row r="81" spans="1:7" x14ac:dyDescent="0.25">
      <c r="A81" s="6" t="s">
        <v>1</v>
      </c>
      <c r="B81" s="59" t="s">
        <v>148</v>
      </c>
      <c r="C81" s="84"/>
      <c r="E81" s="114" t="s">
        <v>62</v>
      </c>
      <c r="F81" s="115"/>
      <c r="G81" s="73">
        <f>$C$8</f>
        <v>0</v>
      </c>
    </row>
    <row r="82" spans="1:7" x14ac:dyDescent="0.25">
      <c r="A82" s="6" t="s">
        <v>1</v>
      </c>
      <c r="B82" s="59" t="s">
        <v>149</v>
      </c>
      <c r="C82" s="84"/>
      <c r="E82" s="112" t="s">
        <v>116</v>
      </c>
      <c r="F82" s="113"/>
      <c r="G82" s="74">
        <f>$C$19</f>
        <v>0</v>
      </c>
    </row>
    <row r="83" spans="1:7" x14ac:dyDescent="0.25">
      <c r="A83" s="8" t="s">
        <v>6</v>
      </c>
      <c r="B83" s="8"/>
      <c r="C83" s="48">
        <f>SUM(C77:C82)</f>
        <v>0</v>
      </c>
      <c r="E83" s="112" t="s">
        <v>117</v>
      </c>
      <c r="F83" s="113"/>
      <c r="G83" s="74">
        <f>$C$22</f>
        <v>0</v>
      </c>
    </row>
    <row r="84" spans="1:7" ht="26.4" x14ac:dyDescent="0.25">
      <c r="A84" s="97" t="s">
        <v>65</v>
      </c>
      <c r="B84" s="99" t="s">
        <v>150</v>
      </c>
      <c r="C84" s="100" t="s">
        <v>15</v>
      </c>
      <c r="E84" s="112" t="s">
        <v>118</v>
      </c>
      <c r="F84" s="113"/>
      <c r="G84" s="74">
        <f>$C$29</f>
        <v>0</v>
      </c>
    </row>
    <row r="85" spans="1:7" x14ac:dyDescent="0.25">
      <c r="A85" s="6" t="s">
        <v>1</v>
      </c>
      <c r="B85" s="59" t="s">
        <v>174</v>
      </c>
      <c r="C85" s="84"/>
      <c r="E85" s="112" t="s">
        <v>119</v>
      </c>
      <c r="F85" s="113"/>
      <c r="G85" s="74">
        <f>$C$36</f>
        <v>0</v>
      </c>
    </row>
    <row r="86" spans="1:7" x14ac:dyDescent="0.25">
      <c r="A86" s="6" t="s">
        <v>1</v>
      </c>
      <c r="B86" s="59" t="s">
        <v>151</v>
      </c>
      <c r="C86" s="84"/>
      <c r="E86" s="112" t="s">
        <v>120</v>
      </c>
      <c r="F86" s="113"/>
      <c r="G86" s="74">
        <f>$C$42</f>
        <v>0</v>
      </c>
    </row>
    <row r="87" spans="1:7" x14ac:dyDescent="0.25">
      <c r="A87" s="6" t="s">
        <v>1</v>
      </c>
      <c r="B87" s="59" t="s">
        <v>152</v>
      </c>
      <c r="C87" s="84"/>
      <c r="E87" s="112" t="s">
        <v>121</v>
      </c>
      <c r="F87" s="113"/>
      <c r="G87" s="73">
        <f>SUM(G79:G86)</f>
        <v>0</v>
      </c>
    </row>
    <row r="88" spans="1:7" ht="26.4" x14ac:dyDescent="0.25">
      <c r="A88" s="6" t="s">
        <v>1</v>
      </c>
      <c r="B88" s="59" t="s">
        <v>153</v>
      </c>
      <c r="C88" s="84"/>
      <c r="F88" s="92" t="s">
        <v>122</v>
      </c>
      <c r="G88" s="93">
        <f>SUM(G80:G87)</f>
        <v>0</v>
      </c>
    </row>
    <row r="89" spans="1:7" ht="27" thickBot="1" x14ac:dyDescent="0.3">
      <c r="A89" s="6" t="s">
        <v>1</v>
      </c>
      <c r="B89" s="59" t="s">
        <v>154</v>
      </c>
      <c r="C89" s="84"/>
    </row>
    <row r="90" spans="1:7" x14ac:dyDescent="0.25">
      <c r="A90" s="8" t="s">
        <v>6</v>
      </c>
      <c r="B90" s="8"/>
      <c r="C90" s="48">
        <f>SUM(C84:C89)</f>
        <v>0</v>
      </c>
      <c r="E90" s="116" t="s">
        <v>124</v>
      </c>
      <c r="F90" s="117"/>
      <c r="G90" s="118"/>
    </row>
    <row r="91" spans="1:7" ht="26.4" x14ac:dyDescent="0.25">
      <c r="A91" s="97" t="s">
        <v>65</v>
      </c>
      <c r="B91" s="99" t="s">
        <v>155</v>
      </c>
      <c r="C91" s="100" t="s">
        <v>15</v>
      </c>
      <c r="E91" s="119" t="s">
        <v>134</v>
      </c>
      <c r="F91" s="120"/>
      <c r="G91" s="110" t="s">
        <v>15</v>
      </c>
    </row>
    <row r="92" spans="1:7" ht="26.4" x14ac:dyDescent="0.25">
      <c r="A92" s="60" t="s">
        <v>1</v>
      </c>
      <c r="B92" s="59" t="s">
        <v>156</v>
      </c>
      <c r="C92" s="84"/>
      <c r="E92" s="112" t="s">
        <v>106</v>
      </c>
      <c r="F92" s="113"/>
      <c r="G92" s="111">
        <f>$C$4</f>
        <v>0</v>
      </c>
    </row>
    <row r="93" spans="1:7" ht="26.4" x14ac:dyDescent="0.25">
      <c r="A93" s="60" t="s">
        <v>1</v>
      </c>
      <c r="B93" s="59" t="s">
        <v>157</v>
      </c>
      <c r="C93" s="84"/>
      <c r="E93" s="114" t="s">
        <v>62</v>
      </c>
      <c r="F93" s="115"/>
      <c r="G93" s="73">
        <f>$C$8</f>
        <v>0</v>
      </c>
    </row>
    <row r="94" spans="1:7" ht="26.4" x14ac:dyDescent="0.25">
      <c r="A94" s="60" t="s">
        <v>1</v>
      </c>
      <c r="B94" s="59" t="s">
        <v>158</v>
      </c>
      <c r="C94" s="84"/>
      <c r="E94" s="112" t="s">
        <v>116</v>
      </c>
      <c r="F94" s="113"/>
      <c r="G94" s="74">
        <f>$C$19</f>
        <v>0</v>
      </c>
    </row>
    <row r="95" spans="1:7" ht="39.6" x14ac:dyDescent="0.25">
      <c r="A95" s="60" t="s">
        <v>1</v>
      </c>
      <c r="B95" s="59" t="s">
        <v>159</v>
      </c>
      <c r="C95" s="84"/>
      <c r="E95" s="112" t="s">
        <v>117</v>
      </c>
      <c r="F95" s="113"/>
      <c r="G95" s="74">
        <f>$C$22</f>
        <v>0</v>
      </c>
    </row>
    <row r="96" spans="1:7" x14ac:dyDescent="0.25">
      <c r="A96" s="8" t="s">
        <v>6</v>
      </c>
      <c r="B96" s="8"/>
      <c r="C96" s="48">
        <f>SUM(C91:C95)</f>
        <v>0</v>
      </c>
      <c r="E96" s="112" t="s">
        <v>118</v>
      </c>
      <c r="F96" s="113"/>
      <c r="G96" s="74">
        <f>$C$29</f>
        <v>0</v>
      </c>
    </row>
    <row r="97" spans="1:7" ht="15" customHeight="1" x14ac:dyDescent="0.25">
      <c r="A97" s="101" t="s">
        <v>65</v>
      </c>
      <c r="B97" s="99" t="s">
        <v>160</v>
      </c>
      <c r="C97" s="100" t="s">
        <v>15</v>
      </c>
      <c r="E97" s="112" t="s">
        <v>119</v>
      </c>
      <c r="F97" s="113"/>
      <c r="G97" s="74">
        <f>$C$36</f>
        <v>0</v>
      </c>
    </row>
    <row r="98" spans="1:7" x14ac:dyDescent="0.25">
      <c r="A98" s="6" t="s">
        <v>1</v>
      </c>
      <c r="B98" s="59" t="s">
        <v>161</v>
      </c>
      <c r="C98" s="84"/>
      <c r="E98" s="112" t="s">
        <v>120</v>
      </c>
      <c r="F98" s="113"/>
      <c r="G98" s="74">
        <f>$C$42</f>
        <v>0</v>
      </c>
    </row>
    <row r="99" spans="1:7" ht="27" customHeight="1" x14ac:dyDescent="0.25">
      <c r="A99" s="6"/>
      <c r="B99" s="59" t="s">
        <v>162</v>
      </c>
      <c r="C99" s="84"/>
      <c r="E99" s="112" t="s">
        <v>121</v>
      </c>
      <c r="F99" s="113"/>
      <c r="G99" s="73">
        <f>SUM(G91:G98)</f>
        <v>0</v>
      </c>
    </row>
    <row r="100" spans="1:7" x14ac:dyDescent="0.25">
      <c r="A100" s="6"/>
      <c r="B100" s="59" t="s">
        <v>163</v>
      </c>
      <c r="C100" s="84"/>
      <c r="F100" s="92" t="s">
        <v>122</v>
      </c>
      <c r="G100" s="93">
        <f>SUM(G92:G99)</f>
        <v>0</v>
      </c>
    </row>
    <row r="101" spans="1:7" x14ac:dyDescent="0.25">
      <c r="A101" s="6"/>
      <c r="B101" s="59" t="s">
        <v>164</v>
      </c>
      <c r="C101" s="84"/>
      <c r="F101" s="92"/>
      <c r="G101" s="66"/>
    </row>
    <row r="102" spans="1:7" x14ac:dyDescent="0.25">
      <c r="A102" s="6"/>
      <c r="B102" s="59" t="s">
        <v>165</v>
      </c>
      <c r="C102" s="62"/>
    </row>
    <row r="103" spans="1:7" x14ac:dyDescent="0.25">
      <c r="A103" s="6"/>
      <c r="B103" s="59" t="s">
        <v>166</v>
      </c>
      <c r="C103" s="84"/>
    </row>
    <row r="104" spans="1:7" x14ac:dyDescent="0.25">
      <c r="A104" s="6"/>
      <c r="B104" s="59" t="s">
        <v>167</v>
      </c>
      <c r="C104" s="84"/>
    </row>
    <row r="105" spans="1:7" x14ac:dyDescent="0.25">
      <c r="A105" s="6"/>
      <c r="B105" s="59" t="s">
        <v>168</v>
      </c>
      <c r="C105" s="84"/>
    </row>
    <row r="106" spans="1:7" x14ac:dyDescent="0.25">
      <c r="A106" s="8" t="s">
        <v>6</v>
      </c>
      <c r="B106" s="8"/>
      <c r="C106" s="48">
        <f>SUM(C97:C105)</f>
        <v>0</v>
      </c>
    </row>
    <row r="107" spans="1:7" x14ac:dyDescent="0.25">
      <c r="A107" s="102"/>
      <c r="B107" s="103" t="s">
        <v>122</v>
      </c>
      <c r="C107" s="22">
        <f>SUM(C106,C96,C90,C83,C76,C73,C67)</f>
        <v>0</v>
      </c>
    </row>
    <row r="108" spans="1:7" x14ac:dyDescent="0.25">
      <c r="A108" s="134" t="s">
        <v>111</v>
      </c>
      <c r="B108" s="134"/>
      <c r="C108" s="134"/>
    </row>
    <row r="109" spans="1:7" ht="66" x14ac:dyDescent="0.25">
      <c r="A109" s="6" t="s">
        <v>11</v>
      </c>
      <c r="B109" s="6" t="s">
        <v>12</v>
      </c>
      <c r="C109" s="19"/>
    </row>
    <row r="110" spans="1:7" x14ac:dyDescent="0.25">
      <c r="A110" s="68" t="e">
        <f>$C$167</f>
        <v>#DIV/0!</v>
      </c>
      <c r="B110" s="11">
        <v>30000</v>
      </c>
      <c r="C110" s="16" t="e">
        <f>A110*B110</f>
        <v>#DIV/0!</v>
      </c>
    </row>
    <row r="111" spans="1:7" x14ac:dyDescent="0.25">
      <c r="A111" s="102" t="s">
        <v>6</v>
      </c>
      <c r="B111" s="102" t="s">
        <v>112</v>
      </c>
      <c r="C111" s="22" t="e">
        <f>C110*2</f>
        <v>#DIV/0!</v>
      </c>
    </row>
    <row r="112" spans="1:7" ht="13.8" thickBot="1" x14ac:dyDescent="0.3">
      <c r="A112" s="63"/>
      <c r="B112" s="64"/>
      <c r="C112" s="65"/>
    </row>
    <row r="113" spans="1:3" x14ac:dyDescent="0.25">
      <c r="A113" s="138" t="s">
        <v>13</v>
      </c>
      <c r="B113" s="139"/>
      <c r="C113" s="140"/>
    </row>
    <row r="114" spans="1:3" x14ac:dyDescent="0.25">
      <c r="A114" s="135" t="s">
        <v>14</v>
      </c>
      <c r="B114" s="136"/>
      <c r="C114" s="70" t="s">
        <v>15</v>
      </c>
    </row>
    <row r="115" spans="1:3" x14ac:dyDescent="0.25">
      <c r="A115" s="125" t="s">
        <v>106</v>
      </c>
      <c r="B115" s="126"/>
      <c r="C115" s="72">
        <f>$C$4</f>
        <v>0</v>
      </c>
    </row>
    <row r="116" spans="1:3" x14ac:dyDescent="0.25">
      <c r="A116" s="71" t="s">
        <v>62</v>
      </c>
      <c r="B116" s="94"/>
      <c r="C116" s="73">
        <f>$C$8</f>
        <v>0</v>
      </c>
    </row>
    <row r="117" spans="1:3" x14ac:dyDescent="0.25">
      <c r="A117" s="125" t="s">
        <v>105</v>
      </c>
      <c r="B117" s="126"/>
      <c r="C117" s="72">
        <f>$C$13</f>
        <v>0</v>
      </c>
    </row>
    <row r="118" spans="1:3" x14ac:dyDescent="0.25">
      <c r="A118" s="125" t="s">
        <v>74</v>
      </c>
      <c r="B118" s="126"/>
      <c r="C118" s="74">
        <f>$C$22</f>
        <v>0</v>
      </c>
    </row>
    <row r="119" spans="1:3" x14ac:dyDescent="0.25">
      <c r="A119" s="125" t="s">
        <v>76</v>
      </c>
      <c r="B119" s="126"/>
      <c r="C119" s="74">
        <f>$C$29</f>
        <v>0</v>
      </c>
    </row>
    <row r="120" spans="1:3" x14ac:dyDescent="0.25">
      <c r="A120" s="125" t="s">
        <v>82</v>
      </c>
      <c r="B120" s="126"/>
      <c r="C120" s="74">
        <f>$C$36</f>
        <v>0</v>
      </c>
    </row>
    <row r="121" spans="1:3" x14ac:dyDescent="0.25">
      <c r="A121" s="125" t="s">
        <v>87</v>
      </c>
      <c r="B121" s="126"/>
      <c r="C121" s="74">
        <f>$C$42</f>
        <v>0</v>
      </c>
    </row>
    <row r="122" spans="1:3" x14ac:dyDescent="0.25">
      <c r="A122" s="125" t="s">
        <v>92</v>
      </c>
      <c r="B122" s="126"/>
      <c r="C122" s="73">
        <f>$C$52</f>
        <v>0</v>
      </c>
    </row>
    <row r="123" spans="1:3" x14ac:dyDescent="0.25">
      <c r="A123" s="125" t="s">
        <v>101</v>
      </c>
      <c r="B123" s="126"/>
      <c r="C123" s="74">
        <f>$C$57</f>
        <v>0</v>
      </c>
    </row>
    <row r="124" spans="1:3" x14ac:dyDescent="0.25">
      <c r="A124" s="125" t="s">
        <v>113</v>
      </c>
      <c r="B124" s="126"/>
      <c r="C124" s="75" t="e">
        <f>$C$61</f>
        <v>#DIV/0!</v>
      </c>
    </row>
    <row r="125" spans="1:3" x14ac:dyDescent="0.25">
      <c r="A125" s="76"/>
      <c r="B125" s="104" t="s">
        <v>107</v>
      </c>
      <c r="C125" s="77" t="e">
        <f>SUM(C115:C124)</f>
        <v>#DIV/0!</v>
      </c>
    </row>
    <row r="126" spans="1:3" x14ac:dyDescent="0.25">
      <c r="A126" s="78"/>
      <c r="B126" s="105"/>
      <c r="C126" s="73"/>
    </row>
    <row r="127" spans="1:3" x14ac:dyDescent="0.25">
      <c r="A127" s="127" t="s">
        <v>108</v>
      </c>
      <c r="B127" s="128"/>
      <c r="C127" s="129"/>
    </row>
    <row r="128" spans="1:3" x14ac:dyDescent="0.25">
      <c r="A128" s="130" t="s">
        <v>114</v>
      </c>
      <c r="B128" s="131"/>
      <c r="C128" s="79">
        <f>$C$107</f>
        <v>0</v>
      </c>
    </row>
    <row r="129" spans="1:3" x14ac:dyDescent="0.25">
      <c r="A129" s="130" t="s">
        <v>115</v>
      </c>
      <c r="B129" s="131"/>
      <c r="C129" s="79" t="e">
        <f>C60*2</f>
        <v>#DIV/0!</v>
      </c>
    </row>
    <row r="130" spans="1:3" x14ac:dyDescent="0.25">
      <c r="A130" s="95"/>
      <c r="B130" s="106" t="s">
        <v>135</v>
      </c>
      <c r="C130" s="96" t="e">
        <f>SUM(C128:C129)</f>
        <v>#DIV/0!</v>
      </c>
    </row>
    <row r="131" spans="1:3" x14ac:dyDescent="0.25">
      <c r="A131" s="80"/>
      <c r="B131" s="107"/>
      <c r="C131" s="86"/>
    </row>
    <row r="132" spans="1:3" x14ac:dyDescent="0.25">
      <c r="A132" s="132" t="s">
        <v>16</v>
      </c>
      <c r="B132" s="133"/>
      <c r="C132" s="81" t="e">
        <f>SUM(C130,C125)</f>
        <v>#DIV/0!</v>
      </c>
    </row>
    <row r="133" spans="1:3" ht="13.8" thickBot="1" x14ac:dyDescent="0.3">
      <c r="A133" s="82"/>
      <c r="B133" s="108" t="s">
        <v>54</v>
      </c>
      <c r="C133" s="83" t="e">
        <f>C132/6</f>
        <v>#DIV/0!</v>
      </c>
    </row>
    <row r="134" spans="1:3" x14ac:dyDescent="0.25">
      <c r="A134" s="69"/>
      <c r="B134" s="109"/>
      <c r="C134" s="51"/>
    </row>
    <row r="135" spans="1:3" x14ac:dyDescent="0.25">
      <c r="A135" s="124" t="s">
        <v>17</v>
      </c>
      <c r="B135" s="124"/>
      <c r="C135" s="124"/>
    </row>
    <row r="136" spans="1:3" ht="26.4" x14ac:dyDescent="0.25">
      <c r="A136" s="12"/>
      <c r="B136" s="13" t="s">
        <v>39</v>
      </c>
      <c r="C136" s="25" t="s">
        <v>18</v>
      </c>
    </row>
    <row r="137" spans="1:3" x14ac:dyDescent="0.25">
      <c r="A137" s="54">
        <v>1</v>
      </c>
      <c r="B137" s="55" t="s">
        <v>35</v>
      </c>
      <c r="C137" s="87"/>
    </row>
    <row r="138" spans="1:3" ht="12.75" customHeight="1" x14ac:dyDescent="0.25">
      <c r="A138" s="54">
        <v>2</v>
      </c>
      <c r="B138" s="55" t="s">
        <v>36</v>
      </c>
      <c r="C138" s="87"/>
    </row>
    <row r="139" spans="1:3" ht="12.75" customHeight="1" x14ac:dyDescent="0.25">
      <c r="A139" s="54">
        <v>3</v>
      </c>
      <c r="B139" s="55" t="s">
        <v>37</v>
      </c>
      <c r="C139" s="87"/>
    </row>
    <row r="140" spans="1:3" ht="12.75" customHeight="1" x14ac:dyDescent="0.25">
      <c r="A140" s="54">
        <v>4</v>
      </c>
      <c r="B140" s="55" t="s">
        <v>38</v>
      </c>
      <c r="C140" s="87"/>
    </row>
    <row r="141" spans="1:3" x14ac:dyDescent="0.25">
      <c r="A141" s="54"/>
      <c r="B141" s="55"/>
      <c r="C141" s="87"/>
    </row>
    <row r="142" spans="1:3" x14ac:dyDescent="0.25">
      <c r="A142" s="54"/>
      <c r="B142" s="55"/>
      <c r="C142" s="87"/>
    </row>
    <row r="143" spans="1:3" x14ac:dyDescent="0.25">
      <c r="A143" s="54"/>
      <c r="B143" s="55"/>
      <c r="C143" s="87"/>
    </row>
    <row r="144" spans="1:3" x14ac:dyDescent="0.25">
      <c r="A144" s="54"/>
      <c r="B144" s="55"/>
      <c r="C144" s="87"/>
    </row>
    <row r="145" spans="1:3" x14ac:dyDescent="0.25">
      <c r="A145" s="54"/>
      <c r="B145" s="55"/>
      <c r="C145" s="87"/>
    </row>
    <row r="146" spans="1:3" x14ac:dyDescent="0.25">
      <c r="A146" s="54"/>
      <c r="B146" s="55"/>
      <c r="C146" s="87"/>
    </row>
    <row r="147" spans="1:3" x14ac:dyDescent="0.25">
      <c r="A147" s="54"/>
      <c r="B147" s="55"/>
      <c r="C147" s="87"/>
    </row>
    <row r="148" spans="1:3" x14ac:dyDescent="0.25">
      <c r="A148" s="54"/>
      <c r="B148" s="55"/>
      <c r="C148" s="87"/>
    </row>
    <row r="149" spans="1:3" x14ac:dyDescent="0.25">
      <c r="A149" s="54"/>
      <c r="B149" s="55"/>
      <c r="C149" s="87"/>
    </row>
    <row r="150" spans="1:3" x14ac:dyDescent="0.25">
      <c r="A150" s="54"/>
      <c r="B150" s="55"/>
      <c r="C150" s="87"/>
    </row>
    <row r="151" spans="1:3" x14ac:dyDescent="0.25">
      <c r="A151" s="54"/>
      <c r="B151" s="55"/>
      <c r="C151" s="87"/>
    </row>
    <row r="152" spans="1:3" x14ac:dyDescent="0.25">
      <c r="A152" s="54"/>
      <c r="B152" s="55"/>
      <c r="C152" s="87"/>
    </row>
    <row r="153" spans="1:3" x14ac:dyDescent="0.25">
      <c r="A153" s="54"/>
      <c r="B153" s="55"/>
      <c r="C153" s="87"/>
    </row>
    <row r="154" spans="1:3" x14ac:dyDescent="0.25">
      <c r="A154" s="54"/>
      <c r="B154" s="55"/>
      <c r="C154" s="87"/>
    </row>
    <row r="155" spans="1:3" x14ac:dyDescent="0.25">
      <c r="A155" s="54"/>
      <c r="B155" s="55"/>
      <c r="C155" s="87"/>
    </row>
    <row r="156" spans="1:3" x14ac:dyDescent="0.25">
      <c r="A156" s="54"/>
      <c r="B156" s="55"/>
      <c r="C156" s="87"/>
    </row>
    <row r="157" spans="1:3" x14ac:dyDescent="0.25">
      <c r="A157" s="54"/>
      <c r="B157" s="55"/>
      <c r="C157" s="87"/>
    </row>
    <row r="158" spans="1:3" x14ac:dyDescent="0.25">
      <c r="A158" s="54"/>
      <c r="B158" s="55"/>
      <c r="C158" s="87"/>
    </row>
    <row r="159" spans="1:3" x14ac:dyDescent="0.25">
      <c r="A159" s="54"/>
      <c r="B159" s="55"/>
      <c r="C159" s="87"/>
    </row>
    <row r="160" spans="1:3" x14ac:dyDescent="0.25">
      <c r="A160" s="54"/>
      <c r="B160" s="55"/>
      <c r="C160" s="87"/>
    </row>
    <row r="161" spans="1:3" x14ac:dyDescent="0.25">
      <c r="A161" s="54"/>
      <c r="B161" s="55"/>
      <c r="C161" s="87"/>
    </row>
    <row r="162" spans="1:3" x14ac:dyDescent="0.25">
      <c r="A162" s="54"/>
      <c r="B162" s="55"/>
      <c r="C162" s="87"/>
    </row>
    <row r="163" spans="1:3" x14ac:dyDescent="0.25">
      <c r="A163" s="54"/>
      <c r="B163" s="55"/>
      <c r="C163" s="87"/>
    </row>
    <row r="164" spans="1:3" x14ac:dyDescent="0.25">
      <c r="A164" s="54"/>
      <c r="B164" s="55"/>
      <c r="C164" s="87"/>
    </row>
    <row r="165" spans="1:3" x14ac:dyDescent="0.25">
      <c r="A165" s="54"/>
      <c r="B165" s="55"/>
      <c r="C165" s="87"/>
    </row>
    <row r="166" spans="1:3" x14ac:dyDescent="0.25">
      <c r="A166" s="54"/>
      <c r="B166" s="55"/>
      <c r="C166" s="87"/>
    </row>
    <row r="167" spans="1:3" x14ac:dyDescent="0.25">
      <c r="A167" s="124" t="s">
        <v>50</v>
      </c>
      <c r="B167" s="124"/>
      <c r="C167" s="88" t="e">
        <f>AVERAGE(C137:C166)</f>
        <v>#DIV/0!</v>
      </c>
    </row>
    <row r="168" spans="1:3" x14ac:dyDescent="0.25">
      <c r="A168" s="17"/>
      <c r="C168" s="89"/>
    </row>
    <row r="169" spans="1:3" x14ac:dyDescent="0.25">
      <c r="A169" s="17"/>
      <c r="C169" s="89"/>
    </row>
    <row r="170" spans="1:3" x14ac:dyDescent="0.25">
      <c r="A170" s="17"/>
      <c r="C170" s="89"/>
    </row>
    <row r="171" spans="1:3" x14ac:dyDescent="0.25">
      <c r="A171" s="17"/>
      <c r="C171" s="89"/>
    </row>
    <row r="172" spans="1:3" x14ac:dyDescent="0.25">
      <c r="A172" s="17"/>
      <c r="C172" s="89"/>
    </row>
    <row r="173" spans="1:3" x14ac:dyDescent="0.25">
      <c r="A173" s="17"/>
      <c r="C173" s="89"/>
    </row>
    <row r="174" spans="1:3" x14ac:dyDescent="0.25">
      <c r="A174" s="17"/>
      <c r="C174" s="89"/>
    </row>
    <row r="175" spans="1:3" x14ac:dyDescent="0.25">
      <c r="A175" s="17"/>
      <c r="C175" s="89"/>
    </row>
    <row r="176" spans="1:3" x14ac:dyDescent="0.25">
      <c r="A176" s="17"/>
      <c r="C176" s="89"/>
    </row>
    <row r="177" spans="1:3" x14ac:dyDescent="0.25">
      <c r="A177" s="17"/>
      <c r="C177" s="89"/>
    </row>
    <row r="178" spans="1:3" x14ac:dyDescent="0.25">
      <c r="A178" s="17"/>
      <c r="C178" s="89"/>
    </row>
    <row r="179" spans="1:3" x14ac:dyDescent="0.25">
      <c r="A179" s="17"/>
      <c r="C179" s="89"/>
    </row>
    <row r="180" spans="1:3" x14ac:dyDescent="0.25">
      <c r="A180" s="17"/>
      <c r="C180" s="89"/>
    </row>
    <row r="181" spans="1:3" x14ac:dyDescent="0.25">
      <c r="A181" s="17"/>
      <c r="C181" s="89"/>
    </row>
    <row r="182" spans="1:3" x14ac:dyDescent="0.25">
      <c r="A182" s="17"/>
      <c r="C182" s="89"/>
    </row>
    <row r="183" spans="1:3" x14ac:dyDescent="0.25">
      <c r="A183" s="17"/>
      <c r="C183" s="89"/>
    </row>
    <row r="184" spans="1:3" x14ac:dyDescent="0.25">
      <c r="A184" s="17"/>
      <c r="C184" s="89"/>
    </row>
    <row r="185" spans="1:3" x14ac:dyDescent="0.25">
      <c r="A185" s="17"/>
      <c r="C185" s="89"/>
    </row>
    <row r="186" spans="1:3" x14ac:dyDescent="0.25">
      <c r="A186" s="17"/>
      <c r="C186" s="89"/>
    </row>
    <row r="187" spans="1:3" x14ac:dyDescent="0.25">
      <c r="A187" s="17"/>
      <c r="C187" s="89"/>
    </row>
    <row r="188" spans="1:3" x14ac:dyDescent="0.25">
      <c r="A188" s="17"/>
      <c r="C188" s="89"/>
    </row>
    <row r="189" spans="1:3" x14ac:dyDescent="0.25">
      <c r="A189" s="17"/>
      <c r="C189" s="89"/>
    </row>
    <row r="190" spans="1:3" x14ac:dyDescent="0.25">
      <c r="A190" s="17"/>
      <c r="C190" s="89"/>
    </row>
    <row r="191" spans="1:3" x14ac:dyDescent="0.25">
      <c r="A191" s="17"/>
      <c r="C191" s="89"/>
    </row>
    <row r="192" spans="1:3" x14ac:dyDescent="0.25">
      <c r="A192" s="17"/>
      <c r="C192" s="89"/>
    </row>
    <row r="193" spans="1:3" x14ac:dyDescent="0.25">
      <c r="A193" s="17"/>
      <c r="C193" s="89"/>
    </row>
    <row r="194" spans="1:3" x14ac:dyDescent="0.25">
      <c r="A194" s="17"/>
      <c r="C194" s="89"/>
    </row>
    <row r="195" spans="1:3" x14ac:dyDescent="0.25">
      <c r="A195" s="17"/>
      <c r="C195" s="89"/>
    </row>
    <row r="196" spans="1:3" x14ac:dyDescent="0.25">
      <c r="A196" s="17"/>
      <c r="C196" s="89"/>
    </row>
    <row r="197" spans="1:3" x14ac:dyDescent="0.25">
      <c r="A197" s="17"/>
      <c r="C197" s="89"/>
    </row>
    <row r="198" spans="1:3" x14ac:dyDescent="0.25">
      <c r="A198" s="17"/>
      <c r="C198" s="89"/>
    </row>
    <row r="199" spans="1:3" x14ac:dyDescent="0.25">
      <c r="A199" s="17"/>
      <c r="C199" s="89"/>
    </row>
    <row r="200" spans="1:3" x14ac:dyDescent="0.25">
      <c r="A200" s="17"/>
      <c r="C200" s="89"/>
    </row>
    <row r="201" spans="1:3" x14ac:dyDescent="0.25">
      <c r="A201" s="17"/>
      <c r="C201" s="89"/>
    </row>
    <row r="202" spans="1:3" x14ac:dyDescent="0.25">
      <c r="A202" s="17"/>
      <c r="C202" s="89"/>
    </row>
    <row r="203" spans="1:3" x14ac:dyDescent="0.25">
      <c r="A203" s="17"/>
      <c r="C203" s="89"/>
    </row>
    <row r="204" spans="1:3" x14ac:dyDescent="0.25">
      <c r="A204" s="17"/>
      <c r="C204" s="89"/>
    </row>
    <row r="205" spans="1:3" x14ac:dyDescent="0.25">
      <c r="A205" s="17"/>
      <c r="C205" s="89"/>
    </row>
    <row r="206" spans="1:3" x14ac:dyDescent="0.25">
      <c r="A206" s="17"/>
      <c r="C206" s="89"/>
    </row>
    <row r="207" spans="1:3" x14ac:dyDescent="0.25">
      <c r="A207" s="17"/>
      <c r="C207" s="89"/>
    </row>
    <row r="208" spans="1:3" x14ac:dyDescent="0.25">
      <c r="A208" s="17"/>
      <c r="C208" s="89"/>
    </row>
    <row r="209" spans="1:3" x14ac:dyDescent="0.25">
      <c r="A209" s="17"/>
      <c r="C209" s="89"/>
    </row>
    <row r="210" spans="1:3" x14ac:dyDescent="0.25">
      <c r="A210" s="17"/>
      <c r="C210" s="89"/>
    </row>
    <row r="211" spans="1:3" x14ac:dyDescent="0.25">
      <c r="A211" s="17"/>
      <c r="C211" s="89"/>
    </row>
    <row r="212" spans="1:3" x14ac:dyDescent="0.25">
      <c r="A212" s="17"/>
      <c r="C212" s="89"/>
    </row>
    <row r="213" spans="1:3" x14ac:dyDescent="0.25">
      <c r="A213" s="17"/>
      <c r="C213" s="89"/>
    </row>
    <row r="214" spans="1:3" x14ac:dyDescent="0.25">
      <c r="A214" s="17"/>
      <c r="C214" s="89"/>
    </row>
    <row r="215" spans="1:3" x14ac:dyDescent="0.25">
      <c r="A215" s="17"/>
      <c r="C215" s="89"/>
    </row>
    <row r="216" spans="1:3" x14ac:dyDescent="0.25">
      <c r="A216" s="17"/>
      <c r="C216" s="89"/>
    </row>
    <row r="217" spans="1:3" x14ac:dyDescent="0.25">
      <c r="A217" s="17"/>
      <c r="C217" s="89"/>
    </row>
    <row r="218" spans="1:3" x14ac:dyDescent="0.25">
      <c r="A218" s="17"/>
      <c r="C218" s="89"/>
    </row>
    <row r="219" spans="1:3" x14ac:dyDescent="0.25">
      <c r="A219" s="17"/>
      <c r="C219" s="89"/>
    </row>
    <row r="220" spans="1:3" x14ac:dyDescent="0.25">
      <c r="A220" s="17"/>
      <c r="C220" s="89"/>
    </row>
    <row r="221" spans="1:3" x14ac:dyDescent="0.25">
      <c r="A221" s="17"/>
      <c r="C221" s="89"/>
    </row>
    <row r="222" spans="1:3" x14ac:dyDescent="0.25">
      <c r="A222" s="17"/>
      <c r="C222" s="89"/>
    </row>
    <row r="223" spans="1:3" x14ac:dyDescent="0.25">
      <c r="A223" s="17"/>
      <c r="C223" s="89"/>
    </row>
    <row r="224" spans="1:3" x14ac:dyDescent="0.25">
      <c r="A224" s="17"/>
      <c r="C224" s="89"/>
    </row>
    <row r="225" spans="1:3" x14ac:dyDescent="0.25">
      <c r="A225" s="17"/>
      <c r="C225" s="89"/>
    </row>
    <row r="226" spans="1:3" x14ac:dyDescent="0.25">
      <c r="A226" s="17"/>
      <c r="C226" s="89"/>
    </row>
    <row r="227" spans="1:3" x14ac:dyDescent="0.25">
      <c r="A227" s="17"/>
      <c r="C227" s="89"/>
    </row>
    <row r="228" spans="1:3" x14ac:dyDescent="0.25">
      <c r="A228" s="17"/>
      <c r="C228" s="89"/>
    </row>
    <row r="229" spans="1:3" x14ac:dyDescent="0.25">
      <c r="A229" s="17"/>
      <c r="C229" s="89"/>
    </row>
    <row r="230" spans="1:3" x14ac:dyDescent="0.25">
      <c r="A230" s="17"/>
      <c r="C230" s="89"/>
    </row>
    <row r="231" spans="1:3" x14ac:dyDescent="0.25">
      <c r="A231" s="17"/>
      <c r="C231" s="89"/>
    </row>
    <row r="232" spans="1:3" x14ac:dyDescent="0.25">
      <c r="A232" s="17"/>
      <c r="C232" s="89"/>
    </row>
    <row r="233" spans="1:3" x14ac:dyDescent="0.25">
      <c r="A233" s="17"/>
      <c r="C233" s="89"/>
    </row>
    <row r="234" spans="1:3" x14ac:dyDescent="0.25">
      <c r="A234" s="17"/>
      <c r="C234" s="89"/>
    </row>
    <row r="235" spans="1:3" x14ac:dyDescent="0.25">
      <c r="A235" s="17"/>
      <c r="C235" s="89"/>
    </row>
    <row r="236" spans="1:3" x14ac:dyDescent="0.25">
      <c r="A236" s="17"/>
      <c r="C236" s="89"/>
    </row>
    <row r="237" spans="1:3" x14ac:dyDescent="0.25">
      <c r="A237" s="17"/>
      <c r="C237" s="89"/>
    </row>
    <row r="238" spans="1:3" x14ac:dyDescent="0.25">
      <c r="A238" s="17"/>
      <c r="C238" s="89"/>
    </row>
    <row r="239" spans="1:3" x14ac:dyDescent="0.25">
      <c r="A239" s="17"/>
      <c r="C239" s="89"/>
    </row>
    <row r="240" spans="1:3" x14ac:dyDescent="0.25">
      <c r="A240" s="17"/>
      <c r="C240" s="89"/>
    </row>
    <row r="241" spans="1:3" x14ac:dyDescent="0.25">
      <c r="A241" s="17"/>
      <c r="C241" s="89"/>
    </row>
    <row r="242" spans="1:3" x14ac:dyDescent="0.25">
      <c r="A242" s="17"/>
      <c r="C242" s="89"/>
    </row>
    <row r="243" spans="1:3" x14ac:dyDescent="0.25">
      <c r="A243" s="17"/>
      <c r="C243" s="89"/>
    </row>
    <row r="244" spans="1:3" x14ac:dyDescent="0.25">
      <c r="A244" s="17"/>
      <c r="C244" s="89"/>
    </row>
    <row r="245" spans="1:3" x14ac:dyDescent="0.25">
      <c r="A245" s="17"/>
      <c r="C245" s="89"/>
    </row>
    <row r="246" spans="1:3" x14ac:dyDescent="0.25">
      <c r="A246" s="17"/>
      <c r="C246" s="89"/>
    </row>
    <row r="247" spans="1:3" x14ac:dyDescent="0.25">
      <c r="A247" s="17"/>
      <c r="C247" s="89"/>
    </row>
    <row r="248" spans="1:3" x14ac:dyDescent="0.25">
      <c r="A248" s="17"/>
      <c r="C248" s="89"/>
    </row>
    <row r="249" spans="1:3" x14ac:dyDescent="0.25">
      <c r="A249" s="17"/>
      <c r="C249" s="89"/>
    </row>
    <row r="250" spans="1:3" x14ac:dyDescent="0.25">
      <c r="A250" s="17"/>
      <c r="C250" s="89"/>
    </row>
    <row r="251" spans="1:3" x14ac:dyDescent="0.25">
      <c r="A251" s="17"/>
      <c r="C251" s="89"/>
    </row>
    <row r="252" spans="1:3" x14ac:dyDescent="0.25">
      <c r="A252" s="17"/>
      <c r="C252" s="89"/>
    </row>
    <row r="253" spans="1:3" x14ac:dyDescent="0.25">
      <c r="A253" s="17"/>
      <c r="C253" s="89"/>
    </row>
    <row r="254" spans="1:3" x14ac:dyDescent="0.25">
      <c r="A254" s="17"/>
      <c r="C254" s="89"/>
    </row>
    <row r="255" spans="1:3" x14ac:dyDescent="0.25">
      <c r="A255" s="17"/>
      <c r="C255" s="89"/>
    </row>
    <row r="256" spans="1:3" x14ac:dyDescent="0.25">
      <c r="A256" s="17"/>
      <c r="C256" s="89"/>
    </row>
    <row r="257" spans="1:3" x14ac:dyDescent="0.25">
      <c r="A257" s="17"/>
      <c r="C257" s="89"/>
    </row>
    <row r="258" spans="1:3" x14ac:dyDescent="0.25">
      <c r="A258" s="17"/>
      <c r="C258" s="89"/>
    </row>
    <row r="259" spans="1:3" x14ac:dyDescent="0.25">
      <c r="A259" s="17"/>
      <c r="C259" s="89"/>
    </row>
    <row r="260" spans="1:3" x14ac:dyDescent="0.25">
      <c r="A260" s="17"/>
      <c r="C260" s="89"/>
    </row>
    <row r="261" spans="1:3" x14ac:dyDescent="0.25">
      <c r="A261" s="17"/>
      <c r="C261" s="89"/>
    </row>
    <row r="262" spans="1:3" x14ac:dyDescent="0.25">
      <c r="A262" s="17"/>
      <c r="C262" s="89"/>
    </row>
    <row r="263" spans="1:3" x14ac:dyDescent="0.25">
      <c r="A263" s="17"/>
      <c r="C263" s="89"/>
    </row>
    <row r="264" spans="1:3" x14ac:dyDescent="0.25">
      <c r="A264" s="17"/>
      <c r="C264" s="89"/>
    </row>
    <row r="265" spans="1:3" x14ac:dyDescent="0.25">
      <c r="A265" s="17"/>
      <c r="C265" s="89"/>
    </row>
    <row r="266" spans="1:3" x14ac:dyDescent="0.25">
      <c r="A266" s="17"/>
      <c r="C266" s="89"/>
    </row>
    <row r="267" spans="1:3" x14ac:dyDescent="0.25">
      <c r="A267" s="17"/>
      <c r="C267" s="89"/>
    </row>
    <row r="268" spans="1:3" x14ac:dyDescent="0.25">
      <c r="A268" s="17"/>
      <c r="C268" s="89"/>
    </row>
    <row r="269" spans="1:3" x14ac:dyDescent="0.25">
      <c r="A269" s="17"/>
      <c r="C269" s="89"/>
    </row>
    <row r="270" spans="1:3" x14ac:dyDescent="0.25">
      <c r="A270" s="17"/>
      <c r="C270" s="89"/>
    </row>
    <row r="271" spans="1:3" x14ac:dyDescent="0.25">
      <c r="A271" s="17"/>
      <c r="C271" s="89"/>
    </row>
    <row r="272" spans="1:3" x14ac:dyDescent="0.25">
      <c r="A272" s="17"/>
      <c r="C272" s="89"/>
    </row>
    <row r="273" spans="1:3" x14ac:dyDescent="0.25">
      <c r="A273" s="17"/>
      <c r="C273" s="89"/>
    </row>
    <row r="274" spans="1:3" x14ac:dyDescent="0.25">
      <c r="A274" s="17"/>
      <c r="C274" s="89"/>
    </row>
    <row r="275" spans="1:3" x14ac:dyDescent="0.25">
      <c r="A275" s="17"/>
      <c r="C275" s="89"/>
    </row>
    <row r="276" spans="1:3" x14ac:dyDescent="0.25">
      <c r="A276" s="17"/>
      <c r="C276" s="89"/>
    </row>
    <row r="277" spans="1:3" x14ac:dyDescent="0.25">
      <c r="A277" s="17"/>
      <c r="C277" s="89"/>
    </row>
    <row r="278" spans="1:3" x14ac:dyDescent="0.25">
      <c r="A278" s="17"/>
      <c r="C278" s="89"/>
    </row>
    <row r="279" spans="1:3" x14ac:dyDescent="0.25">
      <c r="A279" s="17"/>
      <c r="C279" s="89"/>
    </row>
    <row r="280" spans="1:3" x14ac:dyDescent="0.25">
      <c r="A280" s="17"/>
      <c r="C280" s="89"/>
    </row>
    <row r="281" spans="1:3" x14ac:dyDescent="0.25">
      <c r="A281" s="17"/>
      <c r="C281" s="89"/>
    </row>
    <row r="282" spans="1:3" x14ac:dyDescent="0.25">
      <c r="A282" s="17"/>
      <c r="C282" s="89"/>
    </row>
    <row r="283" spans="1:3" x14ac:dyDescent="0.25">
      <c r="A283" s="17"/>
      <c r="C283" s="89"/>
    </row>
    <row r="284" spans="1:3" x14ac:dyDescent="0.25">
      <c r="A284" s="17"/>
      <c r="C284" s="89"/>
    </row>
    <row r="285" spans="1:3" x14ac:dyDescent="0.25">
      <c r="A285" s="17"/>
      <c r="C285" s="89"/>
    </row>
    <row r="286" spans="1:3" x14ac:dyDescent="0.25">
      <c r="A286" s="17"/>
      <c r="C286" s="89"/>
    </row>
    <row r="287" spans="1:3" x14ac:dyDescent="0.25">
      <c r="A287" s="17"/>
      <c r="C287" s="89"/>
    </row>
    <row r="288" spans="1:3" x14ac:dyDescent="0.25">
      <c r="A288" s="17"/>
      <c r="C288" s="89"/>
    </row>
    <row r="289" spans="1:3" x14ac:dyDescent="0.25">
      <c r="A289" s="17"/>
      <c r="C289" s="89"/>
    </row>
    <row r="290" spans="1:3" x14ac:dyDescent="0.25">
      <c r="A290" s="17"/>
      <c r="C290" s="89"/>
    </row>
    <row r="291" spans="1:3" x14ac:dyDescent="0.25">
      <c r="A291" s="17"/>
      <c r="C291" s="89"/>
    </row>
    <row r="292" spans="1:3" x14ac:dyDescent="0.25">
      <c r="A292" s="17"/>
      <c r="C292" s="89"/>
    </row>
    <row r="293" spans="1:3" x14ac:dyDescent="0.25">
      <c r="A293" s="17"/>
      <c r="C293" s="89"/>
    </row>
    <row r="294" spans="1:3" x14ac:dyDescent="0.25">
      <c r="A294" s="17"/>
      <c r="C294" s="89"/>
    </row>
    <row r="295" spans="1:3" x14ac:dyDescent="0.25">
      <c r="A295" s="17"/>
      <c r="C295" s="89"/>
    </row>
    <row r="296" spans="1:3" x14ac:dyDescent="0.25">
      <c r="A296" s="17"/>
      <c r="C296" s="89"/>
    </row>
    <row r="297" spans="1:3" x14ac:dyDescent="0.25">
      <c r="A297" s="17"/>
      <c r="C297" s="89"/>
    </row>
    <row r="298" spans="1:3" x14ac:dyDescent="0.25">
      <c r="A298" s="17"/>
      <c r="C298" s="89"/>
    </row>
    <row r="299" spans="1:3" x14ac:dyDescent="0.25">
      <c r="A299" s="17"/>
      <c r="C299" s="89"/>
    </row>
    <row r="300" spans="1:3" x14ac:dyDescent="0.25">
      <c r="A300" s="17"/>
      <c r="C300" s="89"/>
    </row>
    <row r="301" spans="1:3" x14ac:dyDescent="0.25">
      <c r="A301" s="17"/>
      <c r="C301" s="89"/>
    </row>
    <row r="302" spans="1:3" x14ac:dyDescent="0.25">
      <c r="A302" s="17"/>
      <c r="C302" s="89"/>
    </row>
    <row r="303" spans="1:3" x14ac:dyDescent="0.25">
      <c r="A303" s="17"/>
      <c r="C303" s="89"/>
    </row>
    <row r="304" spans="1:3" x14ac:dyDescent="0.25">
      <c r="A304" s="17"/>
      <c r="C304" s="89"/>
    </row>
    <row r="305" spans="1:3" x14ac:dyDescent="0.25">
      <c r="A305" s="17"/>
      <c r="C305" s="89"/>
    </row>
    <row r="306" spans="1:3" x14ac:dyDescent="0.25">
      <c r="A306" s="17"/>
      <c r="C306" s="89"/>
    </row>
    <row r="307" spans="1:3" x14ac:dyDescent="0.25">
      <c r="A307" s="17"/>
      <c r="C307" s="89"/>
    </row>
    <row r="308" spans="1:3" x14ac:dyDescent="0.25">
      <c r="A308" s="17"/>
      <c r="C308" s="89"/>
    </row>
    <row r="309" spans="1:3" x14ac:dyDescent="0.25">
      <c r="A309" s="17"/>
      <c r="C309" s="89"/>
    </row>
    <row r="310" spans="1:3" x14ac:dyDescent="0.25">
      <c r="A310" s="17"/>
      <c r="C310" s="89"/>
    </row>
    <row r="311" spans="1:3" x14ac:dyDescent="0.25">
      <c r="A311" s="17"/>
      <c r="C311" s="89"/>
    </row>
    <row r="312" spans="1:3" x14ac:dyDescent="0.25">
      <c r="A312" s="17"/>
      <c r="C312" s="89"/>
    </row>
    <row r="313" spans="1:3" x14ac:dyDescent="0.25">
      <c r="A313" s="17"/>
      <c r="C313" s="89"/>
    </row>
    <row r="314" spans="1:3" x14ac:dyDescent="0.25">
      <c r="A314" s="17"/>
      <c r="C314" s="89"/>
    </row>
    <row r="315" spans="1:3" x14ac:dyDescent="0.25">
      <c r="A315" s="17"/>
      <c r="C315" s="89"/>
    </row>
    <row r="316" spans="1:3" x14ac:dyDescent="0.25">
      <c r="A316" s="17"/>
      <c r="C316" s="89"/>
    </row>
    <row r="317" spans="1:3" x14ac:dyDescent="0.25">
      <c r="A317" s="17"/>
      <c r="C317" s="89"/>
    </row>
    <row r="318" spans="1:3" x14ac:dyDescent="0.25">
      <c r="A318" s="17"/>
      <c r="C318" s="89"/>
    </row>
    <row r="319" spans="1:3" x14ac:dyDescent="0.25">
      <c r="A319" s="17"/>
      <c r="C319" s="89"/>
    </row>
    <row r="320" spans="1:3" x14ac:dyDescent="0.25">
      <c r="A320" s="17"/>
      <c r="C320" s="89"/>
    </row>
    <row r="321" spans="1:3" x14ac:dyDescent="0.25">
      <c r="A321" s="17"/>
      <c r="C321" s="89"/>
    </row>
    <row r="322" spans="1:3" x14ac:dyDescent="0.25">
      <c r="A322" s="17"/>
      <c r="C322" s="89"/>
    </row>
    <row r="323" spans="1:3" x14ac:dyDescent="0.25">
      <c r="A323" s="17"/>
      <c r="C323" s="89"/>
    </row>
    <row r="324" spans="1:3" x14ac:dyDescent="0.25">
      <c r="A324" s="17"/>
      <c r="C324" s="89"/>
    </row>
    <row r="325" spans="1:3" x14ac:dyDescent="0.25">
      <c r="A325" s="17"/>
      <c r="C325" s="89"/>
    </row>
    <row r="326" spans="1:3" x14ac:dyDescent="0.25">
      <c r="A326" s="17"/>
      <c r="C326" s="89"/>
    </row>
    <row r="327" spans="1:3" x14ac:dyDescent="0.25">
      <c r="A327" s="17"/>
      <c r="C327" s="89"/>
    </row>
    <row r="328" spans="1:3" x14ac:dyDescent="0.25">
      <c r="A328" s="17"/>
      <c r="C328" s="89"/>
    </row>
    <row r="329" spans="1:3" x14ac:dyDescent="0.25">
      <c r="A329" s="17"/>
      <c r="C329" s="89"/>
    </row>
    <row r="330" spans="1:3" x14ac:dyDescent="0.25">
      <c r="A330" s="17"/>
      <c r="C330" s="89"/>
    </row>
    <row r="331" spans="1:3" x14ac:dyDescent="0.25">
      <c r="A331" s="17"/>
      <c r="C331" s="89"/>
    </row>
    <row r="332" spans="1:3" x14ac:dyDescent="0.25">
      <c r="A332" s="17"/>
      <c r="C332" s="89"/>
    </row>
    <row r="333" spans="1:3" x14ac:dyDescent="0.25">
      <c r="A333" s="17"/>
      <c r="C333" s="89"/>
    </row>
    <row r="334" spans="1:3" x14ac:dyDescent="0.25">
      <c r="A334" s="17"/>
      <c r="C334" s="89"/>
    </row>
    <row r="335" spans="1:3" x14ac:dyDescent="0.25">
      <c r="A335" s="17"/>
      <c r="C335" s="89"/>
    </row>
    <row r="336" spans="1:3" x14ac:dyDescent="0.25">
      <c r="A336" s="17"/>
      <c r="C336" s="89"/>
    </row>
    <row r="337" spans="1:3" x14ac:dyDescent="0.25">
      <c r="A337" s="17"/>
      <c r="C337" s="89"/>
    </row>
    <row r="338" spans="1:3" x14ac:dyDescent="0.25">
      <c r="A338" s="17"/>
      <c r="C338" s="89"/>
    </row>
    <row r="339" spans="1:3" x14ac:dyDescent="0.25">
      <c r="A339" s="17"/>
      <c r="C339" s="89"/>
    </row>
    <row r="340" spans="1:3" x14ac:dyDescent="0.25">
      <c r="A340" s="17"/>
      <c r="C340" s="89"/>
    </row>
    <row r="341" spans="1:3" x14ac:dyDescent="0.25">
      <c r="A341" s="17"/>
      <c r="C341" s="89"/>
    </row>
    <row r="342" spans="1:3" x14ac:dyDescent="0.25">
      <c r="A342" s="17"/>
      <c r="C342" s="89"/>
    </row>
    <row r="343" spans="1:3" x14ac:dyDescent="0.25">
      <c r="A343" s="17"/>
      <c r="C343" s="89"/>
    </row>
    <row r="344" spans="1:3" x14ac:dyDescent="0.25">
      <c r="A344" s="17"/>
      <c r="C344" s="89"/>
    </row>
    <row r="345" spans="1:3" x14ac:dyDescent="0.25">
      <c r="A345" s="17"/>
      <c r="C345" s="89"/>
    </row>
    <row r="346" spans="1:3" x14ac:dyDescent="0.25">
      <c r="A346" s="17"/>
      <c r="C346" s="89"/>
    </row>
    <row r="347" spans="1:3" x14ac:dyDescent="0.25">
      <c r="A347" s="17"/>
      <c r="C347" s="89"/>
    </row>
    <row r="348" spans="1:3" x14ac:dyDescent="0.25">
      <c r="A348" s="17"/>
      <c r="C348" s="89"/>
    </row>
    <row r="349" spans="1:3" x14ac:dyDescent="0.25">
      <c r="A349" s="17"/>
      <c r="C349" s="89"/>
    </row>
    <row r="350" spans="1:3" x14ac:dyDescent="0.25">
      <c r="A350" s="17"/>
      <c r="C350" s="89"/>
    </row>
    <row r="351" spans="1:3" x14ac:dyDescent="0.25">
      <c r="A351" s="17"/>
      <c r="C351" s="89"/>
    </row>
    <row r="352" spans="1:3" x14ac:dyDescent="0.25">
      <c r="A352" s="17"/>
      <c r="C352" s="89"/>
    </row>
    <row r="353" spans="1:3" x14ac:dyDescent="0.25">
      <c r="A353" s="17"/>
      <c r="C353" s="89"/>
    </row>
    <row r="354" spans="1:3" x14ac:dyDescent="0.25">
      <c r="A354" s="17"/>
      <c r="C354" s="89"/>
    </row>
    <row r="355" spans="1:3" x14ac:dyDescent="0.25">
      <c r="A355" s="17"/>
      <c r="C355" s="89"/>
    </row>
    <row r="356" spans="1:3" x14ac:dyDescent="0.25">
      <c r="A356" s="17"/>
      <c r="C356" s="89"/>
    </row>
    <row r="357" spans="1:3" x14ac:dyDescent="0.25">
      <c r="A357" s="17"/>
      <c r="C357" s="89"/>
    </row>
    <row r="358" spans="1:3" x14ac:dyDescent="0.25">
      <c r="A358" s="17"/>
      <c r="C358" s="89"/>
    </row>
    <row r="359" spans="1:3" x14ac:dyDescent="0.25">
      <c r="A359" s="17"/>
      <c r="C359" s="89"/>
    </row>
    <row r="360" spans="1:3" x14ac:dyDescent="0.25">
      <c r="A360" s="17"/>
      <c r="C360" s="89"/>
    </row>
    <row r="361" spans="1:3" x14ac:dyDescent="0.25">
      <c r="A361" s="17"/>
      <c r="C361" s="89"/>
    </row>
    <row r="362" spans="1:3" x14ac:dyDescent="0.25">
      <c r="A362" s="17"/>
      <c r="C362" s="89"/>
    </row>
    <row r="363" spans="1:3" x14ac:dyDescent="0.25">
      <c r="A363" s="17"/>
      <c r="C363" s="89"/>
    </row>
    <row r="364" spans="1:3" x14ac:dyDescent="0.25">
      <c r="A364" s="17"/>
      <c r="C364" s="89"/>
    </row>
    <row r="365" spans="1:3" x14ac:dyDescent="0.25">
      <c r="A365" s="17"/>
      <c r="C365" s="89"/>
    </row>
    <row r="366" spans="1:3" x14ac:dyDescent="0.25">
      <c r="A366" s="17"/>
      <c r="C366" s="89"/>
    </row>
    <row r="367" spans="1:3" x14ac:dyDescent="0.25">
      <c r="A367" s="17"/>
      <c r="C367" s="89"/>
    </row>
    <row r="368" spans="1:3" x14ac:dyDescent="0.25">
      <c r="A368" s="17"/>
      <c r="C368" s="89"/>
    </row>
    <row r="369" spans="1:3" x14ac:dyDescent="0.25">
      <c r="A369" s="17"/>
      <c r="C369" s="89"/>
    </row>
    <row r="370" spans="1:3" x14ac:dyDescent="0.25">
      <c r="A370" s="17"/>
      <c r="C370" s="89"/>
    </row>
    <row r="371" spans="1:3" x14ac:dyDescent="0.25">
      <c r="A371" s="17"/>
      <c r="C371" s="89"/>
    </row>
    <row r="372" spans="1:3" x14ac:dyDescent="0.25">
      <c r="A372" s="17"/>
      <c r="C372" s="89"/>
    </row>
    <row r="373" spans="1:3" x14ac:dyDescent="0.25">
      <c r="A373" s="17"/>
      <c r="C373" s="89"/>
    </row>
    <row r="374" spans="1:3" x14ac:dyDescent="0.25">
      <c r="A374" s="17"/>
      <c r="C374" s="89"/>
    </row>
    <row r="375" spans="1:3" x14ac:dyDescent="0.25">
      <c r="A375" s="17"/>
      <c r="C375" s="89"/>
    </row>
    <row r="376" spans="1:3" x14ac:dyDescent="0.25">
      <c r="A376" s="17"/>
      <c r="C376" s="89"/>
    </row>
    <row r="377" spans="1:3" x14ac:dyDescent="0.25">
      <c r="A377" s="17"/>
      <c r="C377" s="89"/>
    </row>
    <row r="378" spans="1:3" x14ac:dyDescent="0.25">
      <c r="A378" s="17"/>
      <c r="C378" s="89"/>
    </row>
    <row r="379" spans="1:3" x14ac:dyDescent="0.25">
      <c r="A379" s="17"/>
      <c r="C379" s="89"/>
    </row>
    <row r="380" spans="1:3" x14ac:dyDescent="0.25">
      <c r="A380" s="17"/>
      <c r="C380" s="89"/>
    </row>
    <row r="381" spans="1:3" x14ac:dyDescent="0.25">
      <c r="A381" s="17"/>
      <c r="C381" s="89"/>
    </row>
    <row r="382" spans="1:3" x14ac:dyDescent="0.25">
      <c r="A382" s="17"/>
      <c r="C382" s="89"/>
    </row>
    <row r="383" spans="1:3" x14ac:dyDescent="0.25">
      <c r="A383" s="17"/>
      <c r="C383" s="89"/>
    </row>
    <row r="384" spans="1:3" x14ac:dyDescent="0.25">
      <c r="A384" s="17"/>
      <c r="C384" s="89"/>
    </row>
    <row r="385" spans="1:3" x14ac:dyDescent="0.25">
      <c r="A385" s="17"/>
      <c r="C385" s="89"/>
    </row>
    <row r="386" spans="1:3" x14ac:dyDescent="0.25">
      <c r="A386" s="17"/>
      <c r="C386" s="89"/>
    </row>
    <row r="387" spans="1:3" x14ac:dyDescent="0.25">
      <c r="A387" s="17"/>
      <c r="C387" s="89"/>
    </row>
    <row r="388" spans="1:3" x14ac:dyDescent="0.25">
      <c r="A388" s="17"/>
      <c r="C388" s="89"/>
    </row>
    <row r="389" spans="1:3" x14ac:dyDescent="0.25">
      <c r="A389" s="17"/>
      <c r="C389" s="89"/>
    </row>
    <row r="390" spans="1:3" x14ac:dyDescent="0.25">
      <c r="A390" s="17"/>
      <c r="C390" s="89"/>
    </row>
    <row r="391" spans="1:3" x14ac:dyDescent="0.25">
      <c r="A391" s="17"/>
      <c r="C391" s="89"/>
    </row>
    <row r="392" spans="1:3" x14ac:dyDescent="0.25">
      <c r="A392" s="17"/>
      <c r="C392" s="89"/>
    </row>
    <row r="393" spans="1:3" x14ac:dyDescent="0.25">
      <c r="A393" s="17"/>
      <c r="C393" s="89"/>
    </row>
    <row r="394" spans="1:3" x14ac:dyDescent="0.25">
      <c r="A394" s="17"/>
      <c r="C394" s="89"/>
    </row>
    <row r="395" spans="1:3" x14ac:dyDescent="0.25">
      <c r="A395" s="17"/>
      <c r="C395" s="89"/>
    </row>
    <row r="396" spans="1:3" x14ac:dyDescent="0.25">
      <c r="A396" s="17"/>
      <c r="C396" s="89"/>
    </row>
    <row r="397" spans="1:3" x14ac:dyDescent="0.25">
      <c r="A397" s="17"/>
      <c r="C397" s="89"/>
    </row>
    <row r="398" spans="1:3" x14ac:dyDescent="0.25">
      <c r="A398" s="17"/>
      <c r="C398" s="89"/>
    </row>
    <row r="399" spans="1:3" x14ac:dyDescent="0.25">
      <c r="A399" s="17"/>
      <c r="C399" s="89"/>
    </row>
    <row r="400" spans="1:3" x14ac:dyDescent="0.25">
      <c r="A400" s="17"/>
      <c r="C400" s="89"/>
    </row>
    <row r="401" spans="1:3" x14ac:dyDescent="0.25">
      <c r="A401" s="17"/>
      <c r="C401" s="89"/>
    </row>
    <row r="402" spans="1:3" x14ac:dyDescent="0.25">
      <c r="A402" s="17"/>
      <c r="C402" s="89"/>
    </row>
    <row r="403" spans="1:3" x14ac:dyDescent="0.25">
      <c r="A403" s="17"/>
      <c r="C403" s="89"/>
    </row>
    <row r="404" spans="1:3" x14ac:dyDescent="0.25">
      <c r="A404" s="17"/>
      <c r="C404" s="89"/>
    </row>
    <row r="405" spans="1:3" x14ac:dyDescent="0.25">
      <c r="A405" s="17"/>
      <c r="C405" s="89"/>
    </row>
    <row r="406" spans="1:3" x14ac:dyDescent="0.25">
      <c r="A406" s="17"/>
      <c r="C406" s="89"/>
    </row>
    <row r="407" spans="1:3" x14ac:dyDescent="0.25">
      <c r="A407" s="17"/>
      <c r="C407" s="89"/>
    </row>
    <row r="408" spans="1:3" x14ac:dyDescent="0.25">
      <c r="A408" s="17"/>
      <c r="C408" s="89"/>
    </row>
    <row r="409" spans="1:3" x14ac:dyDescent="0.25">
      <c r="A409" s="17"/>
      <c r="C409" s="89"/>
    </row>
    <row r="410" spans="1:3" x14ac:dyDescent="0.25">
      <c r="A410" s="17"/>
      <c r="C410" s="89"/>
    </row>
    <row r="411" spans="1:3" x14ac:dyDescent="0.25">
      <c r="A411" s="17"/>
      <c r="C411" s="89"/>
    </row>
    <row r="412" spans="1:3" x14ac:dyDescent="0.25">
      <c r="A412" s="17"/>
      <c r="C412" s="89"/>
    </row>
    <row r="413" spans="1:3" x14ac:dyDescent="0.25">
      <c r="A413" s="17"/>
      <c r="C413" s="89"/>
    </row>
    <row r="414" spans="1:3" x14ac:dyDescent="0.25">
      <c r="A414" s="17"/>
      <c r="C414" s="89"/>
    </row>
    <row r="415" spans="1:3" x14ac:dyDescent="0.25">
      <c r="A415" s="17"/>
      <c r="C415" s="89"/>
    </row>
    <row r="416" spans="1:3" x14ac:dyDescent="0.25">
      <c r="A416" s="17"/>
      <c r="C416" s="89"/>
    </row>
    <row r="417" spans="1:3" x14ac:dyDescent="0.25">
      <c r="A417" s="17"/>
      <c r="C417" s="89"/>
    </row>
    <row r="418" spans="1:3" x14ac:dyDescent="0.25">
      <c r="A418" s="17"/>
      <c r="C418" s="89"/>
    </row>
    <row r="419" spans="1:3" x14ac:dyDescent="0.25">
      <c r="A419" s="17"/>
      <c r="C419" s="89"/>
    </row>
    <row r="420" spans="1:3" x14ac:dyDescent="0.25">
      <c r="A420" s="17"/>
      <c r="C420" s="89"/>
    </row>
    <row r="421" spans="1:3" x14ac:dyDescent="0.25">
      <c r="A421" s="17"/>
      <c r="C421" s="89"/>
    </row>
    <row r="422" spans="1:3" x14ac:dyDescent="0.25">
      <c r="A422" s="17"/>
      <c r="C422" s="89"/>
    </row>
    <row r="423" spans="1:3" x14ac:dyDescent="0.25">
      <c r="A423" s="17"/>
      <c r="C423" s="89"/>
    </row>
    <row r="424" spans="1:3" x14ac:dyDescent="0.25">
      <c r="A424" s="17"/>
      <c r="C424" s="89"/>
    </row>
    <row r="425" spans="1:3" x14ac:dyDescent="0.25">
      <c r="A425" s="17"/>
      <c r="C425" s="89"/>
    </row>
    <row r="426" spans="1:3" x14ac:dyDescent="0.25">
      <c r="A426" s="17"/>
      <c r="C426" s="89"/>
    </row>
    <row r="427" spans="1:3" x14ac:dyDescent="0.25">
      <c r="A427" s="17"/>
      <c r="C427" s="89"/>
    </row>
    <row r="428" spans="1:3" x14ac:dyDescent="0.25">
      <c r="A428" s="17"/>
      <c r="C428" s="89"/>
    </row>
    <row r="429" spans="1:3" x14ac:dyDescent="0.25">
      <c r="A429" s="17"/>
      <c r="C429" s="89"/>
    </row>
    <row r="430" spans="1:3" x14ac:dyDescent="0.25">
      <c r="A430" s="17"/>
      <c r="C430" s="89"/>
    </row>
    <row r="431" spans="1:3" x14ac:dyDescent="0.25">
      <c r="A431" s="17"/>
      <c r="C431" s="89"/>
    </row>
    <row r="432" spans="1:3" x14ac:dyDescent="0.25">
      <c r="A432" s="17"/>
      <c r="C432" s="89"/>
    </row>
    <row r="433" spans="1:3" x14ac:dyDescent="0.25">
      <c r="A433" s="17"/>
      <c r="C433" s="89"/>
    </row>
    <row r="434" spans="1:3" x14ac:dyDescent="0.25">
      <c r="A434" s="17"/>
      <c r="C434" s="89"/>
    </row>
    <row r="435" spans="1:3" x14ac:dyDescent="0.25">
      <c r="A435" s="17"/>
      <c r="C435" s="89"/>
    </row>
    <row r="436" spans="1:3" x14ac:dyDescent="0.25">
      <c r="A436" s="17"/>
      <c r="C436" s="89"/>
    </row>
    <row r="437" spans="1:3" x14ac:dyDescent="0.25">
      <c r="A437" s="17"/>
      <c r="C437" s="89"/>
    </row>
    <row r="438" spans="1:3" x14ac:dyDescent="0.25">
      <c r="A438" s="17"/>
      <c r="C438" s="89"/>
    </row>
    <row r="439" spans="1:3" x14ac:dyDescent="0.25">
      <c r="A439" s="17"/>
      <c r="C439" s="89"/>
    </row>
    <row r="440" spans="1:3" x14ac:dyDescent="0.25">
      <c r="A440" s="17"/>
      <c r="C440" s="89"/>
    </row>
    <row r="441" spans="1:3" x14ac:dyDescent="0.25">
      <c r="A441" s="17"/>
      <c r="C441" s="89"/>
    </row>
    <row r="442" spans="1:3" x14ac:dyDescent="0.25">
      <c r="A442" s="17"/>
      <c r="C442" s="89"/>
    </row>
    <row r="443" spans="1:3" x14ac:dyDescent="0.25">
      <c r="A443" s="17"/>
      <c r="C443" s="89"/>
    </row>
    <row r="444" spans="1:3" x14ac:dyDescent="0.25">
      <c r="A444" s="17"/>
      <c r="C444" s="89"/>
    </row>
    <row r="445" spans="1:3" x14ac:dyDescent="0.25">
      <c r="A445" s="17"/>
      <c r="C445" s="89"/>
    </row>
    <row r="446" spans="1:3" x14ac:dyDescent="0.25">
      <c r="A446" s="17"/>
      <c r="C446" s="89"/>
    </row>
    <row r="447" spans="1:3" x14ac:dyDescent="0.25">
      <c r="A447" s="17"/>
      <c r="C447" s="89"/>
    </row>
    <row r="448" spans="1:3" x14ac:dyDescent="0.25">
      <c r="A448" s="17"/>
      <c r="C448" s="89"/>
    </row>
    <row r="449" spans="1:3" x14ac:dyDescent="0.25">
      <c r="A449" s="17"/>
      <c r="C449" s="89"/>
    </row>
    <row r="450" spans="1:3" x14ac:dyDescent="0.25">
      <c r="A450" s="17"/>
      <c r="C450" s="89"/>
    </row>
    <row r="451" spans="1:3" x14ac:dyDescent="0.25">
      <c r="A451" s="17"/>
      <c r="C451" s="89"/>
    </row>
    <row r="452" spans="1:3" x14ac:dyDescent="0.25">
      <c r="A452" s="17"/>
      <c r="C452" s="89"/>
    </row>
    <row r="453" spans="1:3" x14ac:dyDescent="0.25">
      <c r="A453" s="17"/>
      <c r="C453" s="89"/>
    </row>
    <row r="454" spans="1:3" x14ac:dyDescent="0.25">
      <c r="A454" s="17"/>
      <c r="C454" s="89"/>
    </row>
    <row r="455" spans="1:3" x14ac:dyDescent="0.25">
      <c r="A455" s="17"/>
      <c r="C455" s="89"/>
    </row>
    <row r="456" spans="1:3" x14ac:dyDescent="0.25">
      <c r="A456" s="17"/>
      <c r="C456" s="89"/>
    </row>
    <row r="457" spans="1:3" x14ac:dyDescent="0.25">
      <c r="A457" s="17"/>
      <c r="C457" s="89"/>
    </row>
  </sheetData>
  <mergeCells count="104">
    <mergeCell ref="A58:C58"/>
    <mergeCell ref="A113:C113"/>
    <mergeCell ref="A108:C108"/>
    <mergeCell ref="A128:B128"/>
    <mergeCell ref="A129:B129"/>
    <mergeCell ref="A132:B132"/>
    <mergeCell ref="A63:C63"/>
    <mergeCell ref="A114:B114"/>
    <mergeCell ref="A115:B115"/>
    <mergeCell ref="A117:B117"/>
    <mergeCell ref="A135:C135"/>
    <mergeCell ref="A167:B167"/>
    <mergeCell ref="A119:B119"/>
    <mergeCell ref="A118:B118"/>
    <mergeCell ref="A121:B121"/>
    <mergeCell ref="A122:B122"/>
    <mergeCell ref="A120:B120"/>
    <mergeCell ref="A127:C127"/>
    <mergeCell ref="A123:B123"/>
    <mergeCell ref="A124:B124"/>
    <mergeCell ref="E5:F5"/>
    <mergeCell ref="E7:F7"/>
    <mergeCell ref="E8:F8"/>
    <mergeCell ref="E9:F9"/>
    <mergeCell ref="E10:F10"/>
    <mergeCell ref="E2:G2"/>
    <mergeCell ref="E3:F3"/>
    <mergeCell ref="E4:F4"/>
    <mergeCell ref="E6:F6"/>
    <mergeCell ref="E15:G15"/>
    <mergeCell ref="E16:F16"/>
    <mergeCell ref="E17:F17"/>
    <mergeCell ref="E18:F18"/>
    <mergeCell ref="E11:F11"/>
    <mergeCell ref="E12:F12"/>
    <mergeCell ref="E22:F22"/>
    <mergeCell ref="E23:F23"/>
    <mergeCell ref="E24:F24"/>
    <mergeCell ref="E19:F19"/>
    <mergeCell ref="E20:F20"/>
    <mergeCell ref="E21:F21"/>
    <mergeCell ref="E31:F31"/>
    <mergeCell ref="E32:F32"/>
    <mergeCell ref="E33:F33"/>
    <mergeCell ref="E27:G27"/>
    <mergeCell ref="E28:F28"/>
    <mergeCell ref="E29:F29"/>
    <mergeCell ref="E30:F30"/>
    <mergeCell ref="E39:G39"/>
    <mergeCell ref="E40:F40"/>
    <mergeCell ref="E41:F41"/>
    <mergeCell ref="E42:F42"/>
    <mergeCell ref="E34:F34"/>
    <mergeCell ref="E35:F35"/>
    <mergeCell ref="E36:F36"/>
    <mergeCell ref="E61:F61"/>
    <mergeCell ref="E55:F55"/>
    <mergeCell ref="E56:F56"/>
    <mergeCell ref="E57:F57"/>
    <mergeCell ref="E48:F48"/>
    <mergeCell ref="E43:F43"/>
    <mergeCell ref="E44:F44"/>
    <mergeCell ref="E45:F45"/>
    <mergeCell ref="E1:G1"/>
    <mergeCell ref="E58:F58"/>
    <mergeCell ref="E59:F59"/>
    <mergeCell ref="E60:F60"/>
    <mergeCell ref="E51:G51"/>
    <mergeCell ref="E52:F52"/>
    <mergeCell ref="E53:F53"/>
    <mergeCell ref="E54:F54"/>
    <mergeCell ref="E46:F46"/>
    <mergeCell ref="E47:F47"/>
    <mergeCell ref="E68:F68"/>
    <mergeCell ref="E69:F69"/>
    <mergeCell ref="E70:F70"/>
    <mergeCell ref="E71:F71"/>
    <mergeCell ref="E64:G64"/>
    <mergeCell ref="E65:F65"/>
    <mergeCell ref="E66:F66"/>
    <mergeCell ref="E67:F67"/>
    <mergeCell ref="E79:F79"/>
    <mergeCell ref="E80:F80"/>
    <mergeCell ref="E81:F81"/>
    <mergeCell ref="E82:F82"/>
    <mergeCell ref="E72:F72"/>
    <mergeCell ref="E73:F73"/>
    <mergeCell ref="E74:F74"/>
    <mergeCell ref="E78:G78"/>
    <mergeCell ref="E87:F87"/>
    <mergeCell ref="E90:G90"/>
    <mergeCell ref="E91:F91"/>
    <mergeCell ref="E83:F83"/>
    <mergeCell ref="E84:F84"/>
    <mergeCell ref="E85:F85"/>
    <mergeCell ref="E86:F86"/>
    <mergeCell ref="E96:F96"/>
    <mergeCell ref="E97:F97"/>
    <mergeCell ref="E98:F98"/>
    <mergeCell ref="E99:F99"/>
    <mergeCell ref="E92:F92"/>
    <mergeCell ref="E93:F93"/>
    <mergeCell ref="E94:F94"/>
    <mergeCell ref="E95:F95"/>
  </mergeCells>
  <phoneticPr fontId="0" type="noConversion"/>
  <pageMargins left="0.75" right="0.75" top="1" bottom="1" header="0.5" footer="0.5"/>
  <pageSetup scale="77" fitToHeight="10" orientation="portrait" r:id="rId1"/>
  <headerFooter alignWithMargins="0">
    <oddHeader>&amp;CCost Schedule Table
Appendix G
Revised 3/10/04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opLeftCell="A37" zoomScaleNormal="100" workbookViewId="0">
      <selection activeCell="C47" sqref="C47"/>
    </sheetView>
  </sheetViews>
  <sheetFormatPr defaultColWidth="9.109375" defaultRowHeight="16.5" customHeight="1" x14ac:dyDescent="0.25"/>
  <cols>
    <col min="1" max="1" width="12.6640625" style="26" customWidth="1"/>
    <col min="2" max="2" width="53.88671875" style="26" bestFit="1" customWidth="1"/>
    <col min="3" max="3" width="20.44140625" style="27" bestFit="1" customWidth="1"/>
    <col min="4" max="4" width="9.109375" style="26"/>
    <col min="5" max="5" width="12" style="27" bestFit="1" customWidth="1"/>
    <col min="6" max="6" width="16.5546875" style="32" bestFit="1" customWidth="1"/>
    <col min="7" max="7" width="11.6640625" style="27" bestFit="1" customWidth="1"/>
    <col min="8" max="8" width="16.5546875" style="27" bestFit="1" customWidth="1"/>
    <col min="9" max="9" width="11.6640625" style="27" customWidth="1"/>
    <col min="10" max="10" width="18.109375" style="27" bestFit="1" customWidth="1"/>
    <col min="11" max="11" width="11.6640625" style="27" bestFit="1" customWidth="1"/>
    <col min="12" max="12" width="16.6640625" style="27" bestFit="1" customWidth="1"/>
    <col min="13" max="16384" width="9.109375" style="26"/>
  </cols>
  <sheetData>
    <row r="1" spans="1:12" ht="16.5" customHeight="1" x14ac:dyDescent="0.3">
      <c r="A1" s="1" t="s">
        <v>21</v>
      </c>
      <c r="B1" s="5" t="s">
        <v>41</v>
      </c>
      <c r="C1" s="18" t="s">
        <v>0</v>
      </c>
      <c r="H1" s="47"/>
    </row>
    <row r="2" spans="1:12" ht="16.5" customHeight="1" x14ac:dyDescent="0.25">
      <c r="A2" s="6" t="s">
        <v>1</v>
      </c>
      <c r="B2" s="7" t="s">
        <v>2</v>
      </c>
      <c r="C2" s="31">
        <v>45000</v>
      </c>
      <c r="E2" s="32"/>
      <c r="G2" s="32"/>
      <c r="H2" s="32"/>
      <c r="I2" s="32"/>
      <c r="J2" s="32"/>
      <c r="K2" s="32"/>
      <c r="L2" s="32"/>
    </row>
    <row r="3" spans="1:12" ht="16.5" customHeight="1" x14ac:dyDescent="0.25">
      <c r="A3" s="6" t="s">
        <v>1</v>
      </c>
      <c r="B3" s="7" t="s">
        <v>19</v>
      </c>
      <c r="C3" s="31">
        <v>50000</v>
      </c>
      <c r="E3" s="32"/>
      <c r="G3" s="32"/>
      <c r="H3" s="32"/>
      <c r="I3" s="32"/>
      <c r="J3" s="32"/>
      <c r="K3" s="32"/>
      <c r="L3" s="32"/>
    </row>
    <row r="4" spans="1:12" ht="16.5" customHeight="1" x14ac:dyDescent="0.25">
      <c r="A4" s="6" t="s">
        <v>1</v>
      </c>
      <c r="B4" s="7" t="s">
        <v>3</v>
      </c>
      <c r="C4" s="31">
        <v>25000</v>
      </c>
      <c r="E4" s="32"/>
      <c r="G4" s="32"/>
      <c r="H4" s="32"/>
      <c r="I4" s="32"/>
      <c r="J4" s="32"/>
      <c r="K4" s="32"/>
      <c r="L4" s="32"/>
    </row>
    <row r="5" spans="1:12" ht="16.5" customHeight="1" x14ac:dyDescent="0.25">
      <c r="A5" s="6" t="s">
        <v>1</v>
      </c>
      <c r="B5" s="7" t="s">
        <v>4</v>
      </c>
      <c r="C5" s="31">
        <v>50000</v>
      </c>
      <c r="E5" s="32"/>
      <c r="G5" s="32"/>
      <c r="H5" s="32"/>
      <c r="I5" s="32"/>
      <c r="J5" s="32"/>
      <c r="K5" s="32"/>
      <c r="L5" s="32"/>
    </row>
    <row r="6" spans="1:12" ht="16.5" customHeight="1" x14ac:dyDescent="0.25">
      <c r="A6" s="6" t="s">
        <v>1</v>
      </c>
      <c r="B6" s="7" t="s">
        <v>5</v>
      </c>
      <c r="C6" s="31">
        <v>30000</v>
      </c>
      <c r="E6" s="32"/>
      <c r="F6" s="51"/>
      <c r="G6" s="51"/>
      <c r="H6" s="51"/>
      <c r="I6" s="51"/>
      <c r="J6" s="51"/>
      <c r="K6" s="51"/>
      <c r="L6" s="51"/>
    </row>
    <row r="7" spans="1:12" ht="16.5" customHeight="1" x14ac:dyDescent="0.25">
      <c r="A7" s="8" t="s">
        <v>6</v>
      </c>
      <c r="B7" s="9"/>
      <c r="C7" s="48">
        <f>SUM(C2:C6)</f>
        <v>200000</v>
      </c>
      <c r="E7" s="32"/>
      <c r="G7" s="32"/>
      <c r="H7" s="32"/>
      <c r="I7" s="32"/>
      <c r="J7" s="32"/>
      <c r="K7" s="32"/>
      <c r="L7" s="32"/>
    </row>
    <row r="8" spans="1:12" ht="16.5" customHeight="1" x14ac:dyDescent="0.25">
      <c r="A8" s="1" t="s">
        <v>22</v>
      </c>
      <c r="B8" s="5" t="s">
        <v>42</v>
      </c>
      <c r="C8" s="18"/>
      <c r="E8" s="32"/>
      <c r="G8" s="32"/>
      <c r="H8" s="32"/>
      <c r="I8" s="32"/>
      <c r="J8" s="141"/>
      <c r="K8" s="32"/>
      <c r="L8" s="32"/>
    </row>
    <row r="9" spans="1:12" ht="16.5" customHeight="1" x14ac:dyDescent="0.25">
      <c r="A9" s="6" t="s">
        <v>1</v>
      </c>
      <c r="B9" s="7" t="s">
        <v>20</v>
      </c>
      <c r="C9" s="31">
        <v>200000</v>
      </c>
      <c r="E9" s="32"/>
      <c r="G9" s="32"/>
      <c r="H9" s="32"/>
      <c r="I9" s="32"/>
      <c r="J9" s="141"/>
      <c r="K9" s="32"/>
      <c r="L9" s="32"/>
    </row>
    <row r="10" spans="1:12" ht="16.5" customHeight="1" x14ac:dyDescent="0.25">
      <c r="A10" s="8" t="s">
        <v>6</v>
      </c>
      <c r="B10" s="9"/>
      <c r="C10" s="48">
        <f>SUM(C9:C9)</f>
        <v>200000</v>
      </c>
      <c r="E10" s="32"/>
      <c r="G10" s="32"/>
      <c r="H10" s="32"/>
      <c r="I10" s="32"/>
      <c r="J10" s="32"/>
      <c r="K10" s="32"/>
      <c r="L10" s="32"/>
    </row>
    <row r="11" spans="1:12" ht="16.5" customHeight="1" x14ac:dyDescent="0.25">
      <c r="A11" s="137" t="s">
        <v>40</v>
      </c>
      <c r="B11" s="137"/>
      <c r="C11" s="137"/>
      <c r="E11" s="32"/>
      <c r="F11" s="51"/>
      <c r="G11" s="51"/>
      <c r="H11" s="51"/>
      <c r="I11" s="32"/>
      <c r="J11" s="51"/>
      <c r="K11" s="32"/>
      <c r="L11" s="32"/>
    </row>
    <row r="12" spans="1:12" ht="16.5" customHeight="1" x14ac:dyDescent="0.25">
      <c r="A12" s="6" t="s">
        <v>7</v>
      </c>
      <c r="B12" s="7" t="s">
        <v>23</v>
      </c>
      <c r="C12" s="31">
        <v>30000</v>
      </c>
    </row>
    <row r="13" spans="1:12" ht="16.5" customHeight="1" x14ac:dyDescent="0.25">
      <c r="A13" s="6" t="s">
        <v>8</v>
      </c>
      <c r="B13" s="7" t="s">
        <v>24</v>
      </c>
      <c r="C13" s="31">
        <v>30000</v>
      </c>
    </row>
    <row r="14" spans="1:12" ht="16.5" customHeight="1" x14ac:dyDescent="0.25">
      <c r="A14" s="6" t="s">
        <v>9</v>
      </c>
      <c r="B14" s="7" t="s">
        <v>25</v>
      </c>
      <c r="C14" s="52">
        <v>65000</v>
      </c>
    </row>
    <row r="15" spans="1:12" ht="16.5" customHeight="1" x14ac:dyDescent="0.25">
      <c r="A15" s="8" t="s">
        <v>6</v>
      </c>
      <c r="B15" s="9"/>
      <c r="C15" s="48">
        <f>SUM(C12:C14)</f>
        <v>125000</v>
      </c>
    </row>
    <row r="16" spans="1:12" ht="16.5" customHeight="1" x14ac:dyDescent="0.25">
      <c r="A16" s="137" t="s">
        <v>53</v>
      </c>
      <c r="B16" s="137"/>
      <c r="C16" s="137"/>
    </row>
    <row r="17" spans="1:3" ht="16.5" customHeight="1" x14ac:dyDescent="0.25">
      <c r="A17" s="6" t="s">
        <v>1</v>
      </c>
      <c r="B17" s="7" t="s">
        <v>26</v>
      </c>
      <c r="C17" s="31">
        <f>12500084</f>
        <v>12500084</v>
      </c>
    </row>
    <row r="18" spans="1:3" ht="16.5" customHeight="1" x14ac:dyDescent="0.25">
      <c r="A18" s="6" t="s">
        <v>1</v>
      </c>
      <c r="B18" s="7" t="s">
        <v>27</v>
      </c>
      <c r="C18" s="31">
        <f>75000*4</f>
        <v>300000</v>
      </c>
    </row>
    <row r="19" spans="1:3" ht="16.5" customHeight="1" x14ac:dyDescent="0.25">
      <c r="A19" s="6" t="s">
        <v>1</v>
      </c>
      <c r="B19" s="7" t="s">
        <v>28</v>
      </c>
      <c r="C19" s="31">
        <f>250000*4</f>
        <v>1000000</v>
      </c>
    </row>
    <row r="20" spans="1:3" ht="16.5" customHeight="1" x14ac:dyDescent="0.25">
      <c r="A20" s="8" t="s">
        <v>6</v>
      </c>
      <c r="B20" s="9"/>
      <c r="C20" s="48">
        <f>SUM(C17:C19)</f>
        <v>13800084</v>
      </c>
    </row>
    <row r="21" spans="1:3" ht="16.5" customHeight="1" x14ac:dyDescent="0.25">
      <c r="A21" s="137" t="s">
        <v>43</v>
      </c>
      <c r="B21" s="137"/>
      <c r="C21" s="137"/>
    </row>
    <row r="22" spans="1:3" ht="16.5" customHeight="1" x14ac:dyDescent="0.25">
      <c r="A22" s="6" t="s">
        <v>1</v>
      </c>
      <c r="B22" s="7" t="s">
        <v>29</v>
      </c>
      <c r="C22" s="31">
        <v>125000</v>
      </c>
    </row>
    <row r="23" spans="1:3" ht="16.5" customHeight="1" x14ac:dyDescent="0.25">
      <c r="A23" s="6" t="s">
        <v>1</v>
      </c>
      <c r="B23" s="7" t="s">
        <v>30</v>
      </c>
      <c r="C23" s="31">
        <v>75000</v>
      </c>
    </row>
    <row r="24" spans="1:3" ht="16.5" customHeight="1" x14ac:dyDescent="0.25">
      <c r="A24" s="6" t="s">
        <v>1</v>
      </c>
      <c r="B24" s="7" t="s">
        <v>31</v>
      </c>
      <c r="C24" s="31">
        <v>250000</v>
      </c>
    </row>
    <row r="25" spans="1:3" ht="16.5" customHeight="1" x14ac:dyDescent="0.25">
      <c r="A25" s="6" t="s">
        <v>1</v>
      </c>
      <c r="B25" s="7" t="s">
        <v>32</v>
      </c>
      <c r="C25" s="31">
        <v>30000</v>
      </c>
    </row>
    <row r="26" spans="1:3" ht="16.5" customHeight="1" x14ac:dyDescent="0.25">
      <c r="A26" s="6" t="s">
        <v>1</v>
      </c>
      <c r="B26" s="7" t="s">
        <v>33</v>
      </c>
      <c r="C26" s="31">
        <v>30000</v>
      </c>
    </row>
    <row r="27" spans="1:3" ht="16.5" customHeight="1" x14ac:dyDescent="0.25">
      <c r="A27" s="8" t="s">
        <v>6</v>
      </c>
      <c r="B27" s="10"/>
      <c r="C27" s="29">
        <f>SUM(C22:C26)</f>
        <v>510000</v>
      </c>
    </row>
    <row r="28" spans="1:3" ht="16.5" customHeight="1" x14ac:dyDescent="0.25">
      <c r="A28" s="137" t="s">
        <v>44</v>
      </c>
      <c r="B28" s="137"/>
      <c r="C28" s="137"/>
    </row>
    <row r="29" spans="1:3" ht="16.5" customHeight="1" x14ac:dyDescent="0.25">
      <c r="A29" s="6" t="s">
        <v>1</v>
      </c>
      <c r="B29" s="7" t="s">
        <v>29</v>
      </c>
      <c r="C29" s="31">
        <v>125000</v>
      </c>
    </row>
    <row r="30" spans="1:3" ht="16.5" customHeight="1" x14ac:dyDescent="0.25">
      <c r="A30" s="6" t="s">
        <v>1</v>
      </c>
      <c r="B30" s="7" t="s">
        <v>30</v>
      </c>
      <c r="C30" s="31">
        <v>75000</v>
      </c>
    </row>
    <row r="31" spans="1:3" ht="16.5" customHeight="1" x14ac:dyDescent="0.25">
      <c r="A31" s="6" t="s">
        <v>1</v>
      </c>
      <c r="B31" s="7" t="s">
        <v>31</v>
      </c>
      <c r="C31" s="31">
        <v>250000</v>
      </c>
    </row>
    <row r="32" spans="1:3" ht="16.5" customHeight="1" x14ac:dyDescent="0.25">
      <c r="A32" s="6" t="s">
        <v>1</v>
      </c>
      <c r="B32" s="7" t="s">
        <v>32</v>
      </c>
      <c r="C32" s="31">
        <v>30000</v>
      </c>
    </row>
    <row r="33" spans="1:3" ht="16.5" customHeight="1" x14ac:dyDescent="0.25">
      <c r="A33" s="6" t="s">
        <v>1</v>
      </c>
      <c r="B33" s="7" t="s">
        <v>33</v>
      </c>
      <c r="C33" s="31">
        <v>30000</v>
      </c>
    </row>
    <row r="34" spans="1:3" ht="16.5" customHeight="1" x14ac:dyDescent="0.25">
      <c r="A34" s="6" t="s">
        <v>1</v>
      </c>
      <c r="B34" s="7" t="s">
        <v>34</v>
      </c>
      <c r="C34" s="52">
        <v>65000</v>
      </c>
    </row>
    <row r="35" spans="1:3" ht="16.5" customHeight="1" x14ac:dyDescent="0.25">
      <c r="A35" s="8" t="s">
        <v>6</v>
      </c>
      <c r="B35" s="10"/>
      <c r="C35" s="48">
        <f>C27*0.03+C27</f>
        <v>525300</v>
      </c>
    </row>
    <row r="36" spans="1:3" ht="16.5" customHeight="1" x14ac:dyDescent="0.25">
      <c r="A36" s="137" t="s">
        <v>10</v>
      </c>
      <c r="B36" s="137"/>
      <c r="C36" s="137"/>
    </row>
    <row r="37" spans="1:3" ht="39.75" customHeight="1" x14ac:dyDescent="0.25">
      <c r="A37" s="6" t="s">
        <v>11</v>
      </c>
      <c r="B37" s="6" t="s">
        <v>12</v>
      </c>
      <c r="C37" s="19"/>
    </row>
    <row r="38" spans="1:3" ht="16.5" customHeight="1" x14ac:dyDescent="0.25">
      <c r="A38" s="30">
        <f>$C$89</f>
        <v>162.5</v>
      </c>
      <c r="B38" s="11">
        <v>30000</v>
      </c>
      <c r="C38" s="16">
        <f>A38*B38</f>
        <v>4875000</v>
      </c>
    </row>
    <row r="39" spans="1:3" ht="16.5" customHeight="1" x14ac:dyDescent="0.25">
      <c r="A39" s="8" t="s">
        <v>6</v>
      </c>
      <c r="B39" s="8" t="s">
        <v>55</v>
      </c>
      <c r="C39" s="48">
        <f>C38*4</f>
        <v>19500000</v>
      </c>
    </row>
    <row r="40" spans="1:3" ht="16.5" customHeight="1" x14ac:dyDescent="0.25">
      <c r="A40" s="12"/>
      <c r="B40" s="13"/>
      <c r="C40" s="20"/>
    </row>
    <row r="41" spans="1:3" ht="16.5" customHeight="1" x14ac:dyDescent="0.25">
      <c r="A41" s="142" t="s">
        <v>13</v>
      </c>
      <c r="B41" s="142"/>
      <c r="C41" s="142"/>
    </row>
    <row r="42" spans="1:3" ht="16.5" customHeight="1" x14ac:dyDescent="0.25">
      <c r="A42" s="136" t="s">
        <v>14</v>
      </c>
      <c r="B42" s="136"/>
      <c r="C42" s="21" t="s">
        <v>15</v>
      </c>
    </row>
    <row r="43" spans="1:3" ht="16.5" customHeight="1" x14ac:dyDescent="0.25">
      <c r="A43" s="131" t="s">
        <v>45</v>
      </c>
      <c r="B43" s="131"/>
      <c r="C43" s="53">
        <f>$C$7</f>
        <v>200000</v>
      </c>
    </row>
    <row r="44" spans="1:3" ht="16.5" customHeight="1" x14ac:dyDescent="0.25">
      <c r="A44" s="131" t="s">
        <v>46</v>
      </c>
      <c r="B44" s="131"/>
      <c r="C44" s="53">
        <f>$C$10</f>
        <v>200000</v>
      </c>
    </row>
    <row r="45" spans="1:3" ht="16.5" customHeight="1" x14ac:dyDescent="0.25">
      <c r="A45" s="131" t="s">
        <v>47</v>
      </c>
      <c r="B45" s="131"/>
      <c r="C45" s="31">
        <f>$C$20</f>
        <v>13800084</v>
      </c>
    </row>
    <row r="46" spans="1:3" ht="16.5" customHeight="1" x14ac:dyDescent="0.25">
      <c r="A46" s="131" t="s">
        <v>48</v>
      </c>
      <c r="B46" s="131"/>
      <c r="C46" s="31">
        <f>$C$15</f>
        <v>125000</v>
      </c>
    </row>
    <row r="47" spans="1:3" ht="16.5" customHeight="1" x14ac:dyDescent="0.25">
      <c r="A47" s="131" t="s">
        <v>57</v>
      </c>
      <c r="B47" s="131"/>
      <c r="C47" s="20">
        <f>C38*2</f>
        <v>9750000</v>
      </c>
    </row>
    <row r="48" spans="1:3" ht="16.5" customHeight="1" x14ac:dyDescent="0.25">
      <c r="A48" s="49"/>
      <c r="B48" s="4" t="s">
        <v>56</v>
      </c>
      <c r="C48" s="22">
        <f>SUM(C43:C47)</f>
        <v>24075084</v>
      </c>
    </row>
    <row r="50" spans="1:3" ht="16.5" customHeight="1" x14ac:dyDescent="0.25">
      <c r="A50" s="131" t="s">
        <v>51</v>
      </c>
      <c r="B50" s="131"/>
      <c r="C50" s="20">
        <f>$C$27</f>
        <v>510000</v>
      </c>
    </row>
    <row r="51" spans="1:3" ht="16.5" customHeight="1" x14ac:dyDescent="0.25">
      <c r="A51" s="131" t="s">
        <v>52</v>
      </c>
      <c r="B51" s="131"/>
      <c r="C51" s="20">
        <f>$C$35</f>
        <v>525300</v>
      </c>
    </row>
    <row r="52" spans="1:3" ht="16.5" customHeight="1" x14ac:dyDescent="0.25">
      <c r="A52" s="131" t="s">
        <v>57</v>
      </c>
      <c r="B52" s="131"/>
      <c r="C52" s="20">
        <f>2*(A38*B38)</f>
        <v>9750000</v>
      </c>
    </row>
    <row r="53" spans="1:3" ht="16.5" customHeight="1" x14ac:dyDescent="0.25">
      <c r="A53" s="50"/>
      <c r="B53" s="14" t="s">
        <v>49</v>
      </c>
      <c r="C53" s="23">
        <f>SUM(C50:C51)</f>
        <v>1035300</v>
      </c>
    </row>
    <row r="54" spans="1:3" ht="16.5" customHeight="1" x14ac:dyDescent="0.25">
      <c r="C54" s="26"/>
    </row>
    <row r="55" spans="1:3" ht="16.5" customHeight="1" x14ac:dyDescent="0.25">
      <c r="A55" s="133" t="s">
        <v>16</v>
      </c>
      <c r="B55" s="133"/>
      <c r="C55" s="24">
        <f>SUM(C52,C53,C48)</f>
        <v>34860384</v>
      </c>
    </row>
    <row r="56" spans="1:3" ht="16.5" customHeight="1" x14ac:dyDescent="0.25">
      <c r="A56" s="15"/>
      <c r="B56" s="15" t="s">
        <v>54</v>
      </c>
      <c r="C56" s="28">
        <f>C55/6</f>
        <v>5810064</v>
      </c>
    </row>
    <row r="57" spans="1:3" ht="16.5" customHeight="1" x14ac:dyDescent="0.25">
      <c r="A57" s="124" t="s">
        <v>17</v>
      </c>
      <c r="B57" s="124"/>
      <c r="C57" s="124"/>
    </row>
    <row r="58" spans="1:3" ht="16.5" customHeight="1" x14ac:dyDescent="0.25">
      <c r="A58" s="12"/>
      <c r="B58" s="12" t="s">
        <v>39</v>
      </c>
      <c r="C58" s="25" t="s">
        <v>18</v>
      </c>
    </row>
    <row r="59" spans="1:3" ht="16.5" customHeight="1" x14ac:dyDescent="0.25">
      <c r="A59" s="54">
        <v>1</v>
      </c>
      <c r="B59" s="55" t="s">
        <v>35</v>
      </c>
      <c r="C59" s="56">
        <v>200</v>
      </c>
    </row>
    <row r="60" spans="1:3" ht="16.5" customHeight="1" x14ac:dyDescent="0.25">
      <c r="A60" s="54">
        <v>2</v>
      </c>
      <c r="B60" s="55" t="s">
        <v>36</v>
      </c>
      <c r="C60" s="56">
        <v>175</v>
      </c>
    </row>
    <row r="61" spans="1:3" ht="16.5" customHeight="1" x14ac:dyDescent="0.25">
      <c r="A61" s="54">
        <v>3</v>
      </c>
      <c r="B61" s="55" t="s">
        <v>37</v>
      </c>
      <c r="C61" s="56">
        <v>175</v>
      </c>
    </row>
    <row r="62" spans="1:3" ht="16.5" customHeight="1" x14ac:dyDescent="0.25">
      <c r="A62" s="54">
        <v>4</v>
      </c>
      <c r="B62" s="55" t="s">
        <v>38</v>
      </c>
      <c r="C62" s="56">
        <v>100</v>
      </c>
    </row>
    <row r="63" spans="1:3" ht="16.5" customHeight="1" x14ac:dyDescent="0.25">
      <c r="A63" s="54"/>
      <c r="B63" s="55"/>
      <c r="C63" s="56"/>
    </row>
    <row r="64" spans="1:3" ht="16.5" customHeight="1" x14ac:dyDescent="0.25">
      <c r="A64" s="54"/>
      <c r="B64" s="55"/>
      <c r="C64" s="56"/>
    </row>
    <row r="65" spans="1:3" ht="16.5" customHeight="1" x14ac:dyDescent="0.25">
      <c r="A65" s="54"/>
      <c r="B65" s="55"/>
      <c r="C65" s="56"/>
    </row>
    <row r="66" spans="1:3" ht="16.5" customHeight="1" x14ac:dyDescent="0.25">
      <c r="A66" s="54"/>
      <c r="B66" s="55"/>
      <c r="C66" s="56"/>
    </row>
    <row r="67" spans="1:3" ht="16.5" customHeight="1" x14ac:dyDescent="0.25">
      <c r="A67" s="54"/>
      <c r="B67" s="55"/>
      <c r="C67" s="56"/>
    </row>
    <row r="68" spans="1:3" ht="16.5" customHeight="1" x14ac:dyDescent="0.25">
      <c r="A68" s="54"/>
      <c r="B68" s="55"/>
      <c r="C68" s="56"/>
    </row>
    <row r="69" spans="1:3" ht="16.5" customHeight="1" x14ac:dyDescent="0.25">
      <c r="A69" s="54"/>
      <c r="B69" s="55"/>
      <c r="C69" s="56"/>
    </row>
    <row r="70" spans="1:3" ht="16.5" customHeight="1" x14ac:dyDescent="0.25">
      <c r="A70" s="54"/>
      <c r="B70" s="55"/>
      <c r="C70" s="56"/>
    </row>
    <row r="71" spans="1:3" ht="16.5" customHeight="1" x14ac:dyDescent="0.25">
      <c r="A71" s="54"/>
      <c r="B71" s="55"/>
      <c r="C71" s="56"/>
    </row>
    <row r="72" spans="1:3" ht="16.5" customHeight="1" x14ac:dyDescent="0.25">
      <c r="A72" s="54"/>
      <c r="B72" s="55"/>
      <c r="C72" s="56"/>
    </row>
    <row r="73" spans="1:3" ht="16.5" customHeight="1" x14ac:dyDescent="0.25">
      <c r="A73" s="54"/>
      <c r="B73" s="55"/>
      <c r="C73" s="56"/>
    </row>
    <row r="74" spans="1:3" ht="16.5" customHeight="1" x14ac:dyDescent="0.25">
      <c r="A74" s="54"/>
      <c r="B74" s="55"/>
      <c r="C74" s="56"/>
    </row>
    <row r="75" spans="1:3" ht="16.5" customHeight="1" x14ac:dyDescent="0.25">
      <c r="A75" s="54"/>
      <c r="B75" s="55"/>
      <c r="C75" s="56"/>
    </row>
    <row r="76" spans="1:3" ht="16.5" customHeight="1" x14ac:dyDescent="0.25">
      <c r="A76" s="54"/>
      <c r="B76" s="55"/>
      <c r="C76" s="56"/>
    </row>
    <row r="77" spans="1:3" ht="16.5" customHeight="1" x14ac:dyDescent="0.25">
      <c r="A77" s="54"/>
      <c r="B77" s="55"/>
      <c r="C77" s="56"/>
    </row>
    <row r="78" spans="1:3" ht="16.5" customHeight="1" x14ac:dyDescent="0.25">
      <c r="A78" s="54"/>
      <c r="B78" s="55"/>
      <c r="C78" s="56"/>
    </row>
    <row r="79" spans="1:3" ht="16.5" customHeight="1" x14ac:dyDescent="0.25">
      <c r="A79" s="54"/>
      <c r="B79" s="55"/>
      <c r="C79" s="56"/>
    </row>
    <row r="80" spans="1:3" ht="16.5" customHeight="1" x14ac:dyDescent="0.25">
      <c r="A80" s="54"/>
      <c r="B80" s="55"/>
      <c r="C80" s="56"/>
    </row>
    <row r="81" spans="1:3" ht="16.5" customHeight="1" x14ac:dyDescent="0.25">
      <c r="A81" s="54"/>
      <c r="B81" s="55"/>
      <c r="C81" s="56"/>
    </row>
    <row r="82" spans="1:3" ht="16.5" customHeight="1" x14ac:dyDescent="0.25">
      <c r="A82" s="54"/>
      <c r="B82" s="55"/>
      <c r="C82" s="56"/>
    </row>
    <row r="83" spans="1:3" ht="16.5" customHeight="1" x14ac:dyDescent="0.25">
      <c r="A83" s="54"/>
      <c r="B83" s="55"/>
      <c r="C83" s="56"/>
    </row>
    <row r="84" spans="1:3" ht="16.5" customHeight="1" x14ac:dyDescent="0.25">
      <c r="A84" s="54"/>
      <c r="B84" s="55"/>
      <c r="C84" s="56"/>
    </row>
    <row r="85" spans="1:3" ht="16.5" customHeight="1" x14ac:dyDescent="0.25">
      <c r="A85" s="54"/>
      <c r="B85" s="55"/>
      <c r="C85" s="56"/>
    </row>
    <row r="86" spans="1:3" ht="16.5" customHeight="1" x14ac:dyDescent="0.25">
      <c r="A86" s="54"/>
      <c r="B86" s="55"/>
      <c r="C86" s="56"/>
    </row>
    <row r="87" spans="1:3" ht="16.5" customHeight="1" x14ac:dyDescent="0.25">
      <c r="A87" s="54"/>
      <c r="B87" s="55"/>
      <c r="C87" s="56"/>
    </row>
    <row r="88" spans="1:3" ht="16.5" customHeight="1" x14ac:dyDescent="0.25">
      <c r="A88" s="54"/>
      <c r="B88" s="55"/>
      <c r="C88" s="56"/>
    </row>
    <row r="89" spans="1:3" ht="16.5" customHeight="1" x14ac:dyDescent="0.25">
      <c r="A89" s="124" t="s">
        <v>50</v>
      </c>
      <c r="B89" s="124"/>
      <c r="C89" s="57">
        <f>AVERAGE(C59:C88)</f>
        <v>162.5</v>
      </c>
    </row>
  </sheetData>
  <mergeCells count="19">
    <mergeCell ref="A36:C36"/>
    <mergeCell ref="A41:C41"/>
    <mergeCell ref="A42:B42"/>
    <mergeCell ref="A50:B50"/>
    <mergeCell ref="A89:B89"/>
    <mergeCell ref="A52:B52"/>
    <mergeCell ref="A55:B55"/>
    <mergeCell ref="A57:C57"/>
    <mergeCell ref="A51:B51"/>
    <mergeCell ref="J8:J9"/>
    <mergeCell ref="A11:C11"/>
    <mergeCell ref="A16:C16"/>
    <mergeCell ref="A21:C21"/>
    <mergeCell ref="A47:B47"/>
    <mergeCell ref="A43:B43"/>
    <mergeCell ref="A44:B44"/>
    <mergeCell ref="A45:B45"/>
    <mergeCell ref="A46:B46"/>
    <mergeCell ref="A28:C28"/>
  </mergeCells>
  <phoneticPr fontId="0" type="noConversion"/>
  <printOptions horizontalCentered="1" verticalCentered="1"/>
  <pageMargins left="0.75" right="0.75" top="1" bottom="1" header="0.5" footer="0.5"/>
  <pageSetup fitToHeight="10" orientation="landscape" r:id="rId1"/>
  <headerFooter alignWithMargins="0">
    <oddHeader>&amp;CDHRIS Support Contract
Estimated Costs</oddHeader>
  </headerFooter>
  <rowBreaks count="2" manualBreakCount="2">
    <brk id="40" max="2" man="1"/>
    <brk id="56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H27"/>
  <sheetViews>
    <sheetView topLeftCell="A17" workbookViewId="0">
      <selection activeCell="H27" sqref="A17:H27"/>
    </sheetView>
  </sheetViews>
  <sheetFormatPr defaultRowHeight="13.2" x14ac:dyDescent="0.25"/>
  <cols>
    <col min="1" max="1" width="11.88671875" bestFit="1" customWidth="1"/>
    <col min="2" max="2" width="8" bestFit="1" customWidth="1"/>
    <col min="3" max="3" width="11.88671875" bestFit="1" customWidth="1"/>
    <col min="4" max="4" width="20.109375" bestFit="1" customWidth="1"/>
    <col min="5" max="5" width="11.88671875" bestFit="1" customWidth="1"/>
    <col min="6" max="6" width="18.33203125" bestFit="1" customWidth="1"/>
    <col min="7" max="7" width="11.88671875" bestFit="1" customWidth="1"/>
    <col min="8" max="8" width="8" bestFit="1" customWidth="1"/>
  </cols>
  <sheetData>
    <row r="17" spans="1:8" ht="15.6" x14ac:dyDescent="0.3">
      <c r="A17" s="27" t="e">
        <f>Example!#REF!</f>
        <v>#REF!</v>
      </c>
      <c r="B17" s="32" t="e">
        <f>Example!#REF!</f>
        <v>#REF!</v>
      </c>
      <c r="C17" s="27" t="e">
        <f>Example!#REF!</f>
        <v>#REF!</v>
      </c>
      <c r="D17" s="47" t="e">
        <f>Example!#REF!</f>
        <v>#REF!</v>
      </c>
      <c r="E17" s="27" t="e">
        <f>Example!#REF!</f>
        <v>#REF!</v>
      </c>
      <c r="F17" s="27" t="e">
        <f>Example!#REF!</f>
        <v>#REF!</v>
      </c>
      <c r="G17" s="27" t="e">
        <f>Example!#REF!</f>
        <v>#REF!</v>
      </c>
      <c r="H17" s="27" t="e">
        <f>Example!#REF!</f>
        <v>#REF!</v>
      </c>
    </row>
    <row r="18" spans="1:8" x14ac:dyDescent="0.25">
      <c r="A18" s="33" t="e">
        <f>Example!#REF!</f>
        <v>#REF!</v>
      </c>
      <c r="B18" s="34" t="e">
        <f>Example!#REF!</f>
        <v>#REF!</v>
      </c>
      <c r="C18" s="34" t="e">
        <f>Example!#REF!</f>
        <v>#REF!</v>
      </c>
      <c r="D18" s="34" t="e">
        <f>Example!#REF!</f>
        <v>#REF!</v>
      </c>
      <c r="E18" s="34" t="e">
        <f>Example!#REF!</f>
        <v>#REF!</v>
      </c>
      <c r="F18" s="34" t="e">
        <f>Example!#REF!</f>
        <v>#REF!</v>
      </c>
      <c r="G18" s="34" t="e">
        <f>Example!#REF!</f>
        <v>#REF!</v>
      </c>
      <c r="H18" s="35" t="e">
        <f>Example!#REF!</f>
        <v>#REF!</v>
      </c>
    </row>
    <row r="19" spans="1:8" x14ac:dyDescent="0.25">
      <c r="A19" s="36" t="e">
        <f>Example!#REF!</f>
        <v>#REF!</v>
      </c>
      <c r="B19" s="37" t="e">
        <f>Example!#REF!</f>
        <v>#REF!</v>
      </c>
      <c r="C19" s="37" t="e">
        <f>Example!#REF!</f>
        <v>#REF!</v>
      </c>
      <c r="D19" s="37" t="e">
        <f>Example!#REF!</f>
        <v>#REF!</v>
      </c>
      <c r="E19" s="37" t="e">
        <f>Example!#REF!</f>
        <v>#REF!</v>
      </c>
      <c r="F19" s="37" t="e">
        <f>Example!#REF!</f>
        <v>#REF!</v>
      </c>
      <c r="G19" s="37" t="e">
        <f>Example!#REF!</f>
        <v>#REF!</v>
      </c>
      <c r="H19" s="38" t="e">
        <f>Example!#REF!</f>
        <v>#REF!</v>
      </c>
    </row>
    <row r="20" spans="1:8" x14ac:dyDescent="0.25">
      <c r="A20" s="36" t="e">
        <f>Example!#REF!</f>
        <v>#REF!</v>
      </c>
      <c r="B20" s="37" t="e">
        <f>Example!#REF!</f>
        <v>#REF!</v>
      </c>
      <c r="C20" s="37" t="e">
        <f>Example!#REF!</f>
        <v>#REF!</v>
      </c>
      <c r="D20" s="37" t="e">
        <f>Example!#REF!</f>
        <v>#REF!</v>
      </c>
      <c r="E20" s="37" t="e">
        <f>Example!#REF!</f>
        <v>#REF!</v>
      </c>
      <c r="F20" s="37" t="e">
        <f>Example!#REF!</f>
        <v>#REF!</v>
      </c>
      <c r="G20" s="37" t="e">
        <f>Example!#REF!</f>
        <v>#REF!</v>
      </c>
      <c r="H20" s="38" t="e">
        <f>Example!#REF!</f>
        <v>#REF!</v>
      </c>
    </row>
    <row r="21" spans="1:8" x14ac:dyDescent="0.25">
      <c r="A21" s="36" t="e">
        <f>Example!#REF!</f>
        <v>#REF!</v>
      </c>
      <c r="B21" s="39" t="e">
        <f>Example!#REF!</f>
        <v>#REF!</v>
      </c>
      <c r="C21" s="37" t="e">
        <f>Example!#REF!</f>
        <v>#REF!</v>
      </c>
      <c r="D21" s="39" t="e">
        <f>Example!#REF!</f>
        <v>#REF!</v>
      </c>
      <c r="E21" s="37" t="e">
        <f>Example!#REF!</f>
        <v>#REF!</v>
      </c>
      <c r="F21" s="39" t="e">
        <f>Example!#REF!</f>
        <v>#REF!</v>
      </c>
      <c r="G21" s="37" t="e">
        <f>Example!#REF!</f>
        <v>#REF!</v>
      </c>
      <c r="H21" s="40" t="e">
        <f>Example!#REF!</f>
        <v>#REF!</v>
      </c>
    </row>
    <row r="22" spans="1:8" x14ac:dyDescent="0.25">
      <c r="A22" s="36" t="e">
        <f>Example!#REF!</f>
        <v>#REF!</v>
      </c>
      <c r="B22" s="41" t="e">
        <f>Example!#REF!</f>
        <v>#REF!</v>
      </c>
      <c r="C22" s="41" t="e">
        <f>Example!#REF!</f>
        <v>#REF!</v>
      </c>
      <c r="D22" s="41" t="e">
        <f>Example!#REF!</f>
        <v>#REF!</v>
      </c>
      <c r="E22" s="41" t="e">
        <f>Example!#REF!</f>
        <v>#REF!</v>
      </c>
      <c r="F22" s="41" t="e">
        <f>Example!#REF!</f>
        <v>#REF!</v>
      </c>
      <c r="G22" s="41" t="e">
        <f>Example!#REF!</f>
        <v>#REF!</v>
      </c>
      <c r="H22" s="42" t="e">
        <f>Example!#REF!</f>
        <v>#REF!</v>
      </c>
    </row>
    <row r="23" spans="1:8" x14ac:dyDescent="0.25">
      <c r="A23" s="36" t="e">
        <f>Example!#REF!</f>
        <v>#REF!</v>
      </c>
      <c r="B23" s="37" t="e">
        <f>Example!#REF!</f>
        <v>#REF!</v>
      </c>
      <c r="C23" s="37" t="e">
        <f>Example!#REF!</f>
        <v>#REF!</v>
      </c>
      <c r="D23" s="37" t="e">
        <f>Example!#REF!</f>
        <v>#REF!</v>
      </c>
      <c r="E23" s="37" t="e">
        <f>Example!#REF!</f>
        <v>#REF!</v>
      </c>
      <c r="F23" s="37" t="e">
        <f>Example!#REF!</f>
        <v>#REF!</v>
      </c>
      <c r="G23" s="37" t="e">
        <f>Example!#REF!</f>
        <v>#REF!</v>
      </c>
      <c r="H23" s="38" t="e">
        <f>Example!#REF!</f>
        <v>#REF!</v>
      </c>
    </row>
    <row r="24" spans="1:8" x14ac:dyDescent="0.25">
      <c r="A24" s="36" t="e">
        <f>Example!#REF!</f>
        <v>#REF!</v>
      </c>
      <c r="B24" s="43" t="e">
        <f>Example!#REF!</f>
        <v>#REF!</v>
      </c>
      <c r="C24" s="37" t="e">
        <f>Example!#REF!</f>
        <v>#REF!</v>
      </c>
      <c r="D24" s="37" t="e">
        <f>Example!#REF!</f>
        <v>#REF!</v>
      </c>
      <c r="E24" s="37" t="e">
        <f>Example!#REF!</f>
        <v>#REF!</v>
      </c>
      <c r="F24" s="143" t="e">
        <f>Example!#REF!</f>
        <v>#REF!</v>
      </c>
      <c r="G24" s="37" t="e">
        <f>Example!#REF!</f>
        <v>#REF!</v>
      </c>
      <c r="H24" s="38" t="e">
        <f>Example!#REF!</f>
        <v>#REF!</v>
      </c>
    </row>
    <row r="25" spans="1:8" x14ac:dyDescent="0.25">
      <c r="A25" s="36" t="e">
        <f>Example!#REF!</f>
        <v>#REF!</v>
      </c>
      <c r="B25" s="44" t="e">
        <f>Example!#REF!</f>
        <v>#REF!</v>
      </c>
      <c r="C25" s="37" t="e">
        <f>Example!#REF!</f>
        <v>#REF!</v>
      </c>
      <c r="D25" s="39" t="e">
        <f>Example!#REF!</f>
        <v>#REF!</v>
      </c>
      <c r="E25" s="37" t="e">
        <f>Example!#REF!</f>
        <v>#REF!</v>
      </c>
      <c r="F25" s="143"/>
      <c r="G25" s="37" t="e">
        <f>Example!#REF!</f>
        <v>#REF!</v>
      </c>
      <c r="H25" s="38" t="e">
        <f>Example!#REF!</f>
        <v>#REF!</v>
      </c>
    </row>
    <row r="26" spans="1:8" x14ac:dyDescent="0.25">
      <c r="A26" s="36" t="e">
        <f>Example!#REF!</f>
        <v>#REF!</v>
      </c>
      <c r="B26" s="37" t="e">
        <f>Example!#REF!</f>
        <v>#REF!</v>
      </c>
      <c r="C26" s="37" t="e">
        <f>Example!#REF!</f>
        <v>#REF!</v>
      </c>
      <c r="D26" s="37" t="e">
        <f>Example!#REF!</f>
        <v>#REF!</v>
      </c>
      <c r="E26" s="37" t="e">
        <f>Example!#REF!</f>
        <v>#REF!</v>
      </c>
      <c r="F26" s="37" t="e">
        <f>Example!#REF!</f>
        <v>#REF!</v>
      </c>
      <c r="G26" s="37" t="e">
        <f>Example!#REF!</f>
        <v>#REF!</v>
      </c>
      <c r="H26" s="38" t="e">
        <f>Example!#REF!</f>
        <v>#REF!</v>
      </c>
    </row>
    <row r="27" spans="1:8" x14ac:dyDescent="0.25">
      <c r="A27" s="45" t="e">
        <f>Example!#REF!</f>
        <v>#REF!</v>
      </c>
      <c r="B27" s="46" t="e">
        <f>Example!#REF!</f>
        <v>#REF!</v>
      </c>
      <c r="C27" s="46" t="e">
        <f>Example!#REF!</f>
        <v>#REF!</v>
      </c>
      <c r="D27" s="46" t="str">
        <f>Example!A1</f>
        <v xml:space="preserve">Milestone:           </v>
      </c>
      <c r="E27" s="39" t="str">
        <f>Example!B1</f>
        <v>1.0   Planning and Documentation (One-Time Only Costs)</v>
      </c>
      <c r="F27" s="46" t="str">
        <f>Example!C1</f>
        <v xml:space="preserve"> Cost </v>
      </c>
      <c r="G27" s="39">
        <f>Example!D1</f>
        <v>0</v>
      </c>
      <c r="H27" s="40">
        <f>Example!E1</f>
        <v>0</v>
      </c>
    </row>
  </sheetData>
  <mergeCells count="1">
    <mergeCell ref="F24:F2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Cost_Sheet</vt:lpstr>
      <vt:lpstr>Example</vt:lpstr>
      <vt:lpstr>Sheet3</vt:lpstr>
      <vt:lpstr>Cost_Sheet!Print_Area</vt:lpstr>
      <vt:lpstr>Example!Print_Area</vt:lpstr>
    </vt:vector>
  </TitlesOfParts>
  <Company>DHR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jbruton</dc:creator>
  <cp:lastModifiedBy>Aniket Gupta</cp:lastModifiedBy>
  <cp:lastPrinted>2004-03-10T12:57:51Z</cp:lastPrinted>
  <dcterms:created xsi:type="dcterms:W3CDTF">2003-08-10T17:55:11Z</dcterms:created>
  <dcterms:modified xsi:type="dcterms:W3CDTF">2024-02-03T22:31:58Z</dcterms:modified>
</cp:coreProperties>
</file>