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modeling\original\"/>
    </mc:Choice>
  </mc:AlternateContent>
  <xr:revisionPtr revIDLastSave="0" documentId="8_{48E764DC-B8AA-480E-AE5C-2B0E8D83FFFD}" xr6:coauthVersionLast="47" xr6:coauthVersionMax="47" xr10:uidLastSave="{00000000-0000-0000-0000-000000000000}"/>
  <bookViews>
    <workbookView xWindow="768" yWindow="768" windowWidth="17280" windowHeight="8880" firstSheet="1" activeTab="2"/>
  </bookViews>
  <sheets>
    <sheet name="Highlights" sheetId="11" r:id="rId1"/>
    <sheet name="Summary" sheetId="10" r:id="rId2"/>
    <sheet name="Baltimore MD" sheetId="1" r:id="rId3"/>
    <sheet name="Atlanta GA" sheetId="2" r:id="rId4"/>
    <sheet name="New York City" sheetId="3" r:id="rId5"/>
    <sheet name="Orange County CA" sheetId="9" r:id="rId6"/>
    <sheet name="Omaha NE" sheetId="8" r:id="rId7"/>
    <sheet name="Philadelphia" sheetId="7" r:id="rId8"/>
    <sheet name="Rural CO" sheetId="6" r:id="rId9"/>
    <sheet name="Sheet2" sheetId="5" r:id="rId10"/>
    <sheet name="Sheet1" sheetId="4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11" l="1"/>
  <c r="D8" i="11"/>
  <c r="I8" i="11"/>
  <c r="F10" i="11"/>
  <c r="G13" i="11"/>
  <c r="I15" i="11"/>
  <c r="D5" i="10"/>
  <c r="E5" i="10"/>
  <c r="F5" i="10"/>
  <c r="G5" i="10"/>
  <c r="H5" i="10"/>
  <c r="I5" i="10"/>
  <c r="J5" i="10"/>
  <c r="D6" i="10"/>
  <c r="E6" i="10"/>
  <c r="F6" i="10"/>
  <c r="G6" i="10"/>
  <c r="H6" i="10"/>
  <c r="I6" i="10"/>
  <c r="J6" i="10"/>
  <c r="D9" i="10"/>
  <c r="D6" i="11" s="1"/>
  <c r="E9" i="10"/>
  <c r="E6" i="11" s="1"/>
  <c r="F9" i="10"/>
  <c r="F6" i="11" s="1"/>
  <c r="G9" i="10"/>
  <c r="G6" i="11" s="1"/>
  <c r="H9" i="10"/>
  <c r="I9" i="10"/>
  <c r="I6" i="11" s="1"/>
  <c r="J9" i="10"/>
  <c r="J6" i="11" s="1"/>
  <c r="D10" i="10"/>
  <c r="E10" i="10"/>
  <c r="E8" i="11" s="1"/>
  <c r="F10" i="10"/>
  <c r="F8" i="11" s="1"/>
  <c r="G10" i="10"/>
  <c r="G8" i="11" s="1"/>
  <c r="H10" i="10"/>
  <c r="H8" i="11" s="1"/>
  <c r="I10" i="10"/>
  <c r="J10" i="10"/>
  <c r="J8" i="11" s="1"/>
  <c r="A11" i="10"/>
  <c r="D11" i="10"/>
  <c r="D10" i="11" s="1"/>
  <c r="E11" i="10"/>
  <c r="E10" i="11" s="1"/>
  <c r="F11" i="10"/>
  <c r="G11" i="10"/>
  <c r="G10" i="11" s="1"/>
  <c r="H11" i="10"/>
  <c r="H10" i="11" s="1"/>
  <c r="I11" i="10"/>
  <c r="I10" i="11" s="1"/>
  <c r="J11" i="10"/>
  <c r="J10" i="11" s="1"/>
  <c r="A12" i="10"/>
  <c r="D12" i="10"/>
  <c r="D9" i="11" s="1"/>
  <c r="E12" i="10"/>
  <c r="E9" i="11" s="1"/>
  <c r="F12" i="10"/>
  <c r="F9" i="11" s="1"/>
  <c r="G12" i="10"/>
  <c r="G9" i="11" s="1"/>
  <c r="H12" i="10"/>
  <c r="H9" i="11" s="1"/>
  <c r="I12" i="10"/>
  <c r="I9" i="11" s="1"/>
  <c r="J12" i="10"/>
  <c r="J9" i="11" s="1"/>
  <c r="D14" i="10"/>
  <c r="E14" i="10"/>
  <c r="F14" i="10"/>
  <c r="G14" i="10"/>
  <c r="H14" i="10"/>
  <c r="I14" i="10"/>
  <c r="J14" i="10"/>
  <c r="K14" i="10"/>
  <c r="K19" i="10" s="1"/>
  <c r="K24" i="10" s="1"/>
  <c r="K30" i="10" s="1"/>
  <c r="D15" i="10"/>
  <c r="E15" i="10"/>
  <c r="F15" i="10"/>
  <c r="G15" i="10"/>
  <c r="H15" i="10"/>
  <c r="I15" i="10"/>
  <c r="J15" i="10"/>
  <c r="K15" i="10"/>
  <c r="K20" i="10" s="1"/>
  <c r="K25" i="10" s="1"/>
  <c r="D16" i="10"/>
  <c r="E16" i="10"/>
  <c r="F16" i="10"/>
  <c r="G16" i="10"/>
  <c r="H16" i="10"/>
  <c r="I16" i="10"/>
  <c r="J16" i="10"/>
  <c r="K16" i="10"/>
  <c r="K21" i="10" s="1"/>
  <c r="K26" i="10" s="1"/>
  <c r="A17" i="10"/>
  <c r="D17" i="10"/>
  <c r="E17" i="10"/>
  <c r="F17" i="10"/>
  <c r="G17" i="10"/>
  <c r="H17" i="10"/>
  <c r="I17" i="10"/>
  <c r="J17" i="10"/>
  <c r="K17" i="10"/>
  <c r="D19" i="10"/>
  <c r="E19" i="10"/>
  <c r="F19" i="10"/>
  <c r="G19" i="10"/>
  <c r="H19" i="10"/>
  <c r="I19" i="10"/>
  <c r="J19" i="10"/>
  <c r="D20" i="10"/>
  <c r="E20" i="10"/>
  <c r="F20" i="10"/>
  <c r="G20" i="10"/>
  <c r="H20" i="10"/>
  <c r="I20" i="10"/>
  <c r="J20" i="10"/>
  <c r="D21" i="10"/>
  <c r="E21" i="10"/>
  <c r="F21" i="10"/>
  <c r="G21" i="10"/>
  <c r="H21" i="10"/>
  <c r="I21" i="10"/>
  <c r="J21" i="10"/>
  <c r="A22" i="10"/>
  <c r="D22" i="10"/>
  <c r="E22" i="10"/>
  <c r="F22" i="10"/>
  <c r="G22" i="10"/>
  <c r="H22" i="10"/>
  <c r="I22" i="10"/>
  <c r="J22" i="10"/>
  <c r="K22" i="10"/>
  <c r="D24" i="10"/>
  <c r="E24" i="10"/>
  <c r="F24" i="10"/>
  <c r="G24" i="10"/>
  <c r="H24" i="10"/>
  <c r="I24" i="10"/>
  <c r="J24" i="10"/>
  <c r="D25" i="10"/>
  <c r="E25" i="10"/>
  <c r="F25" i="10"/>
  <c r="G25" i="10"/>
  <c r="H25" i="10"/>
  <c r="I25" i="10"/>
  <c r="J25" i="10"/>
  <c r="D26" i="10"/>
  <c r="E26" i="10"/>
  <c r="F26" i="10"/>
  <c r="G26" i="10"/>
  <c r="H26" i="10"/>
  <c r="I26" i="10"/>
  <c r="J26" i="10"/>
  <c r="A27" i="10"/>
  <c r="D27" i="10"/>
  <c r="E27" i="10"/>
  <c r="F27" i="10"/>
  <c r="G27" i="10"/>
  <c r="H27" i="10"/>
  <c r="I27" i="10"/>
  <c r="J27" i="10"/>
  <c r="K27" i="10"/>
  <c r="K32" i="10" s="1"/>
  <c r="D30" i="10"/>
  <c r="D13" i="11" s="1"/>
  <c r="E30" i="10"/>
  <c r="E13" i="11" s="1"/>
  <c r="F30" i="10"/>
  <c r="F13" i="11" s="1"/>
  <c r="G30" i="10"/>
  <c r="H30" i="10"/>
  <c r="H13" i="11" s="1"/>
  <c r="I30" i="10"/>
  <c r="I13" i="11" s="1"/>
  <c r="J30" i="10"/>
  <c r="J13" i="11" s="1"/>
  <c r="D31" i="10"/>
  <c r="D15" i="11" s="1"/>
  <c r="E31" i="10"/>
  <c r="E15" i="11" s="1"/>
  <c r="F31" i="10"/>
  <c r="F15" i="11" s="1"/>
  <c r="G31" i="10"/>
  <c r="G15" i="11" s="1"/>
  <c r="H31" i="10"/>
  <c r="H15" i="11" s="1"/>
  <c r="I31" i="10"/>
  <c r="J31" i="10"/>
  <c r="J15" i="11" s="1"/>
  <c r="D32" i="10"/>
  <c r="D14" i="11" s="1"/>
  <c r="E32" i="10"/>
  <c r="E14" i="11" s="1"/>
  <c r="F32" i="10"/>
  <c r="F14" i="11" s="1"/>
  <c r="G32" i="10"/>
  <c r="G14" i="11" s="1"/>
  <c r="H32" i="10"/>
  <c r="H14" i="11" s="1"/>
  <c r="I32" i="10"/>
  <c r="I14" i="11" s="1"/>
  <c r="J32" i="10"/>
  <c r="J14" i="11" s="1"/>
</calcChain>
</file>

<file path=xl/sharedStrings.xml><?xml version="1.0" encoding="utf-8"?>
<sst xmlns="http://schemas.openxmlformats.org/spreadsheetml/2006/main" count="306" uniqueCount="93">
  <si>
    <t>Millennial Housing Commission Financial Modeling Summary</t>
  </si>
  <si>
    <t>K TDC</t>
  </si>
  <si>
    <t>K AMI</t>
  </si>
  <si>
    <t>AMI</t>
  </si>
  <si>
    <t>2BR Target Rent</t>
  </si>
  <si>
    <t>2BR Tenant Paid Utilities</t>
  </si>
  <si>
    <t>2BR Housing Cost</t>
  </si>
  <si>
    <t>Housing Cost Ratio</t>
  </si>
  <si>
    <t>Supportable 1st Mortgage / unit</t>
  </si>
  <si>
    <t>Suportable Equity Capital / unit</t>
  </si>
  <si>
    <t>Capital Subsidy Needed / unit</t>
  </si>
  <si>
    <t>9% LIHTC</t>
  </si>
  <si>
    <t>HOME or other</t>
  </si>
  <si>
    <t>Total Capitalization</t>
  </si>
  <si>
    <t>% Capital Subsidy Needed</t>
  </si>
  <si>
    <t>DSCR on 1st Mortgage</t>
  </si>
  <si>
    <t>Sustainable Reserve for Replacements</t>
  </si>
  <si>
    <t>Initial Deposit ($ / unit)</t>
  </si>
  <si>
    <t>First Year Deposit ($ / unit)</t>
  </si>
  <si>
    <t>Non Subsidized Development is Feasible at</t>
  </si>
  <si>
    <t>AMI and above</t>
  </si>
  <si>
    <t>Three Person Household AMI</t>
  </si>
  <si>
    <t>Note -- below</t>
  </si>
  <si>
    <t>AMI, the operating expense ratio is too large for NOI stability (income does not</t>
  </si>
  <si>
    <t>rise rapidly enough to offset increases in expenses, using reasonable assumptions)</t>
  </si>
  <si>
    <t>Atlanta, Georgia</t>
  </si>
  <si>
    <t>New York City Area</t>
  </si>
  <si>
    <t>Orange County CA</t>
  </si>
  <si>
    <t>Omaha NE</t>
  </si>
  <si>
    <t>Philadelphia PA</t>
  </si>
  <si>
    <t>Non Metropolitan CO</t>
  </si>
  <si>
    <t>Baltimore MD</t>
  </si>
  <si>
    <t>K TDC per unit</t>
  </si>
  <si>
    <t>Baltimore</t>
  </si>
  <si>
    <t>Atlanta</t>
  </si>
  <si>
    <t>New York City</t>
  </si>
  <si>
    <t>Omaha</t>
  </si>
  <si>
    <t>Philadelphia</t>
  </si>
  <si>
    <t>Rural Colorado</t>
  </si>
  <si>
    <t>Total Development Cost</t>
  </si>
  <si>
    <t>per unit</t>
  </si>
  <si>
    <t>Area Median Income</t>
  </si>
  <si>
    <t>Non-Subsidized Development is</t>
  </si>
  <si>
    <t>Feasible At Incomes of</t>
  </si>
  <si>
    <t>Debt Service Coverage Ratio is</t>
  </si>
  <si>
    <t>Sustainable Reserve Deposit is</t>
  </si>
  <si>
    <t>Lowest Feasible Income Targeting</t>
  </si>
  <si>
    <t>is for Households at</t>
  </si>
  <si>
    <t>of AMI</t>
  </si>
  <si>
    <t>Capital Subsidy Required is</t>
  </si>
  <si>
    <t>of TDC</t>
  </si>
  <si>
    <t>Income Targeting at</t>
  </si>
  <si>
    <t>Requires Capital Subsidy of</t>
  </si>
  <si>
    <t xml:space="preserve">   </t>
  </si>
  <si>
    <t>4 persons</t>
  </si>
  <si>
    <t>PUPA</t>
  </si>
  <si>
    <t>1.</t>
  </si>
  <si>
    <t>Development cost was derived using HUD's high cost area factors.</t>
  </si>
  <si>
    <t>2.</t>
  </si>
  <si>
    <t>Lowest feasible income is the lowest targeting feasible that produces rising NOI (3.0% trending of rents and 3.5% trending of expenses and reserves)</t>
  </si>
  <si>
    <t xml:space="preserve">3, </t>
  </si>
  <si>
    <t>DSCR is measured using a lending-style reserve deposit and is sized to produce at least a 1.20 DSCR using the sustainable reserve deposit.</t>
  </si>
  <si>
    <t>4.</t>
  </si>
  <si>
    <t>The reserve deposit is sized to cover 100% of capital needs for at least the first 20 years.  In the lowest feasible targeting scenario, the reserve is</t>
  </si>
  <si>
    <t>sized to cover 100% of capital needs for the first 50-60 years.  In the other scenarios, the reserve deposit is sized so that, in combination with</t>
  </si>
  <si>
    <t>prudently foreseeable refinancing (9%, 25 years, 1.50:1 DSCR on trailing actual NOI), capital needs for the first 50-60 years can be covered.</t>
  </si>
  <si>
    <t>Highlights of Analysis</t>
  </si>
  <si>
    <t>The lowest income targeting consistent</t>
  </si>
  <si>
    <t>with sustainability is (% of AMI):</t>
  </si>
  <si>
    <t>Non-subsidized apartment development</t>
  </si>
  <si>
    <t>At this level of income targeting:</t>
  </si>
  <si>
    <t>Capital subsidy (% of TDC):</t>
  </si>
  <si>
    <t>Sustainable reserve deposit ($ PUPA):</t>
  </si>
  <si>
    <t>is feasible at incomes of this % of AMI and above:</t>
  </si>
  <si>
    <t>DSCR (using lending-style reserve deposit):</t>
  </si>
  <si>
    <t>Implications for housing policy:</t>
  </si>
  <si>
    <t>Percentage of AMI is a useful benchmark for many areas of the country, but it is not a universally consistent benchmark.  Policies that are expressed in</t>
  </si>
  <si>
    <t xml:space="preserve">    percentage of AMI should contain exceptions for areas in which the standard policy would produce inappropriate results.</t>
  </si>
  <si>
    <t>In general, programs that attempt to serve households with incomes below 45% of AMI through new construction will require care in design:</t>
  </si>
  <si>
    <t xml:space="preserve">     Careful underwriting will be needed, to ensure that the property's rental income can be expected to grow fast enough to cover increases in expenses.</t>
  </si>
  <si>
    <t xml:space="preserve">     Mixed-income strategies are more likely to result in sustainable properties than strategies that target 100% occupancy by the lowest income</t>
  </si>
  <si>
    <t xml:space="preserve">          households (whose affordable rents are only marginally above the projected costs of operation without debt service).</t>
  </si>
  <si>
    <t xml:space="preserve">     Consideration should be given to structuring the property to attract a higher-income clientele, and using operating subsidy (such as Section 8) in order</t>
  </si>
  <si>
    <t xml:space="preserve">          to provide affordability to the lowest-income households.  </t>
  </si>
  <si>
    <t>3.</t>
  </si>
  <si>
    <t>Some in the affordable housing community assume that households above 60% of AMI can afford to rent or purchase newly constructed market-rate</t>
  </si>
  <si>
    <t xml:space="preserve">     apartments.  In some markets, households with somewhat higher incomes will need assistance.</t>
  </si>
  <si>
    <t>The New York City example illustrates that there are some areas of the country for which the normal rules of thumb are simply not applicable.  It would be</t>
  </si>
  <si>
    <t xml:space="preserve">     be reasonable to target additional subsidy resources to these markets, and to develop market-specific eligibility and funding criteria.</t>
  </si>
  <si>
    <t xml:space="preserve">     Properties that rely on capital subsidies alone may not be able to provide affordability to the lowest-income families at the 30% housing cost ratio</t>
  </si>
  <si>
    <t xml:space="preserve">          used as the standard in the public housing and Section 8 programs, but will still be able to deliver housing costs well below the amounts a</t>
  </si>
  <si>
    <t xml:space="preserve">          substantial majority of these households currently pay.</t>
  </si>
  <si>
    <t xml:space="preserve">     housing.  This analysis suggests that, in general, households below 70% of AMI are likely to require assistance in order to rent newly constructed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</si>
</sst>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5" formatCode="&quot;$&quot;#,##0_);\(&quot;$&quot;#,##0\)"/>
    <numFmt numFmtId="164" formatCode="0.00_);\(0.00\)"/>
    <numFmt numFmtId="165" formatCode="&quot;$&quot;#,##0.0_);\(&quot;$&quot;#,##0.0\)"/>
    <numFmt numFmtId="166" formatCode="0.0%"/>
  </numFmts>
  <fonts count="5" x14ac:knownFonts="1">
    <font>
      <sz val="10"/>
      <name val="Arial"/>
    </font>
    <font>
      <sz val="10"/>
      <name val="Arial"/>
    </font>
    <font>
      <b/>
      <sz val="14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6">
    <xf numFmtId="0" fontId="0" fillId="0" borderId="0" xfId="0"/>
    <xf numFmtId="0" fontId="2" fillId="0" borderId="0" xfId="0" applyFont="1"/>
    <xf numFmtId="5" fontId="2" fillId="0" borderId="0" xfId="0" applyNumberFormat="1" applyFont="1"/>
    <xf numFmtId="9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5" fontId="4" fillId="0" borderId="0" xfId="0" applyNumberFormat="1" applyFont="1"/>
    <xf numFmtId="165" fontId="2" fillId="0" borderId="0" xfId="0" applyNumberFormat="1" applyFont="1"/>
    <xf numFmtId="0" fontId="4" fillId="0" borderId="0" xfId="0" applyFont="1"/>
    <xf numFmtId="9" fontId="4" fillId="0" borderId="0" xfId="1" applyFont="1"/>
    <xf numFmtId="164" fontId="4" fillId="0" borderId="0" xfId="0" applyNumberFormat="1" applyFont="1" applyAlignment="1">
      <alignment horizontal="right"/>
    </xf>
    <xf numFmtId="164" fontId="4" fillId="0" borderId="0" xfId="0" applyNumberFormat="1" applyFont="1"/>
    <xf numFmtId="166" fontId="2" fillId="0" borderId="0" xfId="0" applyNumberFormat="1" applyFont="1" applyAlignment="1">
      <alignment horizontal="center"/>
    </xf>
    <xf numFmtId="9" fontId="2" fillId="0" borderId="0" xfId="0" applyNumberFormat="1" applyFont="1" applyAlignment="1">
      <alignment horizontal="center"/>
    </xf>
    <xf numFmtId="166" fontId="3" fillId="0" borderId="0" xfId="0" applyNumberFormat="1" applyFont="1" applyAlignment="1">
      <alignment horizontal="center"/>
    </xf>
    <xf numFmtId="0" fontId="4" fillId="0" borderId="0" xfId="0" applyFont="1" applyAlignment="1">
      <alignment horizontal="right"/>
    </xf>
    <xf numFmtId="9" fontId="4" fillId="0" borderId="0" xfId="0" applyNumberFormat="1" applyFont="1" applyAlignment="1">
      <alignment horizontal="center"/>
    </xf>
    <xf numFmtId="0" fontId="3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6" fontId="0" fillId="0" borderId="0" xfId="1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0" xfId="0" quotePrefix="1"/>
    <xf numFmtId="0" fontId="3" fillId="0" borderId="0" xfId="0" applyFont="1"/>
    <xf numFmtId="9" fontId="0" fillId="0" borderId="0" xfId="1" applyNumberFormat="1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7"/>
  <sheetViews>
    <sheetView zoomScale="95" workbookViewId="0"/>
  </sheetViews>
  <sheetFormatPr defaultRowHeight="13.2" x14ac:dyDescent="0.25"/>
  <cols>
    <col min="1" max="2" width="4.88671875" customWidth="1"/>
    <col min="3" max="3" width="40.44140625" customWidth="1"/>
    <col min="4" max="10" width="13.5546875" customWidth="1"/>
  </cols>
  <sheetData>
    <row r="1" spans="1:10" ht="17.399999999999999" x14ac:dyDescent="0.3">
      <c r="A1" s="1" t="s">
        <v>0</v>
      </c>
      <c r="B1" s="1"/>
      <c r="C1" s="1"/>
      <c r="D1" s="17"/>
      <c r="E1" s="1"/>
      <c r="F1" s="1"/>
      <c r="G1" s="1"/>
      <c r="H1" s="1"/>
      <c r="I1" s="1"/>
      <c r="J1" s="1"/>
    </row>
    <row r="2" spans="1:10" x14ac:dyDescent="0.25">
      <c r="D2" s="19"/>
    </row>
    <row r="3" spans="1:10" ht="26.4" x14ac:dyDescent="0.25">
      <c r="A3" s="24" t="s">
        <v>66</v>
      </c>
      <c r="D3" s="16" t="s">
        <v>33</v>
      </c>
      <c r="E3" s="16" t="s">
        <v>34</v>
      </c>
      <c r="F3" s="16" t="s">
        <v>35</v>
      </c>
      <c r="G3" s="16" t="s">
        <v>27</v>
      </c>
      <c r="H3" s="16" t="s">
        <v>36</v>
      </c>
      <c r="I3" s="16" t="s">
        <v>37</v>
      </c>
      <c r="J3" s="16" t="s">
        <v>38</v>
      </c>
    </row>
    <row r="4" spans="1:10" x14ac:dyDescent="0.25">
      <c r="D4" s="19"/>
    </row>
    <row r="5" spans="1:10" x14ac:dyDescent="0.25">
      <c r="A5" t="s">
        <v>67</v>
      </c>
    </row>
    <row r="6" spans="1:10" x14ac:dyDescent="0.25">
      <c r="A6" t="s">
        <v>68</v>
      </c>
      <c r="D6" s="22">
        <f>+Summary!D9</f>
        <v>0.39</v>
      </c>
      <c r="E6" s="22">
        <f>+Summary!E9</f>
        <v>0.4</v>
      </c>
      <c r="F6" s="22">
        <f>+Summary!F9</f>
        <v>0.83</v>
      </c>
      <c r="G6" s="22">
        <f>+Summary!G9</f>
        <v>0.36</v>
      </c>
      <c r="H6" s="22">
        <f>+Summary!H9</f>
        <v>0.36</v>
      </c>
      <c r="I6" s="22">
        <f>+Summary!I9</f>
        <v>0.44</v>
      </c>
      <c r="J6" s="22">
        <f>+Summary!J9</f>
        <v>0.42</v>
      </c>
    </row>
    <row r="7" spans="1:10" x14ac:dyDescent="0.25">
      <c r="B7" t="s">
        <v>70</v>
      </c>
      <c r="D7" s="22"/>
      <c r="E7" s="22"/>
      <c r="F7" s="22"/>
      <c r="G7" s="22"/>
      <c r="H7" s="22"/>
      <c r="I7" s="22"/>
      <c r="J7" s="22"/>
    </row>
    <row r="8" spans="1:10" x14ac:dyDescent="0.25">
      <c r="C8" t="s">
        <v>71</v>
      </c>
      <c r="D8" s="22">
        <f>+Summary!D10</f>
        <v>0.86883116883116884</v>
      </c>
      <c r="E8" s="22">
        <f>+Summary!E10</f>
        <v>0.82702702702702702</v>
      </c>
      <c r="F8" s="22">
        <f>+Summary!F10</f>
        <v>0.84090909090909094</v>
      </c>
      <c r="G8" s="22">
        <f>+Summary!G10</f>
        <v>0.86262626262626263</v>
      </c>
      <c r="H8" s="22">
        <f>+Summary!H10</f>
        <v>0.87777777777777777</v>
      </c>
      <c r="I8" s="22">
        <f>+Summary!I10</f>
        <v>0.84146341463414631</v>
      </c>
      <c r="J8" s="22">
        <f>+Summary!J10</f>
        <v>0.86351351351351346</v>
      </c>
    </row>
    <row r="9" spans="1:10" x14ac:dyDescent="0.25">
      <c r="C9" t="s">
        <v>72</v>
      </c>
      <c r="D9" s="18">
        <f>+Summary!D12</f>
        <v>775</v>
      </c>
      <c r="E9" s="18">
        <f>+Summary!E12</f>
        <v>575</v>
      </c>
      <c r="F9" s="18">
        <f>+Summary!F12</f>
        <v>975</v>
      </c>
      <c r="G9" s="18">
        <f>+Summary!G12</f>
        <v>775</v>
      </c>
      <c r="H9" s="18">
        <f>+Summary!H12</f>
        <v>575</v>
      </c>
      <c r="I9" s="18">
        <f>+Summary!I12</f>
        <v>775</v>
      </c>
      <c r="J9" s="18">
        <f>+Summary!J12</f>
        <v>575</v>
      </c>
    </row>
    <row r="10" spans="1:10" x14ac:dyDescent="0.25">
      <c r="C10" t="s">
        <v>74</v>
      </c>
      <c r="D10" s="18" t="str">
        <f>+Summary!D11</f>
        <v>2.50:1</v>
      </c>
      <c r="E10" s="18" t="str">
        <f>+Summary!E11</f>
        <v>1.60:1</v>
      </c>
      <c r="F10" s="18" t="str">
        <f>+Summary!F11</f>
        <v>2.75:1</v>
      </c>
      <c r="G10" s="18" t="str">
        <f>+Summary!G11</f>
        <v>3.10:1</v>
      </c>
      <c r="H10" s="18" t="str">
        <f>+Summary!H11</f>
        <v>2.20:1</v>
      </c>
      <c r="I10" s="18" t="str">
        <f>+Summary!I11</f>
        <v>1.75:1</v>
      </c>
      <c r="J10" s="18" t="str">
        <f>+Summary!J11</f>
        <v>1.65:1</v>
      </c>
    </row>
    <row r="12" spans="1:10" x14ac:dyDescent="0.25">
      <c r="A12" t="s">
        <v>69</v>
      </c>
    </row>
    <row r="13" spans="1:10" x14ac:dyDescent="0.25">
      <c r="A13" t="s">
        <v>73</v>
      </c>
      <c r="D13" s="25">
        <f>+Summary!D30</f>
        <v>0.72399999999999998</v>
      </c>
      <c r="E13" s="25">
        <f>+Summary!E30</f>
        <v>0.7</v>
      </c>
      <c r="F13" s="25">
        <f>+Summary!F30</f>
        <v>1.5349999999999999</v>
      </c>
      <c r="G13" s="25">
        <f>+Summary!G30</f>
        <v>0.72899999999999998</v>
      </c>
      <c r="H13" s="25">
        <f>+Summary!H30</f>
        <v>0.68700000000000006</v>
      </c>
      <c r="I13" s="25">
        <f>+Summary!I30</f>
        <v>0.80700000000000005</v>
      </c>
      <c r="J13" s="25">
        <f>+Summary!J30</f>
        <v>0.85</v>
      </c>
    </row>
    <row r="14" spans="1:10" x14ac:dyDescent="0.25">
      <c r="C14" t="s">
        <v>72</v>
      </c>
      <c r="D14" s="18">
        <f>+Summary!D32</f>
        <v>425</v>
      </c>
      <c r="E14" s="18">
        <f>+Summary!E32</f>
        <v>350</v>
      </c>
      <c r="F14" s="18">
        <f>+Summary!F32</f>
        <v>525</v>
      </c>
      <c r="G14" s="18">
        <f>+Summary!G32</f>
        <v>425</v>
      </c>
      <c r="H14" s="18">
        <f>+Summary!H32</f>
        <v>350</v>
      </c>
      <c r="I14" s="18">
        <f>+Summary!I32</f>
        <v>425</v>
      </c>
      <c r="J14" s="18">
        <f>+Summary!J32</f>
        <v>350</v>
      </c>
    </row>
    <row r="15" spans="1:10" x14ac:dyDescent="0.25">
      <c r="C15" t="s">
        <v>74</v>
      </c>
      <c r="D15" s="21" t="str">
        <f>+Summary!D31</f>
        <v>1.20:1</v>
      </c>
      <c r="E15" s="21" t="str">
        <f>+Summary!E31</f>
        <v>1.20:1</v>
      </c>
      <c r="F15" s="21" t="str">
        <f>+Summary!F31</f>
        <v>1.20:1</v>
      </c>
      <c r="G15" s="21" t="str">
        <f>+Summary!G31</f>
        <v>1.20:1</v>
      </c>
      <c r="H15" s="21" t="str">
        <f>+Summary!H31</f>
        <v>1.20:1</v>
      </c>
      <c r="I15" s="21" t="str">
        <f>+Summary!I31</f>
        <v>1.20:1</v>
      </c>
      <c r="J15" s="21" t="str">
        <f>+Summary!J31</f>
        <v>1.20:1</v>
      </c>
    </row>
    <row r="17" spans="1:3" x14ac:dyDescent="0.25">
      <c r="A17" t="s">
        <v>75</v>
      </c>
    </row>
    <row r="19" spans="1:3" x14ac:dyDescent="0.25">
      <c r="B19" s="23" t="s">
        <v>56</v>
      </c>
      <c r="C19" t="s">
        <v>76</v>
      </c>
    </row>
    <row r="20" spans="1:3" x14ac:dyDescent="0.25">
      <c r="B20" s="23"/>
      <c r="C20" t="s">
        <v>77</v>
      </c>
    </row>
    <row r="21" spans="1:3" x14ac:dyDescent="0.25">
      <c r="B21" s="23"/>
    </row>
    <row r="22" spans="1:3" x14ac:dyDescent="0.25">
      <c r="B22" s="23" t="s">
        <v>58</v>
      </c>
      <c r="C22" t="s">
        <v>78</v>
      </c>
    </row>
    <row r="23" spans="1:3" x14ac:dyDescent="0.25">
      <c r="C23" t="s">
        <v>79</v>
      </c>
    </row>
    <row r="24" spans="1:3" x14ac:dyDescent="0.25">
      <c r="C24" t="s">
        <v>80</v>
      </c>
    </row>
    <row r="25" spans="1:3" x14ac:dyDescent="0.25">
      <c r="C25" t="s">
        <v>81</v>
      </c>
    </row>
    <row r="26" spans="1:3" x14ac:dyDescent="0.25">
      <c r="C26" t="s">
        <v>82</v>
      </c>
    </row>
    <row r="27" spans="1:3" x14ac:dyDescent="0.25">
      <c r="C27" t="s">
        <v>83</v>
      </c>
    </row>
    <row r="28" spans="1:3" x14ac:dyDescent="0.25">
      <c r="C28" t="s">
        <v>89</v>
      </c>
    </row>
    <row r="29" spans="1:3" x14ac:dyDescent="0.25">
      <c r="C29" t="s">
        <v>90</v>
      </c>
    </row>
    <row r="30" spans="1:3" x14ac:dyDescent="0.25">
      <c r="C30" t="s">
        <v>91</v>
      </c>
    </row>
    <row r="32" spans="1:3" x14ac:dyDescent="0.25">
      <c r="B32" s="23" t="s">
        <v>84</v>
      </c>
      <c r="C32" t="s">
        <v>85</v>
      </c>
    </row>
    <row r="33" spans="2:3" x14ac:dyDescent="0.25">
      <c r="C33" t="s">
        <v>92</v>
      </c>
    </row>
    <row r="34" spans="2:3" x14ac:dyDescent="0.25">
      <c r="C34" t="s">
        <v>86</v>
      </c>
    </row>
    <row r="36" spans="2:3" x14ac:dyDescent="0.25">
      <c r="B36" s="23" t="s">
        <v>62</v>
      </c>
      <c r="C36" t="s">
        <v>87</v>
      </c>
    </row>
    <row r="37" spans="2:3" x14ac:dyDescent="0.25">
      <c r="C37" t="s">
        <v>88</v>
      </c>
    </row>
  </sheetData>
  <phoneticPr fontId="0" type="noConversion"/>
  <pageMargins left="0.5" right="0.5" top="0.75" bottom="1" header="0.5" footer="0.5"/>
  <pageSetup scale="89" orientation="landscape" blackAndWhite="1" r:id="rId1"/>
  <headerFooter alignWithMargins="0">
    <oddFooter>&amp;L&amp;F&amp;C&amp;A&amp;R&amp;D &amp;T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pageSetup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9"/>
  <sheetViews>
    <sheetView workbookViewId="0">
      <selection activeCell="D23" sqref="D23"/>
    </sheetView>
  </sheetViews>
  <sheetFormatPr defaultRowHeight="13.2" x14ac:dyDescent="0.25"/>
  <cols>
    <col min="1" max="1" width="3.44140625" customWidth="1"/>
    <col min="2" max="2" width="5.5546875" customWidth="1"/>
    <col min="3" max="3" width="22" customWidth="1"/>
    <col min="4" max="4" width="12.44140625" style="19" customWidth="1"/>
    <col min="5" max="10" width="12.44140625" customWidth="1"/>
    <col min="11" max="11" width="11.44140625" customWidth="1"/>
  </cols>
  <sheetData>
    <row r="1" spans="1:11" ht="17.399999999999999" x14ac:dyDescent="0.3">
      <c r="A1" s="1" t="s">
        <v>0</v>
      </c>
      <c r="B1" s="1"/>
      <c r="C1" s="1"/>
      <c r="D1" s="17"/>
      <c r="E1" s="1"/>
      <c r="F1" s="1"/>
      <c r="G1" s="1"/>
      <c r="H1" s="1"/>
      <c r="I1" s="1"/>
      <c r="J1" s="1"/>
    </row>
    <row r="3" spans="1:11" ht="26.4" x14ac:dyDescent="0.25">
      <c r="D3" s="16" t="s">
        <v>33</v>
      </c>
      <c r="E3" s="16" t="s">
        <v>34</v>
      </c>
      <c r="F3" s="16" t="s">
        <v>35</v>
      </c>
      <c r="G3" s="16" t="s">
        <v>27</v>
      </c>
      <c r="H3" s="16" t="s">
        <v>36</v>
      </c>
      <c r="I3" s="16" t="s">
        <v>37</v>
      </c>
      <c r="J3" s="16" t="s">
        <v>38</v>
      </c>
    </row>
    <row r="5" spans="1:11" x14ac:dyDescent="0.25">
      <c r="A5" t="s">
        <v>39</v>
      </c>
      <c r="D5" s="18">
        <f>+'Baltimore MD'!$D$2*1000</f>
        <v>77000</v>
      </c>
      <c r="E5" s="18">
        <f>+'Atlanta GA'!$D$2*1000</f>
        <v>74000</v>
      </c>
      <c r="F5" s="18">
        <f>+'New York City'!$D$2*1000</f>
        <v>154000</v>
      </c>
      <c r="G5" s="18">
        <f>+'Orange County CA'!$D$2*1000</f>
        <v>99000</v>
      </c>
      <c r="H5" s="18">
        <f>+'Omaha NE'!$D$2*1000</f>
        <v>72000</v>
      </c>
      <c r="I5" s="18">
        <f>+Philadelphia!$D$2*1000</f>
        <v>82000</v>
      </c>
      <c r="J5" s="18">
        <f>+'Rural CO'!$D$2*1000</f>
        <v>74000</v>
      </c>
      <c r="K5" t="s">
        <v>40</v>
      </c>
    </row>
    <row r="6" spans="1:11" x14ac:dyDescent="0.25">
      <c r="A6" t="s">
        <v>41</v>
      </c>
      <c r="D6" s="18">
        <f>+'Baltimore MD'!$G$2*1000</f>
        <v>63100</v>
      </c>
      <c r="E6" s="18">
        <f>+'Atlanta GA'!$G$2*1000</f>
        <v>66500</v>
      </c>
      <c r="F6" s="18">
        <f>+'New York City'!$G$2*1000</f>
        <v>59100</v>
      </c>
      <c r="G6" s="18">
        <f>+'Orange County CA'!$G$2*1000</f>
        <v>73700</v>
      </c>
      <c r="H6" s="18">
        <f>+'Omaha NE'!$G$2*1000</f>
        <v>62400</v>
      </c>
      <c r="I6" s="18">
        <f>+Philadelphia!$G$2*1000</f>
        <v>60100</v>
      </c>
      <c r="J6" s="18">
        <f>+'Rural CO'!$G$2*1000</f>
        <v>48400</v>
      </c>
      <c r="K6" t="s">
        <v>54</v>
      </c>
    </row>
    <row r="7" spans="1:11" x14ac:dyDescent="0.25">
      <c r="E7" s="19"/>
      <c r="F7" s="19"/>
      <c r="G7" s="19"/>
      <c r="H7" s="19"/>
      <c r="I7" s="19"/>
      <c r="J7" s="19"/>
    </row>
    <row r="8" spans="1:11" x14ac:dyDescent="0.25">
      <c r="A8" t="s">
        <v>46</v>
      </c>
      <c r="E8" s="19"/>
      <c r="F8" s="19"/>
      <c r="G8" s="19"/>
      <c r="H8" s="19"/>
      <c r="I8" s="19"/>
      <c r="J8" s="19"/>
    </row>
    <row r="9" spans="1:11" x14ac:dyDescent="0.25">
      <c r="B9" t="s">
        <v>47</v>
      </c>
      <c r="D9" s="22">
        <f>+'Baltimore MD'!$D$6</f>
        <v>0.39</v>
      </c>
      <c r="E9" s="22">
        <f>+'Atlanta GA'!$D$6</f>
        <v>0.4</v>
      </c>
      <c r="F9" s="22">
        <f>+'New York City'!$D$6</f>
        <v>0.83</v>
      </c>
      <c r="G9" s="22">
        <f>+'Orange County CA'!$D$6</f>
        <v>0.36</v>
      </c>
      <c r="H9" s="22">
        <f>+'Omaha NE'!$D$6</f>
        <v>0.36</v>
      </c>
      <c r="I9" s="22">
        <f>+Philadelphia!$D$6</f>
        <v>0.44</v>
      </c>
      <c r="J9" s="22">
        <f>+'Rural CO'!$D$6</f>
        <v>0.42</v>
      </c>
      <c r="K9" t="s">
        <v>48</v>
      </c>
    </row>
    <row r="10" spans="1:11" x14ac:dyDescent="0.25">
      <c r="A10" t="s">
        <v>49</v>
      </c>
      <c r="D10" s="22">
        <f>+'Baltimore MD'!$D$23</f>
        <v>0.86883116883116884</v>
      </c>
      <c r="E10" s="22">
        <f>+'Atlanta GA'!$D$23</f>
        <v>0.82702702702702702</v>
      </c>
      <c r="F10" s="22">
        <f>+'New York City'!$D$23</f>
        <v>0.84090909090909094</v>
      </c>
      <c r="G10" s="22">
        <f>+'Orange County CA'!$D$23</f>
        <v>0.86262626262626263</v>
      </c>
      <c r="H10" s="22">
        <f>+'Omaha NE'!$D$23</f>
        <v>0.87777777777777777</v>
      </c>
      <c r="I10" s="22">
        <f>+Philadelphia!$D$23</f>
        <v>0.84146341463414631</v>
      </c>
      <c r="J10" s="22">
        <f>+'Rural CO'!$D$23</f>
        <v>0.86351351351351346</v>
      </c>
      <c r="K10" t="s">
        <v>50</v>
      </c>
    </row>
    <row r="11" spans="1:11" x14ac:dyDescent="0.25">
      <c r="A11" t="str">
        <f>+A31</f>
        <v>Debt Service Coverage Ratio is</v>
      </c>
      <c r="D11" s="21" t="str">
        <f>CONCATENATE(TEXT('Baltimore MD'!$D$25,"0.00"),":1")</f>
        <v>2.50:1</v>
      </c>
      <c r="E11" s="21" t="str">
        <f>CONCATENATE(TEXT('Atlanta GA'!$D$25,"0.00"),":1")</f>
        <v>1.60:1</v>
      </c>
      <c r="F11" s="21" t="str">
        <f>CONCATENATE(TEXT('New York City'!$D$25,"0.00"),":1")</f>
        <v>2.75:1</v>
      </c>
      <c r="G11" s="21" t="str">
        <f>CONCATENATE(TEXT('Orange County CA'!$D$25,"0.00"),":1")</f>
        <v>3.10:1</v>
      </c>
      <c r="H11" s="21" t="str">
        <f>CONCATENATE(TEXT('Omaha NE'!$D$25,"0.00"),":1")</f>
        <v>2.20:1</v>
      </c>
      <c r="I11" s="21" t="str">
        <f>CONCATENATE(TEXT(Philadelphia!$D$25,"0.00"),":1")</f>
        <v>1.75:1</v>
      </c>
      <c r="J11" s="21" t="str">
        <f>CONCATENATE(TEXT('Rural CO'!$D$25,"0.00"),":1")</f>
        <v>1.65:1</v>
      </c>
      <c r="K11" t="s">
        <v>53</v>
      </c>
    </row>
    <row r="12" spans="1:11" x14ac:dyDescent="0.25">
      <c r="A12" t="str">
        <f>+A32</f>
        <v>Sustainable Reserve Deposit is</v>
      </c>
      <c r="D12" s="18">
        <f>+'Baltimore MD'!$D$29</f>
        <v>775</v>
      </c>
      <c r="E12" s="18">
        <f>+'Atlanta GA'!$D$29</f>
        <v>575</v>
      </c>
      <c r="F12" s="18">
        <f>+'New York City'!$D$29</f>
        <v>975</v>
      </c>
      <c r="G12" s="18">
        <f>+'Orange County CA'!$D$29</f>
        <v>775</v>
      </c>
      <c r="H12" s="18">
        <f>+'Omaha NE'!$D$29</f>
        <v>575</v>
      </c>
      <c r="I12" s="18">
        <f>+Philadelphia!$D$29</f>
        <v>775</v>
      </c>
      <c r="J12" s="18">
        <f>+'Rural CO'!$D$29</f>
        <v>575</v>
      </c>
      <c r="K12" t="s">
        <v>55</v>
      </c>
    </row>
    <row r="13" spans="1:11" x14ac:dyDescent="0.25">
      <c r="E13" s="19"/>
      <c r="F13" s="19"/>
      <c r="G13" s="19"/>
      <c r="H13" s="19"/>
      <c r="I13" s="19"/>
      <c r="J13" s="19"/>
    </row>
    <row r="14" spans="1:11" x14ac:dyDescent="0.25">
      <c r="A14" t="s">
        <v>51</v>
      </c>
      <c r="D14" s="22">
        <f>+'Baltimore MD'!$E$6</f>
        <v>0.45</v>
      </c>
      <c r="E14" s="22">
        <f>+'Atlanta GA'!$E$6</f>
        <v>0.45</v>
      </c>
      <c r="F14" s="22">
        <f>+'New York City'!$E$6</f>
        <v>0.95</v>
      </c>
      <c r="G14" s="22">
        <f>+'Orange County CA'!$E$6</f>
        <v>0.4</v>
      </c>
      <c r="H14" s="22">
        <f>+'Omaha NE'!$E$6</f>
        <v>0.45</v>
      </c>
      <c r="I14" s="22">
        <f>+Philadelphia!$E$6</f>
        <v>0.5</v>
      </c>
      <c r="J14" s="22">
        <f>+'Rural CO'!$E$6</f>
        <v>0.48</v>
      </c>
      <c r="K14" t="str">
        <f>+K9</f>
        <v>of AMI</v>
      </c>
    </row>
    <row r="15" spans="1:11" x14ac:dyDescent="0.25">
      <c r="A15" t="s">
        <v>52</v>
      </c>
      <c r="D15" s="22">
        <f>+'Baltimore MD'!$E$23</f>
        <v>0.69350649350649352</v>
      </c>
      <c r="E15" s="22">
        <f>+'Atlanta GA'!$E$23</f>
        <v>0.67567567567567566</v>
      </c>
      <c r="F15" s="22">
        <f>+'New York City'!$E$23</f>
        <v>0.66298701298701301</v>
      </c>
      <c r="G15" s="22">
        <f>+'Orange County CA'!$E$23</f>
        <v>0.7535353535353535</v>
      </c>
      <c r="H15" s="22">
        <f>+'Omaha NE'!$E$23</f>
        <v>0.64444444444444449</v>
      </c>
      <c r="I15" s="22">
        <f>+Philadelphia!$E$23</f>
        <v>0.70243902439024386</v>
      </c>
      <c r="J15" s="22">
        <f>+'Rural CO'!$E$23</f>
        <v>0.74864864864864866</v>
      </c>
      <c r="K15" t="str">
        <f>+K10</f>
        <v>of TDC</v>
      </c>
    </row>
    <row r="16" spans="1:11" x14ac:dyDescent="0.25">
      <c r="A16" t="s">
        <v>44</v>
      </c>
      <c r="D16" s="21" t="str">
        <f>CONCATENATE(TEXT('Baltimore MD'!$E$25,"0.00"),":1")</f>
        <v>1.40:1</v>
      </c>
      <c r="E16" s="21" t="str">
        <f>CONCATENATE(TEXT('Atlanta GA'!$E$25,"0.00"),":1")</f>
        <v>1.30:1</v>
      </c>
      <c r="F16" s="21" t="str">
        <f>CONCATENATE(TEXT('New York City'!$E$25,"0.00"),":1")</f>
        <v>1.25:1</v>
      </c>
      <c r="G16" s="21" t="str">
        <f>CONCATENATE(TEXT('Orange County CA'!$E$25,"0.00"),":1")</f>
        <v>1.45:1</v>
      </c>
      <c r="H16" s="21" t="str">
        <f>CONCATENATE(TEXT('Omaha NE'!$E$25,"0.00"),":1")</f>
        <v>1.40:1</v>
      </c>
      <c r="I16" s="21" t="str">
        <f>CONCATENATE(TEXT(Philadelphia!$E$25,"0.00"),":1")</f>
        <v>1.50:1</v>
      </c>
      <c r="J16" s="21" t="str">
        <f>CONCATENATE(TEXT('Rural CO'!$E$25,"0.00"),":1")</f>
        <v>1.45:1</v>
      </c>
      <c r="K16" t="str">
        <f>+K11</f>
        <v xml:space="preserve">   </v>
      </c>
    </row>
    <row r="17" spans="1:11" x14ac:dyDescent="0.25">
      <c r="A17" t="str">
        <f>+A12</f>
        <v>Sustainable Reserve Deposit is</v>
      </c>
      <c r="D17" s="18">
        <f>+'Baltimore MD'!$E$29</f>
        <v>600</v>
      </c>
      <c r="E17" s="18">
        <f>+'Atlanta GA'!$E$29</f>
        <v>450</v>
      </c>
      <c r="F17" s="18">
        <f>+'New York City'!$E$29</f>
        <v>550</v>
      </c>
      <c r="G17" s="18">
        <f>+'Orange County CA'!$E$29</f>
        <v>675</v>
      </c>
      <c r="H17" s="18">
        <f>+'Omaha NE'!$E$29</f>
        <v>575</v>
      </c>
      <c r="I17" s="18">
        <f>+Philadelphia!$E$29</f>
        <v>775</v>
      </c>
      <c r="J17" s="18">
        <f>+'Rural CO'!$E$29</f>
        <v>575</v>
      </c>
      <c r="K17" t="str">
        <f>+K12</f>
        <v>PUPA</v>
      </c>
    </row>
    <row r="18" spans="1:11" x14ac:dyDescent="0.25">
      <c r="E18" s="19"/>
      <c r="F18" s="19"/>
      <c r="G18" s="19"/>
      <c r="H18" s="19"/>
      <c r="I18" s="19"/>
      <c r="J18" s="19"/>
    </row>
    <row r="19" spans="1:11" x14ac:dyDescent="0.25">
      <c r="A19" t="s">
        <v>51</v>
      </c>
      <c r="D19" s="22">
        <f>+'Baltimore MD'!$F$6</f>
        <v>0.55000000000000004</v>
      </c>
      <c r="E19" s="22">
        <f>+'Atlanta GA'!$F$6</f>
        <v>0.55020000000000002</v>
      </c>
      <c r="F19" s="22">
        <f>+'New York City'!$F$6</f>
        <v>1.1000000000000001</v>
      </c>
      <c r="G19" s="22">
        <f>+'Orange County CA'!$F$6</f>
        <v>0.5</v>
      </c>
      <c r="H19" s="22">
        <f>+'Omaha NE'!$F$6</f>
        <v>0.55020000000000002</v>
      </c>
      <c r="I19" s="22">
        <f>+Philadelphia!$F$6</f>
        <v>0.55020000000000002</v>
      </c>
      <c r="J19" s="22">
        <f>+'Rural CO'!$F$6</f>
        <v>0.55020000000000002</v>
      </c>
      <c r="K19" t="str">
        <f>+K14</f>
        <v>of AMI</v>
      </c>
    </row>
    <row r="20" spans="1:11" x14ac:dyDescent="0.25">
      <c r="A20" t="s">
        <v>52</v>
      </c>
      <c r="D20" s="22">
        <f>+'Baltimore MD'!$F$23</f>
        <v>0.42597402597402595</v>
      </c>
      <c r="E20" s="22">
        <f>+'Atlanta GA'!$F$23</f>
        <v>0.39189189189189189</v>
      </c>
      <c r="F20" s="22">
        <f>+'New York City'!$F$23</f>
        <v>0.49285714285714288</v>
      </c>
      <c r="G20" s="22">
        <f>+'Orange County CA'!$F$23</f>
        <v>0.5060606060606061</v>
      </c>
      <c r="H20" s="22">
        <f>+'Omaha NE'!$F$23</f>
        <v>0.35416666666666669</v>
      </c>
      <c r="I20" s="22">
        <f>+Philadelphia!$F$23</f>
        <v>0.54268292682926833</v>
      </c>
      <c r="J20" s="22">
        <f>+'Rural CO'!$F$23</f>
        <v>0.58108108108108103</v>
      </c>
      <c r="K20" t="str">
        <f>+K15</f>
        <v>of TDC</v>
      </c>
    </row>
    <row r="21" spans="1:11" x14ac:dyDescent="0.25">
      <c r="A21" t="s">
        <v>44</v>
      </c>
      <c r="D21" s="21" t="str">
        <f>CONCATENATE(TEXT('Baltimore MD'!$F$25,"0.00"),":1")</f>
        <v>1.25:1</v>
      </c>
      <c r="E21" s="21" t="str">
        <f>CONCATENATE(TEXT('Atlanta GA'!$F$25,"0.00"),":1")</f>
        <v>1.20:1</v>
      </c>
      <c r="F21" s="21" t="str">
        <f>CONCATENATE(TEXT('New York City'!$F$25,"0.00"),":1")</f>
        <v>1.25:1</v>
      </c>
      <c r="G21" s="21" t="str">
        <f>CONCATENATE(TEXT('Orange County CA'!$F$25,"0.00"),":1")</f>
        <v>1.25:1</v>
      </c>
      <c r="H21" s="21" t="str">
        <f>CONCATENATE(TEXT('Omaha NE'!$F$25,"0.00"),":1")</f>
        <v>1.25:1</v>
      </c>
      <c r="I21" s="21" t="str">
        <f>CONCATENATE(TEXT(Philadelphia!$F$25,"0.00"),":1")</f>
        <v>1.25:1</v>
      </c>
      <c r="J21" s="21" t="str">
        <f>CONCATENATE(TEXT('Rural CO'!$F$25,"0.00"),":1")</f>
        <v>1.25:1</v>
      </c>
      <c r="K21" t="str">
        <f>+K16</f>
        <v xml:space="preserve">   </v>
      </c>
    </row>
    <row r="22" spans="1:11" x14ac:dyDescent="0.25">
      <c r="A22" t="str">
        <f>+A17</f>
        <v>Sustainable Reserve Deposit is</v>
      </c>
      <c r="D22" s="18">
        <f>+'Baltimore MD'!$F$29</f>
        <v>425</v>
      </c>
      <c r="E22" s="18">
        <f>+'Atlanta GA'!$F$29</f>
        <v>350</v>
      </c>
      <c r="F22" s="18">
        <f>+'New York City'!$F$29</f>
        <v>525</v>
      </c>
      <c r="G22" s="18">
        <f>+'Orange County CA'!$F$29</f>
        <v>425</v>
      </c>
      <c r="H22" s="18">
        <f>+'Omaha NE'!$F$29</f>
        <v>350</v>
      </c>
      <c r="I22" s="18">
        <f>+Philadelphia!$F$29</f>
        <v>425</v>
      </c>
      <c r="J22" s="18">
        <f>+'Rural CO'!$F$29</f>
        <v>375</v>
      </c>
      <c r="K22" t="str">
        <f>+K17</f>
        <v>PUPA</v>
      </c>
    </row>
    <row r="23" spans="1:11" x14ac:dyDescent="0.25">
      <c r="D23" s="18"/>
      <c r="E23" s="18"/>
      <c r="F23" s="18"/>
      <c r="G23" s="18"/>
      <c r="H23" s="18"/>
      <c r="I23" s="18"/>
      <c r="J23" s="18"/>
    </row>
    <row r="24" spans="1:11" x14ac:dyDescent="0.25">
      <c r="A24" t="s">
        <v>51</v>
      </c>
      <c r="D24" s="22">
        <f>+'Baltimore MD'!$G$6</f>
        <v>0.65</v>
      </c>
      <c r="E24" s="22">
        <f>+'Atlanta GA'!$G$6</f>
        <v>0.6</v>
      </c>
      <c r="F24" s="22">
        <f>+'New York City'!$G$6</f>
        <v>1.25</v>
      </c>
      <c r="G24" s="22">
        <f>+'Orange County CA'!$G$6</f>
        <v>0.6</v>
      </c>
      <c r="H24" s="22">
        <f>+'Omaha NE'!$G$6</f>
        <v>0.6</v>
      </c>
      <c r="I24" s="22">
        <f>+Philadelphia!$G$6</f>
        <v>0.65</v>
      </c>
      <c r="J24" s="22">
        <f>+'Rural CO'!$G$6</f>
        <v>0.65</v>
      </c>
      <c r="K24" t="str">
        <f>+K19</f>
        <v>of AMI</v>
      </c>
    </row>
    <row r="25" spans="1:11" x14ac:dyDescent="0.25">
      <c r="A25" t="s">
        <v>52</v>
      </c>
      <c r="D25" s="22">
        <f>+'Baltimore MD'!$G$23</f>
        <v>0.18571428571428572</v>
      </c>
      <c r="E25" s="22">
        <f>+'Atlanta GA'!$G$23</f>
        <v>0.26081081081081081</v>
      </c>
      <c r="F25" s="22">
        <f>+'New York City'!$G$23</f>
        <v>0.32402597402597405</v>
      </c>
      <c r="G25" s="22">
        <f>+'Orange County CA'!$G$23</f>
        <v>0.28282828282828282</v>
      </c>
      <c r="H25" s="22">
        <f>+'Omaha NE'!$G$23</f>
        <v>0.22222222222222221</v>
      </c>
      <c r="I25" s="22">
        <f>+Philadelphia!$G$23</f>
        <v>0.32804878048780489</v>
      </c>
      <c r="J25" s="22">
        <f>+'Rural CO'!$G$23</f>
        <v>0.38378378378378381</v>
      </c>
      <c r="K25" t="str">
        <f>+K20</f>
        <v>of TDC</v>
      </c>
    </row>
    <row r="26" spans="1:11" x14ac:dyDescent="0.25">
      <c r="A26" t="s">
        <v>44</v>
      </c>
      <c r="D26" s="21" t="str">
        <f>CONCATENATE(TEXT('Baltimore MD'!$G$25,"0.00"),":1")</f>
        <v>1.25:1</v>
      </c>
      <c r="E26" s="21" t="str">
        <f>CONCATENATE(TEXT('Atlanta GA'!$G$25,"0.00"),":1")</f>
        <v>1.20:1</v>
      </c>
      <c r="F26" s="21" t="str">
        <f>CONCATENATE(TEXT('New York City'!$G$25,"0.00"),":1")</f>
        <v>1.25:1</v>
      </c>
      <c r="G26" s="21" t="str">
        <f>CONCATENATE(TEXT('Orange County CA'!$G$25,"0.00"),":1")</f>
        <v>1.20:1</v>
      </c>
      <c r="H26" s="21" t="str">
        <f>CONCATENATE(TEXT('Omaha NE'!$G$25,"0.00"),":1")</f>
        <v>1.20:1</v>
      </c>
      <c r="I26" s="21" t="str">
        <f>CONCATENATE(TEXT(Philadelphia!$G$25,"0.00"),":1")</f>
        <v>1.25:1</v>
      </c>
      <c r="J26" s="21" t="str">
        <f>CONCATENATE(TEXT('Rural CO'!$G$25,"0.00"),":1")</f>
        <v>1.20:1</v>
      </c>
      <c r="K26" t="str">
        <f>+K21</f>
        <v xml:space="preserve">   </v>
      </c>
    </row>
    <row r="27" spans="1:11" x14ac:dyDescent="0.25">
      <c r="A27" t="str">
        <f>+A22</f>
        <v>Sustainable Reserve Deposit is</v>
      </c>
      <c r="D27" s="18">
        <f>+'Baltimore MD'!$G$29</f>
        <v>425</v>
      </c>
      <c r="E27" s="18">
        <f>+'Atlanta GA'!$G$29</f>
        <v>350</v>
      </c>
      <c r="F27" s="18">
        <f>+'New York City'!$G$29</f>
        <v>525</v>
      </c>
      <c r="G27" s="18">
        <f>+'Orange County CA'!$G$29</f>
        <v>425</v>
      </c>
      <c r="H27" s="18">
        <f>+'Omaha NE'!$G$29</f>
        <v>350</v>
      </c>
      <c r="I27" s="18">
        <f>+Philadelphia!$G$29</f>
        <v>425</v>
      </c>
      <c r="J27" s="18">
        <f>+'Rural CO'!$G$29</f>
        <v>350</v>
      </c>
      <c r="K27" t="str">
        <f>+K22</f>
        <v>PUPA</v>
      </c>
    </row>
    <row r="28" spans="1:11" x14ac:dyDescent="0.25">
      <c r="D28" s="18"/>
      <c r="E28" s="18"/>
      <c r="F28" s="18"/>
      <c r="G28" s="18"/>
      <c r="H28" s="18"/>
      <c r="I28" s="18"/>
      <c r="J28" s="18"/>
    </row>
    <row r="29" spans="1:11" x14ac:dyDescent="0.25">
      <c r="A29" t="s">
        <v>42</v>
      </c>
      <c r="E29" s="19"/>
      <c r="F29" s="19"/>
      <c r="G29" s="19"/>
      <c r="H29" s="19"/>
      <c r="I29" s="19"/>
      <c r="J29" s="19"/>
    </row>
    <row r="30" spans="1:11" x14ac:dyDescent="0.25">
      <c r="B30" t="s">
        <v>43</v>
      </c>
      <c r="D30" s="20">
        <f>+'Baltimore MD'!$G$3</f>
        <v>0.72399999999999998</v>
      </c>
      <c r="E30" s="20">
        <f>+'Atlanta GA'!$G$3</f>
        <v>0.7</v>
      </c>
      <c r="F30" s="20">
        <f>+'New York City'!$G$3</f>
        <v>1.5349999999999999</v>
      </c>
      <c r="G30" s="20">
        <f>+'Orange County CA'!$G$3</f>
        <v>0.72899999999999998</v>
      </c>
      <c r="H30" s="20">
        <f>+'Omaha NE'!$G$3</f>
        <v>0.68700000000000006</v>
      </c>
      <c r="I30" s="20">
        <f>+Philadelphia!$G$3</f>
        <v>0.80700000000000005</v>
      </c>
      <c r="J30" s="20">
        <f>+'Rural CO'!$G$3</f>
        <v>0.85</v>
      </c>
      <c r="K30" t="str">
        <f>+K24</f>
        <v>of AMI</v>
      </c>
    </row>
    <row r="31" spans="1:11" x14ac:dyDescent="0.25">
      <c r="A31" t="s">
        <v>44</v>
      </c>
      <c r="D31" s="21" t="str">
        <f>CONCATENATE(TEXT('Baltimore MD'!$I$25,"0.00"),":1")</f>
        <v>1.20:1</v>
      </c>
      <c r="E31" s="21" t="str">
        <f>CONCATENATE(TEXT('Atlanta GA'!$I$25,"0.00"),":1")</f>
        <v>1.20:1</v>
      </c>
      <c r="F31" s="21" t="str">
        <f>CONCATENATE(TEXT('New York City'!$I$25,"0.00"),":1")</f>
        <v>1.20:1</v>
      </c>
      <c r="G31" s="21" t="str">
        <f>CONCATENATE(TEXT('Orange County CA'!$I$25,"0.00"),":1")</f>
        <v>1.20:1</v>
      </c>
      <c r="H31" s="21" t="str">
        <f>CONCATENATE(TEXT('Omaha NE'!$I$25,"0.00"),":1")</f>
        <v>1.20:1</v>
      </c>
      <c r="I31" s="21" t="str">
        <f>CONCATENATE(TEXT(Philadelphia!$I$25,"0.00"),":1")</f>
        <v>1.20:1</v>
      </c>
      <c r="J31" s="21" t="str">
        <f>CONCATENATE(TEXT('Rural CO'!$I$25,"0.00"),":1")</f>
        <v>1.20:1</v>
      </c>
    </row>
    <row r="32" spans="1:11" x14ac:dyDescent="0.25">
      <c r="A32" t="s">
        <v>45</v>
      </c>
      <c r="D32" s="18">
        <f>+'Baltimore MD'!$I$29</f>
        <v>425</v>
      </c>
      <c r="E32" s="18">
        <f>+'Atlanta GA'!$I$29</f>
        <v>350</v>
      </c>
      <c r="F32" s="18">
        <f>+'New York City'!$I$29</f>
        <v>525</v>
      </c>
      <c r="G32" s="18">
        <f>+'Orange County CA'!$I$29</f>
        <v>425</v>
      </c>
      <c r="H32" s="18">
        <f>+'Omaha NE'!$I$29</f>
        <v>350</v>
      </c>
      <c r="I32" s="18">
        <f>+Philadelphia!$I$29</f>
        <v>425</v>
      </c>
      <c r="J32" s="18">
        <f>+'Rural CO'!$I$29</f>
        <v>350</v>
      </c>
      <c r="K32" t="str">
        <f>+K27</f>
        <v>PUPA</v>
      </c>
    </row>
    <row r="33" spans="1:10" x14ac:dyDescent="0.25">
      <c r="F33" s="19"/>
      <c r="G33" s="19"/>
      <c r="H33" s="19"/>
      <c r="I33" s="19"/>
      <c r="J33" s="19"/>
    </row>
    <row r="34" spans="1:10" x14ac:dyDescent="0.25">
      <c r="A34" s="23" t="s">
        <v>56</v>
      </c>
      <c r="B34" t="s">
        <v>57</v>
      </c>
    </row>
    <row r="35" spans="1:10" x14ac:dyDescent="0.25">
      <c r="A35" s="23" t="s">
        <v>58</v>
      </c>
      <c r="B35" t="s">
        <v>59</v>
      </c>
    </row>
    <row r="36" spans="1:10" x14ac:dyDescent="0.25">
      <c r="A36" s="23" t="s">
        <v>60</v>
      </c>
      <c r="B36" t="s">
        <v>61</v>
      </c>
    </row>
    <row r="37" spans="1:10" x14ac:dyDescent="0.25">
      <c r="A37" s="23" t="s">
        <v>62</v>
      </c>
      <c r="B37" t="s">
        <v>63</v>
      </c>
    </row>
    <row r="38" spans="1:10" x14ac:dyDescent="0.25">
      <c r="C38" t="s">
        <v>64</v>
      </c>
    </row>
    <row r="39" spans="1:10" x14ac:dyDescent="0.25">
      <c r="C39" t="s">
        <v>65</v>
      </c>
    </row>
  </sheetData>
  <phoneticPr fontId="0" type="noConversion"/>
  <pageMargins left="0.5" right="0.5" top="0.5" bottom="1" header="0.5" footer="0.5"/>
  <pageSetup orientation="landscape" blackAndWhite="1" r:id="rId1"/>
  <headerFooter alignWithMargins="0">
    <oddFooter>&amp;L&amp;F&amp;C&amp;A&amp;R&amp;D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3"/>
  <sheetViews>
    <sheetView tabSelected="1" workbookViewId="0">
      <selection activeCell="K24" sqref="K24"/>
    </sheetView>
  </sheetViews>
  <sheetFormatPr defaultRowHeight="13.2" x14ac:dyDescent="0.25"/>
  <cols>
    <col min="1" max="2" width="6.6640625" style="7" customWidth="1"/>
    <col min="3" max="3" width="17.5546875" style="7" customWidth="1"/>
    <col min="4" max="10" width="11.33203125" style="7" customWidth="1"/>
  </cols>
  <sheetData>
    <row r="1" spans="1:10" ht="17.399999999999999" x14ac:dyDescent="0.3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 ht="17.399999999999999" x14ac:dyDescent="0.3">
      <c r="A2" s="1" t="s">
        <v>31</v>
      </c>
      <c r="B2" s="1"/>
      <c r="C2" s="1"/>
      <c r="D2" s="2">
        <v>77</v>
      </c>
      <c r="E2" s="1" t="s">
        <v>1</v>
      </c>
      <c r="F2" s="1"/>
      <c r="G2" s="6">
        <v>63.1</v>
      </c>
      <c r="H2" s="1" t="s">
        <v>2</v>
      </c>
      <c r="I2" s="1"/>
      <c r="J2" s="1"/>
    </row>
    <row r="3" spans="1:10" s="1" customFormat="1" ht="17.399999999999999" x14ac:dyDescent="0.3">
      <c r="A3" s="1" t="s">
        <v>19</v>
      </c>
      <c r="D3" s="2"/>
      <c r="G3" s="11">
        <v>0.72399999999999998</v>
      </c>
      <c r="H3" s="1" t="s">
        <v>20</v>
      </c>
    </row>
    <row r="4" spans="1:10" ht="17.399999999999999" x14ac:dyDescent="0.3">
      <c r="A4" s="1"/>
      <c r="B4" s="1"/>
      <c r="C4" s="1"/>
      <c r="D4" s="2"/>
      <c r="E4" s="1"/>
      <c r="F4" s="1"/>
      <c r="G4" s="2"/>
      <c r="H4" s="1"/>
      <c r="I4" s="1"/>
      <c r="J4" s="1"/>
    </row>
    <row r="6" spans="1:10" x14ac:dyDescent="0.25">
      <c r="D6" s="3">
        <v>0.39</v>
      </c>
      <c r="E6" s="3">
        <v>0.45</v>
      </c>
      <c r="F6" s="3">
        <v>0.55000000000000004</v>
      </c>
      <c r="G6" s="3">
        <v>0.65</v>
      </c>
      <c r="H6" s="3">
        <v>0.7</v>
      </c>
      <c r="I6" s="3">
        <v>0.72399999999999998</v>
      </c>
      <c r="J6" s="3">
        <v>1</v>
      </c>
    </row>
    <row r="7" spans="1:10" x14ac:dyDescent="0.25">
      <c r="D7" s="4" t="s">
        <v>3</v>
      </c>
      <c r="E7" s="4" t="s">
        <v>3</v>
      </c>
      <c r="F7" s="4" t="s">
        <v>3</v>
      </c>
      <c r="G7" s="4" t="s">
        <v>3</v>
      </c>
      <c r="H7" s="4" t="s">
        <v>3</v>
      </c>
      <c r="I7" s="4" t="s">
        <v>3</v>
      </c>
      <c r="J7" s="4" t="s">
        <v>3</v>
      </c>
    </row>
    <row r="9" spans="1:10" x14ac:dyDescent="0.25">
      <c r="A9" s="7" t="s">
        <v>4</v>
      </c>
      <c r="D9" s="5">
        <v>444</v>
      </c>
      <c r="E9" s="5">
        <v>529</v>
      </c>
      <c r="F9" s="5">
        <v>671</v>
      </c>
      <c r="G9" s="5">
        <v>813</v>
      </c>
      <c r="H9" s="5">
        <v>884</v>
      </c>
      <c r="I9" s="5">
        <v>918</v>
      </c>
    </row>
    <row r="10" spans="1:10" x14ac:dyDescent="0.25">
      <c r="A10" s="7" t="s">
        <v>5</v>
      </c>
      <c r="D10" s="5">
        <v>110</v>
      </c>
      <c r="E10" s="5">
        <v>110</v>
      </c>
      <c r="F10" s="5">
        <v>110</v>
      </c>
      <c r="G10" s="5">
        <v>110</v>
      </c>
      <c r="H10" s="5">
        <v>110</v>
      </c>
      <c r="I10" s="5">
        <v>110</v>
      </c>
    </row>
    <row r="11" spans="1:10" x14ac:dyDescent="0.25">
      <c r="B11" s="7" t="s">
        <v>6</v>
      </c>
      <c r="D11" s="5">
        <v>554</v>
      </c>
      <c r="E11" s="5">
        <v>639</v>
      </c>
      <c r="F11" s="5">
        <v>781</v>
      </c>
      <c r="G11" s="5">
        <v>923</v>
      </c>
      <c r="H11" s="5">
        <v>994</v>
      </c>
      <c r="I11" s="5">
        <v>1028</v>
      </c>
    </row>
    <row r="12" spans="1:10" x14ac:dyDescent="0.25">
      <c r="D12" s="5"/>
      <c r="E12" s="5"/>
      <c r="F12" s="5"/>
      <c r="G12" s="5"/>
      <c r="H12" s="5"/>
      <c r="I12" s="5"/>
    </row>
    <row r="13" spans="1:10" x14ac:dyDescent="0.25">
      <c r="A13" s="7" t="s">
        <v>21</v>
      </c>
      <c r="D13" s="5">
        <v>22200</v>
      </c>
      <c r="E13" s="5">
        <v>25600</v>
      </c>
      <c r="F13" s="5">
        <v>31200</v>
      </c>
      <c r="G13" s="5">
        <v>36900</v>
      </c>
      <c r="H13" s="5">
        <v>39800</v>
      </c>
      <c r="I13" s="5">
        <v>41100</v>
      </c>
      <c r="J13" s="5">
        <v>56800</v>
      </c>
    </row>
    <row r="14" spans="1:10" x14ac:dyDescent="0.25">
      <c r="A14" s="7" t="s">
        <v>7</v>
      </c>
      <c r="D14" s="8">
        <v>0.29945945945945945</v>
      </c>
      <c r="E14" s="8">
        <v>0.29953125000000003</v>
      </c>
      <c r="F14" s="8">
        <v>0.30038461538461536</v>
      </c>
      <c r="G14" s="8">
        <v>0.30016260162601627</v>
      </c>
      <c r="H14" s="8">
        <v>0.29969849246231156</v>
      </c>
      <c r="I14" s="8">
        <v>0.30014598540145987</v>
      </c>
      <c r="J14" s="5"/>
    </row>
    <row r="16" spans="1:10" x14ac:dyDescent="0.25">
      <c r="A16" s="7" t="s">
        <v>8</v>
      </c>
      <c r="D16" s="5">
        <v>6800</v>
      </c>
      <c r="E16" s="5">
        <v>20300</v>
      </c>
      <c r="F16" s="5">
        <v>38000</v>
      </c>
      <c r="G16" s="5">
        <v>53300</v>
      </c>
      <c r="H16" s="5">
        <v>60900</v>
      </c>
      <c r="I16" s="5">
        <v>67300</v>
      </c>
    </row>
    <row r="17" spans="1:9" x14ac:dyDescent="0.25">
      <c r="A17" s="7" t="s">
        <v>9</v>
      </c>
      <c r="D17" s="5">
        <v>3300</v>
      </c>
      <c r="E17" s="5">
        <v>3300</v>
      </c>
      <c r="F17" s="5">
        <v>6200</v>
      </c>
      <c r="G17" s="5">
        <v>9400</v>
      </c>
      <c r="H17" s="5">
        <v>11000</v>
      </c>
      <c r="I17" s="5">
        <v>9500</v>
      </c>
    </row>
    <row r="18" spans="1:9" x14ac:dyDescent="0.25">
      <c r="A18" s="7" t="s">
        <v>10</v>
      </c>
    </row>
    <row r="19" spans="1:9" x14ac:dyDescent="0.25">
      <c r="B19" s="7" t="s">
        <v>11</v>
      </c>
      <c r="D19" s="5">
        <v>37100</v>
      </c>
      <c r="E19" s="5">
        <v>37100</v>
      </c>
      <c r="F19" s="5">
        <v>0</v>
      </c>
      <c r="G19" s="5">
        <v>0</v>
      </c>
      <c r="H19" s="5">
        <v>0</v>
      </c>
      <c r="I19" s="5">
        <v>0</v>
      </c>
    </row>
    <row r="20" spans="1:9" x14ac:dyDescent="0.25">
      <c r="B20" s="7" t="s">
        <v>12</v>
      </c>
      <c r="D20" s="5">
        <v>29800</v>
      </c>
      <c r="E20" s="5">
        <v>16300</v>
      </c>
      <c r="F20" s="5">
        <v>32800</v>
      </c>
      <c r="G20" s="5">
        <v>14300</v>
      </c>
      <c r="H20" s="5">
        <v>5100</v>
      </c>
      <c r="I20" s="5">
        <v>200</v>
      </c>
    </row>
    <row r="22" spans="1:9" x14ac:dyDescent="0.25">
      <c r="B22" s="7" t="s">
        <v>13</v>
      </c>
      <c r="D22" s="5">
        <v>77000</v>
      </c>
      <c r="E22" s="5">
        <v>77000</v>
      </c>
      <c r="F22" s="5">
        <v>77000</v>
      </c>
      <c r="G22" s="5">
        <v>77000</v>
      </c>
      <c r="H22" s="5">
        <v>77000</v>
      </c>
      <c r="I22" s="5">
        <v>77000</v>
      </c>
    </row>
    <row r="23" spans="1:9" x14ac:dyDescent="0.25">
      <c r="B23" s="7" t="s">
        <v>14</v>
      </c>
      <c r="D23" s="8">
        <v>0.86883116883116884</v>
      </c>
      <c r="E23" s="8">
        <v>0.69350649350649352</v>
      </c>
      <c r="F23" s="8">
        <v>0.42597402597402595</v>
      </c>
      <c r="G23" s="8">
        <v>0.18571428571428572</v>
      </c>
      <c r="H23" s="8">
        <v>6.6233766233766228E-2</v>
      </c>
      <c r="I23" s="8">
        <v>2.5974025974025974E-3</v>
      </c>
    </row>
    <row r="25" spans="1:9" x14ac:dyDescent="0.25">
      <c r="A25" s="7" t="s">
        <v>15</v>
      </c>
      <c r="D25" s="9">
        <v>2.5</v>
      </c>
      <c r="E25" s="10">
        <v>1.4</v>
      </c>
      <c r="F25" s="10">
        <v>1.25</v>
      </c>
      <c r="G25" s="10">
        <v>1.25</v>
      </c>
      <c r="H25" s="10">
        <v>1.25</v>
      </c>
      <c r="I25" s="10">
        <v>1.2</v>
      </c>
    </row>
    <row r="27" spans="1:9" x14ac:dyDescent="0.25">
      <c r="A27" s="7" t="s">
        <v>16</v>
      </c>
    </row>
    <row r="28" spans="1:9" x14ac:dyDescent="0.25">
      <c r="B28" s="7" t="s">
        <v>17</v>
      </c>
      <c r="D28" s="5">
        <v>775</v>
      </c>
      <c r="E28" s="5">
        <v>600</v>
      </c>
      <c r="F28" s="5">
        <v>425</v>
      </c>
      <c r="G28" s="5">
        <v>425</v>
      </c>
      <c r="H28" s="5">
        <v>425</v>
      </c>
      <c r="I28" s="5">
        <v>425</v>
      </c>
    </row>
    <row r="29" spans="1:9" x14ac:dyDescent="0.25">
      <c r="B29" s="7" t="s">
        <v>18</v>
      </c>
      <c r="D29" s="5">
        <v>775</v>
      </c>
      <c r="E29" s="5">
        <v>600</v>
      </c>
      <c r="F29" s="5">
        <v>425</v>
      </c>
      <c r="G29" s="5">
        <v>425</v>
      </c>
      <c r="H29" s="5">
        <v>425</v>
      </c>
      <c r="I29" s="5">
        <v>425</v>
      </c>
    </row>
    <row r="32" spans="1:9" x14ac:dyDescent="0.25">
      <c r="C32" s="14" t="s">
        <v>22</v>
      </c>
      <c r="D32" s="15">
        <v>0.39</v>
      </c>
      <c r="E32" s="7" t="s">
        <v>23</v>
      </c>
    </row>
    <row r="33" spans="4:4" x14ac:dyDescent="0.25">
      <c r="D33" s="7" t="s">
        <v>24</v>
      </c>
    </row>
  </sheetData>
  <phoneticPr fontId="0" type="noConversion"/>
  <pageMargins left="0.75" right="0.75" top="0.75" bottom="1" header="0.5" footer="0.5"/>
  <pageSetup orientation="landscape" r:id="rId1"/>
  <headerFooter alignWithMargins="0">
    <oddFooter>&amp;L&amp;F&amp;C&amp;A&amp;R&amp;D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3"/>
  <sheetViews>
    <sheetView workbookViewId="0">
      <selection activeCell="J24" sqref="J24"/>
    </sheetView>
  </sheetViews>
  <sheetFormatPr defaultRowHeight="13.2" x14ac:dyDescent="0.25"/>
  <cols>
    <col min="1" max="2" width="6.6640625" style="7" customWidth="1"/>
    <col min="3" max="3" width="17.5546875" style="7" customWidth="1"/>
    <col min="4" max="10" width="11.33203125" style="7" customWidth="1"/>
  </cols>
  <sheetData>
    <row r="1" spans="1:10" s="1" customFormat="1" ht="17.399999999999999" x14ac:dyDescent="0.3">
      <c r="A1" s="1" t="s">
        <v>0</v>
      </c>
    </row>
    <row r="2" spans="1:10" s="1" customFormat="1" ht="17.399999999999999" x14ac:dyDescent="0.3">
      <c r="A2" s="1" t="s">
        <v>25</v>
      </c>
      <c r="D2" s="2">
        <v>74</v>
      </c>
      <c r="E2" s="1" t="s">
        <v>1</v>
      </c>
      <c r="G2" s="6">
        <v>66.5</v>
      </c>
      <c r="H2" s="1" t="s">
        <v>2</v>
      </c>
    </row>
    <row r="3" spans="1:10" s="1" customFormat="1" ht="17.399999999999999" x14ac:dyDescent="0.3">
      <c r="A3" s="1" t="s">
        <v>19</v>
      </c>
      <c r="D3" s="2"/>
      <c r="G3" s="11">
        <v>0.7</v>
      </c>
      <c r="H3" s="1" t="s">
        <v>20</v>
      </c>
    </row>
    <row r="4" spans="1:10" s="1" customFormat="1" ht="17.399999999999999" x14ac:dyDescent="0.3">
      <c r="D4" s="2"/>
      <c r="G4" s="12"/>
    </row>
    <row r="6" spans="1:10" x14ac:dyDescent="0.25">
      <c r="D6" s="3">
        <v>0.4</v>
      </c>
      <c r="E6" s="3">
        <v>0.45</v>
      </c>
      <c r="F6" s="3">
        <v>0.55020000000000002</v>
      </c>
      <c r="G6" s="3">
        <v>0.6</v>
      </c>
      <c r="H6" s="3">
        <v>0.65</v>
      </c>
      <c r="I6" s="13">
        <v>0.7</v>
      </c>
      <c r="J6" s="3">
        <v>1</v>
      </c>
    </row>
    <row r="7" spans="1:10" x14ac:dyDescent="0.25">
      <c r="D7" s="4" t="s">
        <v>3</v>
      </c>
      <c r="E7" s="4" t="s">
        <v>3</v>
      </c>
      <c r="F7" s="4" t="s">
        <v>3</v>
      </c>
      <c r="G7" s="4" t="s">
        <v>3</v>
      </c>
      <c r="H7" s="4" t="s">
        <v>3</v>
      </c>
      <c r="I7" s="4" t="s">
        <v>3</v>
      </c>
      <c r="J7" s="4" t="s">
        <v>3</v>
      </c>
    </row>
    <row r="9" spans="1:10" x14ac:dyDescent="0.25">
      <c r="A9" s="7" t="s">
        <v>4</v>
      </c>
      <c r="D9" s="5">
        <v>489</v>
      </c>
      <c r="E9" s="5">
        <v>563</v>
      </c>
      <c r="F9" s="5">
        <v>713</v>
      </c>
      <c r="G9" s="5">
        <v>788</v>
      </c>
      <c r="H9" s="5">
        <v>863</v>
      </c>
      <c r="I9" s="5">
        <v>937</v>
      </c>
    </row>
    <row r="10" spans="1:10" x14ac:dyDescent="0.25">
      <c r="A10" s="7" t="s">
        <v>5</v>
      </c>
      <c r="D10" s="5">
        <v>110</v>
      </c>
      <c r="E10" s="5">
        <v>110</v>
      </c>
      <c r="F10" s="5">
        <v>110</v>
      </c>
      <c r="G10" s="5">
        <v>110</v>
      </c>
      <c r="H10" s="5">
        <v>110</v>
      </c>
      <c r="I10" s="5">
        <v>110</v>
      </c>
    </row>
    <row r="11" spans="1:10" x14ac:dyDescent="0.25">
      <c r="B11" s="7" t="s">
        <v>6</v>
      </c>
      <c r="D11" s="5">
        <v>599</v>
      </c>
      <c r="E11" s="5">
        <v>673</v>
      </c>
      <c r="F11" s="5">
        <v>823</v>
      </c>
      <c r="G11" s="5">
        <v>898</v>
      </c>
      <c r="H11" s="5">
        <v>973</v>
      </c>
      <c r="I11" s="5">
        <v>1047</v>
      </c>
    </row>
    <row r="12" spans="1:10" x14ac:dyDescent="0.25">
      <c r="D12" s="5"/>
      <c r="E12" s="5"/>
      <c r="F12" s="5"/>
      <c r="G12" s="5"/>
      <c r="H12" s="5"/>
      <c r="I12" s="5"/>
    </row>
    <row r="13" spans="1:10" x14ac:dyDescent="0.25">
      <c r="A13" s="7" t="s">
        <v>21</v>
      </c>
      <c r="D13" s="5">
        <v>23900</v>
      </c>
      <c r="E13" s="5">
        <v>26900</v>
      </c>
      <c r="F13" s="5">
        <v>32900</v>
      </c>
      <c r="G13" s="5">
        <v>35900</v>
      </c>
      <c r="H13" s="5">
        <v>38900</v>
      </c>
      <c r="I13" s="5">
        <v>41900</v>
      </c>
      <c r="J13" s="5">
        <v>59850</v>
      </c>
    </row>
    <row r="14" spans="1:10" x14ac:dyDescent="0.25">
      <c r="A14" s="7" t="s">
        <v>7</v>
      </c>
      <c r="D14" s="8">
        <v>0.30075313807531379</v>
      </c>
      <c r="E14" s="8">
        <v>0.30022304832713753</v>
      </c>
      <c r="F14" s="8">
        <v>0.30018237082066868</v>
      </c>
      <c r="G14" s="8">
        <v>0.30016713091922004</v>
      </c>
      <c r="H14" s="8">
        <v>0.30015424164524424</v>
      </c>
      <c r="I14" s="8">
        <v>0.29985680190930786</v>
      </c>
      <c r="J14" s="5"/>
    </row>
    <row r="16" spans="1:10" x14ac:dyDescent="0.25">
      <c r="A16" s="7" t="s">
        <v>8</v>
      </c>
      <c r="D16" s="5">
        <v>10700</v>
      </c>
      <c r="E16" s="5">
        <v>20800</v>
      </c>
      <c r="F16" s="5">
        <v>39400</v>
      </c>
      <c r="G16" s="5">
        <v>47700</v>
      </c>
      <c r="H16" s="5">
        <v>56100</v>
      </c>
      <c r="I16" s="5">
        <v>64500</v>
      </c>
    </row>
    <row r="17" spans="1:9" x14ac:dyDescent="0.25">
      <c r="A17" s="7" t="s">
        <v>9</v>
      </c>
      <c r="D17" s="5">
        <v>2100</v>
      </c>
      <c r="E17" s="5">
        <v>3200</v>
      </c>
      <c r="F17" s="5">
        <v>5600</v>
      </c>
      <c r="G17" s="5">
        <v>7000</v>
      </c>
      <c r="H17" s="5">
        <v>8400</v>
      </c>
      <c r="I17" s="5">
        <v>9800</v>
      </c>
    </row>
    <row r="18" spans="1:9" x14ac:dyDescent="0.25">
      <c r="A18" s="7" t="s">
        <v>10</v>
      </c>
    </row>
    <row r="19" spans="1:9" x14ac:dyDescent="0.25">
      <c r="B19" s="7" t="s">
        <v>11</v>
      </c>
      <c r="D19" s="5">
        <v>37000</v>
      </c>
      <c r="E19" s="5">
        <v>37000</v>
      </c>
      <c r="F19" s="5">
        <v>0</v>
      </c>
      <c r="G19" s="5">
        <v>0</v>
      </c>
      <c r="H19" s="5">
        <v>0</v>
      </c>
      <c r="I19" s="5">
        <v>0</v>
      </c>
    </row>
    <row r="20" spans="1:9" x14ac:dyDescent="0.25">
      <c r="B20" s="7" t="s">
        <v>12</v>
      </c>
      <c r="D20" s="5">
        <v>24200</v>
      </c>
      <c r="E20" s="5">
        <v>13000</v>
      </c>
      <c r="F20" s="5">
        <v>29000</v>
      </c>
      <c r="G20" s="5">
        <v>19300</v>
      </c>
      <c r="H20" s="5">
        <v>9500</v>
      </c>
      <c r="I20" s="5">
        <v>-300</v>
      </c>
    </row>
    <row r="22" spans="1:9" x14ac:dyDescent="0.25">
      <c r="B22" s="7" t="s">
        <v>13</v>
      </c>
      <c r="D22" s="5">
        <v>74000</v>
      </c>
      <c r="E22" s="5">
        <v>74000</v>
      </c>
      <c r="F22" s="5">
        <v>74000</v>
      </c>
      <c r="G22" s="5">
        <v>74000</v>
      </c>
      <c r="H22" s="5">
        <v>74000</v>
      </c>
      <c r="I22" s="5">
        <v>74000</v>
      </c>
    </row>
    <row r="23" spans="1:9" x14ac:dyDescent="0.25">
      <c r="B23" s="7" t="s">
        <v>14</v>
      </c>
      <c r="D23" s="8">
        <v>0.82702702702702702</v>
      </c>
      <c r="E23" s="8">
        <v>0.67567567567567566</v>
      </c>
      <c r="F23" s="8">
        <v>0.39189189189189189</v>
      </c>
      <c r="G23" s="8">
        <v>0.26081081081081081</v>
      </c>
      <c r="H23" s="8">
        <v>0.12837837837837837</v>
      </c>
      <c r="I23" s="8">
        <v>-4.0540540540540543E-3</v>
      </c>
    </row>
    <row r="25" spans="1:9" x14ac:dyDescent="0.25">
      <c r="A25" s="7" t="s">
        <v>15</v>
      </c>
      <c r="D25" s="10">
        <v>1.6</v>
      </c>
      <c r="E25" s="10">
        <v>1.3</v>
      </c>
      <c r="F25" s="10">
        <v>1.2</v>
      </c>
      <c r="G25" s="10">
        <v>1.2</v>
      </c>
      <c r="H25" s="10">
        <v>1.2</v>
      </c>
      <c r="I25" s="10">
        <v>1.2</v>
      </c>
    </row>
    <row r="27" spans="1:9" x14ac:dyDescent="0.25">
      <c r="A27" s="7" t="s">
        <v>16</v>
      </c>
    </row>
    <row r="28" spans="1:9" x14ac:dyDescent="0.25">
      <c r="B28" s="7" t="s">
        <v>17</v>
      </c>
      <c r="D28" s="5">
        <v>575</v>
      </c>
      <c r="E28" s="5">
        <v>450</v>
      </c>
      <c r="F28" s="5">
        <v>350</v>
      </c>
      <c r="G28" s="5">
        <v>350</v>
      </c>
      <c r="H28" s="5">
        <v>350</v>
      </c>
      <c r="I28" s="5">
        <v>350</v>
      </c>
    </row>
    <row r="29" spans="1:9" x14ac:dyDescent="0.25">
      <c r="B29" s="7" t="s">
        <v>18</v>
      </c>
      <c r="D29" s="5">
        <v>575</v>
      </c>
      <c r="E29" s="5">
        <v>450</v>
      </c>
      <c r="F29" s="5">
        <v>350</v>
      </c>
      <c r="G29" s="5">
        <v>350</v>
      </c>
      <c r="H29" s="5">
        <v>350</v>
      </c>
      <c r="I29" s="5">
        <v>350</v>
      </c>
    </row>
    <row r="32" spans="1:9" x14ac:dyDescent="0.25">
      <c r="C32" s="14" t="s">
        <v>22</v>
      </c>
      <c r="D32" s="15">
        <v>0.4</v>
      </c>
      <c r="E32" s="7" t="s">
        <v>23</v>
      </c>
    </row>
    <row r="33" spans="4:4" x14ac:dyDescent="0.25">
      <c r="D33" s="7" t="s">
        <v>24</v>
      </c>
    </row>
  </sheetData>
  <phoneticPr fontId="0" type="noConversion"/>
  <pageMargins left="0.75" right="0.75" top="0.75" bottom="1" header="0.5" footer="0.5"/>
  <pageSetup orientation="landscape" r:id="rId1"/>
  <headerFooter alignWithMargins="0">
    <oddFooter xml:space="preserve">&amp;L&amp;F&amp;C&amp;A&amp;R&amp;D 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3"/>
  <sheetViews>
    <sheetView workbookViewId="0">
      <selection activeCell="K22" sqref="K22"/>
    </sheetView>
  </sheetViews>
  <sheetFormatPr defaultColWidth="9.109375" defaultRowHeight="13.2" x14ac:dyDescent="0.25"/>
  <cols>
    <col min="1" max="2" width="6.6640625" style="7" customWidth="1"/>
    <col min="3" max="3" width="17.5546875" style="7" customWidth="1"/>
    <col min="4" max="10" width="11.33203125" style="7" customWidth="1"/>
    <col min="11" max="16384" width="9.109375" style="7"/>
  </cols>
  <sheetData>
    <row r="1" spans="1:10" s="1" customFormat="1" ht="17.399999999999999" x14ac:dyDescent="0.3">
      <c r="A1" s="1" t="s">
        <v>0</v>
      </c>
    </row>
    <row r="2" spans="1:10" s="1" customFormat="1" ht="17.399999999999999" x14ac:dyDescent="0.3">
      <c r="A2" s="1" t="s">
        <v>26</v>
      </c>
      <c r="D2" s="2">
        <v>154</v>
      </c>
      <c r="E2" s="1" t="s">
        <v>1</v>
      </c>
      <c r="G2" s="6">
        <v>59.1</v>
      </c>
      <c r="H2" s="1" t="s">
        <v>2</v>
      </c>
    </row>
    <row r="3" spans="1:10" s="1" customFormat="1" ht="17.399999999999999" x14ac:dyDescent="0.3">
      <c r="A3" s="1" t="s">
        <v>19</v>
      </c>
      <c r="D3" s="2"/>
      <c r="G3" s="11">
        <v>1.5349999999999999</v>
      </c>
      <c r="H3" s="1" t="s">
        <v>20</v>
      </c>
    </row>
    <row r="4" spans="1:10" s="1" customFormat="1" ht="17.399999999999999" x14ac:dyDescent="0.3">
      <c r="D4" s="2"/>
      <c r="G4" s="12"/>
    </row>
    <row r="6" spans="1:10" x14ac:dyDescent="0.25">
      <c r="D6" s="3">
        <v>0.83</v>
      </c>
      <c r="E6" s="3">
        <v>0.95</v>
      </c>
      <c r="F6" s="3">
        <v>1.1000000000000001</v>
      </c>
      <c r="G6" s="3">
        <v>1.25</v>
      </c>
      <c r="H6" s="3">
        <v>1.4</v>
      </c>
      <c r="I6" s="13">
        <v>1.5349999999999999</v>
      </c>
      <c r="J6" s="3">
        <v>1</v>
      </c>
    </row>
    <row r="7" spans="1:10" x14ac:dyDescent="0.25">
      <c r="D7" s="4" t="s">
        <v>3</v>
      </c>
      <c r="E7" s="4" t="s">
        <v>3</v>
      </c>
      <c r="F7" s="4" t="s">
        <v>3</v>
      </c>
      <c r="G7" s="4" t="s">
        <v>3</v>
      </c>
      <c r="H7" s="4" t="s">
        <v>3</v>
      </c>
      <c r="I7" s="4" t="s">
        <v>3</v>
      </c>
      <c r="J7" s="4" t="s">
        <v>3</v>
      </c>
    </row>
    <row r="9" spans="1:10" x14ac:dyDescent="0.25">
      <c r="A9" s="7" t="s">
        <v>4</v>
      </c>
      <c r="D9" s="5">
        <v>954</v>
      </c>
      <c r="E9" s="5">
        <v>1114</v>
      </c>
      <c r="F9" s="5">
        <v>1313</v>
      </c>
      <c r="G9" s="5">
        <v>1513</v>
      </c>
      <c r="H9" s="5">
        <v>1712</v>
      </c>
      <c r="I9" s="5">
        <v>1892</v>
      </c>
    </row>
    <row r="10" spans="1:10" x14ac:dyDescent="0.25">
      <c r="A10" s="7" t="s">
        <v>5</v>
      </c>
      <c r="D10" s="5">
        <v>0</v>
      </c>
      <c r="E10" s="5">
        <v>110</v>
      </c>
      <c r="F10" s="5">
        <v>110</v>
      </c>
      <c r="G10" s="5">
        <v>110</v>
      </c>
      <c r="H10" s="5">
        <v>110</v>
      </c>
      <c r="I10" s="5">
        <v>110</v>
      </c>
    </row>
    <row r="11" spans="1:10" x14ac:dyDescent="0.25">
      <c r="B11" s="7" t="s">
        <v>6</v>
      </c>
      <c r="D11" s="5">
        <v>954</v>
      </c>
      <c r="E11" s="5">
        <v>1224</v>
      </c>
      <c r="F11" s="5">
        <v>1423</v>
      </c>
      <c r="G11" s="5">
        <v>1623</v>
      </c>
      <c r="H11" s="5">
        <v>1822</v>
      </c>
      <c r="I11" s="5">
        <v>2002</v>
      </c>
    </row>
    <row r="12" spans="1:10" x14ac:dyDescent="0.25">
      <c r="D12" s="5"/>
      <c r="E12" s="5"/>
      <c r="F12" s="5"/>
      <c r="G12" s="5"/>
      <c r="H12" s="5"/>
      <c r="I12" s="5"/>
    </row>
    <row r="13" spans="1:10" x14ac:dyDescent="0.25">
      <c r="A13" s="7" t="s">
        <v>21</v>
      </c>
      <c r="D13" s="5">
        <v>44200</v>
      </c>
      <c r="E13" s="5">
        <v>50500</v>
      </c>
      <c r="F13" s="5">
        <v>58500</v>
      </c>
      <c r="G13" s="5">
        <v>66500</v>
      </c>
      <c r="H13" s="5">
        <v>74500</v>
      </c>
      <c r="I13" s="5">
        <v>81700</v>
      </c>
      <c r="J13" s="5">
        <v>53200</v>
      </c>
    </row>
    <row r="14" spans="1:10" x14ac:dyDescent="0.25">
      <c r="A14" s="7" t="s">
        <v>7</v>
      </c>
      <c r="D14" s="8">
        <v>0.25900452488687781</v>
      </c>
      <c r="E14" s="8">
        <v>0.29085148514851483</v>
      </c>
      <c r="F14" s="8">
        <v>0.29189743589743589</v>
      </c>
      <c r="G14" s="8">
        <v>0.29287218045112784</v>
      </c>
      <c r="H14" s="8">
        <v>0.29347651006711412</v>
      </c>
      <c r="I14" s="8">
        <v>0.29405140758873927</v>
      </c>
      <c r="J14" s="5"/>
    </row>
    <row r="16" spans="1:10" x14ac:dyDescent="0.25">
      <c r="A16" s="7" t="s">
        <v>8</v>
      </c>
      <c r="D16" s="5">
        <v>12700</v>
      </c>
      <c r="E16" s="5">
        <v>45000</v>
      </c>
      <c r="F16" s="5">
        <v>66400</v>
      </c>
      <c r="G16" s="5">
        <v>87900</v>
      </c>
      <c r="H16" s="5">
        <v>113900</v>
      </c>
      <c r="I16" s="5">
        <v>134000</v>
      </c>
    </row>
    <row r="17" spans="1:9" x14ac:dyDescent="0.25">
      <c r="A17" s="7" t="s">
        <v>9</v>
      </c>
      <c r="D17" s="5">
        <v>11800</v>
      </c>
      <c r="E17" s="5">
        <v>6900</v>
      </c>
      <c r="F17" s="5">
        <v>11700</v>
      </c>
      <c r="G17" s="5">
        <v>16200</v>
      </c>
      <c r="H17" s="5">
        <v>16900</v>
      </c>
      <c r="I17" s="5">
        <v>20200</v>
      </c>
    </row>
    <row r="18" spans="1:9" x14ac:dyDescent="0.25">
      <c r="A18" s="7" t="s">
        <v>10</v>
      </c>
    </row>
    <row r="19" spans="1:9" x14ac:dyDescent="0.25">
      <c r="B19" s="7" t="s">
        <v>11</v>
      </c>
      <c r="D19" s="5">
        <v>70300</v>
      </c>
      <c r="E19" s="5">
        <v>70300</v>
      </c>
      <c r="F19" s="5">
        <v>0</v>
      </c>
      <c r="G19" s="5">
        <v>0</v>
      </c>
      <c r="H19" s="5">
        <v>0</v>
      </c>
      <c r="I19" s="5">
        <v>0</v>
      </c>
    </row>
    <row r="20" spans="1:9" x14ac:dyDescent="0.25">
      <c r="B20" s="7" t="s">
        <v>12</v>
      </c>
      <c r="D20" s="5">
        <v>59200</v>
      </c>
      <c r="E20" s="5">
        <v>31800</v>
      </c>
      <c r="F20" s="5">
        <v>75900</v>
      </c>
      <c r="G20" s="5">
        <v>49900</v>
      </c>
      <c r="H20" s="5">
        <v>23200</v>
      </c>
      <c r="I20" s="5">
        <v>-200</v>
      </c>
    </row>
    <row r="22" spans="1:9" x14ac:dyDescent="0.25">
      <c r="B22" s="7" t="s">
        <v>13</v>
      </c>
      <c r="D22" s="5">
        <v>154000</v>
      </c>
      <c r="E22" s="5">
        <v>154000</v>
      </c>
      <c r="F22" s="5">
        <v>154000</v>
      </c>
      <c r="G22" s="5">
        <v>154000</v>
      </c>
      <c r="H22" s="5">
        <v>154000</v>
      </c>
      <c r="I22" s="5">
        <v>154000</v>
      </c>
    </row>
    <row r="23" spans="1:9" x14ac:dyDescent="0.25">
      <c r="B23" s="7" t="s">
        <v>14</v>
      </c>
      <c r="D23" s="8">
        <v>0.84090909090909094</v>
      </c>
      <c r="E23" s="8">
        <v>0.66298701298701301</v>
      </c>
      <c r="F23" s="8">
        <v>0.49285714285714288</v>
      </c>
      <c r="G23" s="8">
        <v>0.32402597402597405</v>
      </c>
      <c r="H23" s="8">
        <v>0.15064935064935064</v>
      </c>
      <c r="I23" s="8">
        <v>-1.2987012987012987E-3</v>
      </c>
    </row>
    <row r="25" spans="1:9" x14ac:dyDescent="0.25">
      <c r="A25" s="7" t="s">
        <v>15</v>
      </c>
      <c r="D25" s="10">
        <v>2.75</v>
      </c>
      <c r="E25" s="10">
        <v>1.25</v>
      </c>
      <c r="F25" s="10">
        <v>1.25</v>
      </c>
      <c r="G25" s="10">
        <v>1.25</v>
      </c>
      <c r="H25" s="10">
        <v>1.2</v>
      </c>
      <c r="I25" s="10">
        <v>1.2</v>
      </c>
    </row>
    <row r="27" spans="1:9" x14ac:dyDescent="0.25">
      <c r="A27" s="7" t="s">
        <v>16</v>
      </c>
    </row>
    <row r="28" spans="1:9" x14ac:dyDescent="0.25">
      <c r="B28" s="7" t="s">
        <v>17</v>
      </c>
      <c r="D28" s="5">
        <v>975</v>
      </c>
      <c r="E28" s="5">
        <v>550</v>
      </c>
      <c r="F28" s="5">
        <v>525</v>
      </c>
      <c r="G28" s="5">
        <v>525</v>
      </c>
      <c r="H28" s="5">
        <v>525</v>
      </c>
      <c r="I28" s="5">
        <v>525</v>
      </c>
    </row>
    <row r="29" spans="1:9" x14ac:dyDescent="0.25">
      <c r="B29" s="7" t="s">
        <v>18</v>
      </c>
      <c r="D29" s="5">
        <v>975</v>
      </c>
      <c r="E29" s="5">
        <v>550</v>
      </c>
      <c r="F29" s="5">
        <v>525</v>
      </c>
      <c r="G29" s="5">
        <v>525</v>
      </c>
      <c r="H29" s="5">
        <v>525</v>
      </c>
      <c r="I29" s="5">
        <v>525</v>
      </c>
    </row>
    <row r="32" spans="1:9" x14ac:dyDescent="0.25">
      <c r="C32" s="14" t="s">
        <v>22</v>
      </c>
      <c r="D32" s="15">
        <v>0.83</v>
      </c>
      <c r="E32" s="7" t="s">
        <v>23</v>
      </c>
    </row>
    <row r="33" spans="4:4" x14ac:dyDescent="0.25">
      <c r="D33" s="7" t="s">
        <v>24</v>
      </c>
    </row>
  </sheetData>
  <phoneticPr fontId="0" type="noConversion"/>
  <pageMargins left="0.75" right="0.75" top="0.75" bottom="1" header="0.5" footer="0.5"/>
  <pageSetup orientation="landscape" r:id="rId1"/>
  <headerFooter alignWithMargins="0">
    <oddFooter>&amp;L&amp;F&amp;C&amp;A&amp;R&amp;D 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3"/>
  <sheetViews>
    <sheetView workbookViewId="0">
      <selection activeCell="J26" sqref="J25:J26"/>
    </sheetView>
  </sheetViews>
  <sheetFormatPr defaultColWidth="9.109375" defaultRowHeight="13.2" x14ac:dyDescent="0.25"/>
  <cols>
    <col min="1" max="2" width="6.6640625" style="7" customWidth="1"/>
    <col min="3" max="3" width="17.5546875" style="7" customWidth="1"/>
    <col min="4" max="10" width="11.33203125" style="7" customWidth="1"/>
    <col min="11" max="16384" width="9.109375" style="7"/>
  </cols>
  <sheetData>
    <row r="1" spans="1:10" s="1" customFormat="1" ht="17.399999999999999" x14ac:dyDescent="0.3">
      <c r="A1" s="1" t="s">
        <v>0</v>
      </c>
    </row>
    <row r="2" spans="1:10" s="1" customFormat="1" ht="17.399999999999999" x14ac:dyDescent="0.3">
      <c r="A2" s="1" t="s">
        <v>27</v>
      </c>
      <c r="D2" s="2">
        <v>99</v>
      </c>
      <c r="E2" s="1" t="s">
        <v>1</v>
      </c>
      <c r="G2" s="6">
        <v>73.7</v>
      </c>
      <c r="H2" s="1" t="s">
        <v>2</v>
      </c>
    </row>
    <row r="3" spans="1:10" s="1" customFormat="1" ht="17.399999999999999" x14ac:dyDescent="0.3">
      <c r="A3" s="1" t="s">
        <v>19</v>
      </c>
      <c r="D3" s="2"/>
      <c r="G3" s="11">
        <v>0.72899999999999998</v>
      </c>
      <c r="H3" s="1" t="s">
        <v>20</v>
      </c>
    </row>
    <row r="4" spans="1:10" s="1" customFormat="1" ht="17.399999999999999" x14ac:dyDescent="0.3">
      <c r="D4" s="2"/>
      <c r="G4" s="12"/>
    </row>
    <row r="6" spans="1:10" x14ac:dyDescent="0.25">
      <c r="D6" s="3">
        <v>0.36</v>
      </c>
      <c r="E6" s="3">
        <v>0.4</v>
      </c>
      <c r="F6" s="3">
        <v>0.5</v>
      </c>
      <c r="G6" s="3">
        <v>0.6</v>
      </c>
      <c r="H6" s="3">
        <v>0.7</v>
      </c>
      <c r="I6" s="13">
        <v>0.72899999999999998</v>
      </c>
      <c r="J6" s="3">
        <v>1</v>
      </c>
    </row>
    <row r="7" spans="1:10" x14ac:dyDescent="0.25">
      <c r="D7" s="4" t="s">
        <v>3</v>
      </c>
      <c r="E7" s="4" t="s">
        <v>3</v>
      </c>
      <c r="F7" s="4" t="s">
        <v>3</v>
      </c>
      <c r="G7" s="4" t="s">
        <v>3</v>
      </c>
      <c r="H7" s="4" t="s">
        <v>3</v>
      </c>
      <c r="I7" s="4" t="s">
        <v>3</v>
      </c>
      <c r="J7" s="4" t="s">
        <v>3</v>
      </c>
    </row>
    <row r="9" spans="1:10" x14ac:dyDescent="0.25">
      <c r="A9" s="7" t="s">
        <v>4</v>
      </c>
      <c r="D9" s="5">
        <v>497</v>
      </c>
      <c r="E9" s="5">
        <v>564</v>
      </c>
      <c r="F9" s="5">
        <v>729</v>
      </c>
      <c r="G9" s="5">
        <v>895</v>
      </c>
      <c r="H9" s="5">
        <v>1061</v>
      </c>
      <c r="I9" s="5">
        <v>1109</v>
      </c>
    </row>
    <row r="10" spans="1:10" x14ac:dyDescent="0.25">
      <c r="A10" s="7" t="s">
        <v>5</v>
      </c>
      <c r="D10" s="5">
        <v>100</v>
      </c>
      <c r="E10" s="5">
        <v>110</v>
      </c>
      <c r="F10" s="5">
        <v>110</v>
      </c>
      <c r="G10" s="5">
        <v>110</v>
      </c>
      <c r="H10" s="5">
        <v>110</v>
      </c>
      <c r="I10" s="5">
        <v>110</v>
      </c>
    </row>
    <row r="11" spans="1:10" x14ac:dyDescent="0.25">
      <c r="B11" s="7" t="s">
        <v>6</v>
      </c>
      <c r="D11" s="5">
        <v>597</v>
      </c>
      <c r="E11" s="5">
        <v>674</v>
      </c>
      <c r="F11" s="5">
        <v>839</v>
      </c>
      <c r="G11" s="5">
        <v>1005</v>
      </c>
      <c r="H11" s="5">
        <v>1171</v>
      </c>
      <c r="I11" s="5">
        <v>1219</v>
      </c>
    </row>
    <row r="12" spans="1:10" x14ac:dyDescent="0.25">
      <c r="D12" s="5"/>
      <c r="E12" s="5"/>
      <c r="F12" s="5"/>
      <c r="G12" s="5"/>
      <c r="H12" s="5"/>
      <c r="I12" s="5"/>
    </row>
    <row r="13" spans="1:10" x14ac:dyDescent="0.25">
      <c r="A13" s="7" t="s">
        <v>21</v>
      </c>
      <c r="D13" s="5">
        <v>23900</v>
      </c>
      <c r="E13" s="5">
        <v>26500</v>
      </c>
      <c r="F13" s="5">
        <v>33200</v>
      </c>
      <c r="G13" s="5">
        <v>39800</v>
      </c>
      <c r="H13" s="5">
        <v>46400</v>
      </c>
      <c r="I13" s="5">
        <v>48400</v>
      </c>
      <c r="J13" s="5">
        <v>66350</v>
      </c>
    </row>
    <row r="14" spans="1:10" x14ac:dyDescent="0.25">
      <c r="A14" s="7" t="s">
        <v>7</v>
      </c>
      <c r="D14" s="8">
        <v>0.29974895397489537</v>
      </c>
      <c r="E14" s="8">
        <v>0.3052075471698113</v>
      </c>
      <c r="F14" s="8">
        <v>0.30325301204819277</v>
      </c>
      <c r="G14" s="8">
        <v>0.30301507537688444</v>
      </c>
      <c r="H14" s="8">
        <v>0.3028448275862069</v>
      </c>
      <c r="I14" s="8">
        <v>0.30223140495867767</v>
      </c>
      <c r="J14" s="5"/>
    </row>
    <row r="16" spans="1:10" x14ac:dyDescent="0.25">
      <c r="A16" s="7" t="s">
        <v>8</v>
      </c>
      <c r="D16" s="5">
        <v>6800</v>
      </c>
      <c r="E16" s="5">
        <v>20800</v>
      </c>
      <c r="F16" s="5">
        <v>41900</v>
      </c>
      <c r="G16" s="5">
        <v>62300</v>
      </c>
      <c r="H16" s="5">
        <v>80800</v>
      </c>
      <c r="I16" s="5">
        <v>86200</v>
      </c>
    </row>
    <row r="17" spans="1:9" x14ac:dyDescent="0.25">
      <c r="A17" s="7" t="s">
        <v>9</v>
      </c>
      <c r="D17" s="5">
        <v>6800</v>
      </c>
      <c r="E17" s="5">
        <v>3600</v>
      </c>
      <c r="F17" s="5">
        <v>7000</v>
      </c>
      <c r="G17" s="5">
        <v>8700</v>
      </c>
      <c r="H17" s="5">
        <v>11800</v>
      </c>
      <c r="I17" s="5">
        <v>12700</v>
      </c>
    </row>
    <row r="18" spans="1:9" x14ac:dyDescent="0.25">
      <c r="A18" s="7" t="s">
        <v>10</v>
      </c>
    </row>
    <row r="19" spans="1:9" x14ac:dyDescent="0.25">
      <c r="B19" s="7" t="s">
        <v>11</v>
      </c>
      <c r="D19" s="5">
        <v>45600</v>
      </c>
      <c r="E19" s="5">
        <v>45600</v>
      </c>
      <c r="F19" s="5">
        <v>45600</v>
      </c>
      <c r="G19" s="5">
        <v>0</v>
      </c>
      <c r="H19" s="5">
        <v>0</v>
      </c>
      <c r="I19" s="5">
        <v>0</v>
      </c>
    </row>
    <row r="20" spans="1:9" x14ac:dyDescent="0.25">
      <c r="B20" s="7" t="s">
        <v>12</v>
      </c>
      <c r="D20" s="5">
        <v>39800</v>
      </c>
      <c r="E20" s="5">
        <v>29000</v>
      </c>
      <c r="F20" s="5">
        <v>4500</v>
      </c>
      <c r="G20" s="5">
        <v>28000</v>
      </c>
      <c r="H20" s="5">
        <v>6400</v>
      </c>
      <c r="I20" s="5">
        <v>100</v>
      </c>
    </row>
    <row r="22" spans="1:9" x14ac:dyDescent="0.25">
      <c r="B22" s="7" t="s">
        <v>13</v>
      </c>
      <c r="D22" s="5">
        <v>99000</v>
      </c>
      <c r="E22" s="5">
        <v>99000</v>
      </c>
      <c r="F22" s="5">
        <v>99000</v>
      </c>
      <c r="G22" s="5">
        <v>99000</v>
      </c>
      <c r="H22" s="5">
        <v>99000</v>
      </c>
      <c r="I22" s="5">
        <v>99000</v>
      </c>
    </row>
    <row r="23" spans="1:9" x14ac:dyDescent="0.25">
      <c r="B23" s="7" t="s">
        <v>14</v>
      </c>
      <c r="D23" s="8">
        <v>0.86262626262626263</v>
      </c>
      <c r="E23" s="8">
        <v>0.7535353535353535</v>
      </c>
      <c r="F23" s="8">
        <v>0.5060606060606061</v>
      </c>
      <c r="G23" s="8">
        <v>0.28282828282828282</v>
      </c>
      <c r="H23" s="8">
        <v>6.4646464646464646E-2</v>
      </c>
      <c r="I23" s="8">
        <v>1.0101010101010101E-3</v>
      </c>
    </row>
    <row r="25" spans="1:9" x14ac:dyDescent="0.25">
      <c r="A25" s="7" t="s">
        <v>15</v>
      </c>
      <c r="D25" s="10">
        <v>3.1</v>
      </c>
      <c r="E25" s="10">
        <v>1.45</v>
      </c>
      <c r="F25" s="10">
        <v>1.25</v>
      </c>
      <c r="G25" s="10">
        <v>1.2</v>
      </c>
      <c r="H25" s="10">
        <v>1.2</v>
      </c>
      <c r="I25" s="10">
        <v>1.2</v>
      </c>
    </row>
    <row r="27" spans="1:9" x14ac:dyDescent="0.25">
      <c r="A27" s="7" t="s">
        <v>16</v>
      </c>
    </row>
    <row r="28" spans="1:9" x14ac:dyDescent="0.25">
      <c r="B28" s="7" t="s">
        <v>17</v>
      </c>
      <c r="D28" s="5">
        <v>775</v>
      </c>
      <c r="E28" s="5">
        <v>675</v>
      </c>
      <c r="F28" s="5">
        <v>425</v>
      </c>
      <c r="G28" s="5">
        <v>425</v>
      </c>
      <c r="H28" s="5">
        <v>425</v>
      </c>
      <c r="I28" s="5">
        <v>425</v>
      </c>
    </row>
    <row r="29" spans="1:9" x14ac:dyDescent="0.25">
      <c r="B29" s="7" t="s">
        <v>18</v>
      </c>
      <c r="D29" s="5">
        <v>775</v>
      </c>
      <c r="E29" s="5">
        <v>675</v>
      </c>
      <c r="F29" s="5">
        <v>425</v>
      </c>
      <c r="G29" s="5">
        <v>425</v>
      </c>
      <c r="H29" s="5">
        <v>425</v>
      </c>
      <c r="I29" s="5">
        <v>425</v>
      </c>
    </row>
    <row r="32" spans="1:9" x14ac:dyDescent="0.25">
      <c r="C32" s="14" t="s">
        <v>22</v>
      </c>
      <c r="D32" s="15">
        <v>0.36</v>
      </c>
      <c r="E32" s="7" t="s">
        <v>23</v>
      </c>
    </row>
    <row r="33" spans="4:4" x14ac:dyDescent="0.25">
      <c r="D33" s="7" t="s">
        <v>24</v>
      </c>
    </row>
  </sheetData>
  <phoneticPr fontId="0" type="noConversion"/>
  <pageMargins left="0.75" right="0.75" top="0.75" bottom="1" header="0.5" footer="0.5"/>
  <pageSetup orientation="landscape" r:id="rId1"/>
  <headerFooter alignWithMargins="0">
    <oddFooter>&amp;L&amp;F &amp;C&amp;A&amp;R&amp;D &amp;T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workbookViewId="0">
      <selection activeCell="J24" sqref="J24"/>
    </sheetView>
  </sheetViews>
  <sheetFormatPr defaultColWidth="9.109375" defaultRowHeight="13.2" x14ac:dyDescent="0.25"/>
  <cols>
    <col min="1" max="2" width="6.6640625" style="7" customWidth="1"/>
    <col min="3" max="3" width="17.5546875" style="7" customWidth="1"/>
    <col min="4" max="10" width="11.33203125" style="7" customWidth="1"/>
    <col min="11" max="16384" width="9.109375" style="7"/>
  </cols>
  <sheetData>
    <row r="1" spans="1:10" s="1" customFormat="1" ht="17.399999999999999" x14ac:dyDescent="0.3">
      <c r="A1" s="1" t="s">
        <v>0</v>
      </c>
    </row>
    <row r="2" spans="1:10" s="1" customFormat="1" ht="17.399999999999999" x14ac:dyDescent="0.3">
      <c r="A2" s="1" t="s">
        <v>28</v>
      </c>
      <c r="D2" s="2">
        <v>72</v>
      </c>
      <c r="E2" s="1" t="s">
        <v>1</v>
      </c>
      <c r="G2" s="6">
        <v>62.4</v>
      </c>
      <c r="H2" s="1" t="s">
        <v>2</v>
      </c>
    </row>
    <row r="3" spans="1:10" s="1" customFormat="1" ht="17.399999999999999" x14ac:dyDescent="0.3">
      <c r="A3" s="1" t="s">
        <v>19</v>
      </c>
      <c r="D3" s="2"/>
      <c r="G3" s="11">
        <v>0.68700000000000006</v>
      </c>
      <c r="H3" s="1" t="s">
        <v>20</v>
      </c>
    </row>
    <row r="4" spans="1:10" s="1" customFormat="1" ht="17.399999999999999" x14ac:dyDescent="0.3">
      <c r="D4" s="2"/>
      <c r="G4" s="12"/>
    </row>
    <row r="6" spans="1:10" x14ac:dyDescent="0.25">
      <c r="D6" s="3">
        <v>0.36</v>
      </c>
      <c r="E6" s="3">
        <v>0.45</v>
      </c>
      <c r="F6" s="3">
        <v>0.55020000000000002</v>
      </c>
      <c r="G6" s="3">
        <v>0.6</v>
      </c>
      <c r="H6" s="3">
        <v>0.65</v>
      </c>
      <c r="I6" s="13">
        <v>0.68700000000000006</v>
      </c>
      <c r="J6" s="3">
        <v>1</v>
      </c>
    </row>
    <row r="7" spans="1:10" x14ac:dyDescent="0.25">
      <c r="D7" s="4" t="s">
        <v>3</v>
      </c>
      <c r="E7" s="4" t="s">
        <v>3</v>
      </c>
      <c r="F7" s="4" t="s">
        <v>3</v>
      </c>
      <c r="G7" s="4" t="s">
        <v>3</v>
      </c>
      <c r="H7" s="4" t="s">
        <v>3</v>
      </c>
      <c r="I7" s="4" t="s">
        <v>3</v>
      </c>
      <c r="J7" s="4" t="s">
        <v>3</v>
      </c>
    </row>
    <row r="9" spans="1:10" x14ac:dyDescent="0.25">
      <c r="A9" s="7" t="s">
        <v>4</v>
      </c>
      <c r="D9" s="5">
        <v>380</v>
      </c>
      <c r="E9" s="5">
        <v>507</v>
      </c>
      <c r="F9" s="5">
        <v>647</v>
      </c>
      <c r="G9" s="5">
        <v>717</v>
      </c>
      <c r="H9" s="5">
        <v>787</v>
      </c>
      <c r="I9" s="5">
        <v>839</v>
      </c>
    </row>
    <row r="10" spans="1:10" x14ac:dyDescent="0.25">
      <c r="A10" s="7" t="s">
        <v>5</v>
      </c>
      <c r="D10" s="5">
        <v>125</v>
      </c>
      <c r="E10" s="5">
        <v>110</v>
      </c>
      <c r="F10" s="5">
        <v>110</v>
      </c>
      <c r="G10" s="5">
        <v>110</v>
      </c>
      <c r="H10" s="5">
        <v>110</v>
      </c>
      <c r="I10" s="5">
        <v>110</v>
      </c>
    </row>
    <row r="11" spans="1:10" x14ac:dyDescent="0.25">
      <c r="B11" s="7" t="s">
        <v>6</v>
      </c>
      <c r="D11" s="5">
        <v>505</v>
      </c>
      <c r="E11" s="5">
        <v>617</v>
      </c>
      <c r="F11" s="5">
        <v>757</v>
      </c>
      <c r="G11" s="5">
        <v>827</v>
      </c>
      <c r="H11" s="5">
        <v>897</v>
      </c>
      <c r="I11" s="5">
        <v>949</v>
      </c>
    </row>
    <row r="12" spans="1:10" x14ac:dyDescent="0.25">
      <c r="D12" s="5"/>
      <c r="E12" s="5"/>
      <c r="F12" s="5"/>
      <c r="G12" s="5"/>
      <c r="H12" s="5"/>
      <c r="I12" s="5"/>
    </row>
    <row r="13" spans="1:10" x14ac:dyDescent="0.25">
      <c r="A13" s="7" t="s">
        <v>21</v>
      </c>
      <c r="D13" s="5">
        <v>20200</v>
      </c>
      <c r="E13" s="5">
        <v>25300</v>
      </c>
      <c r="F13" s="5">
        <v>30900</v>
      </c>
      <c r="G13" s="5">
        <v>33700</v>
      </c>
      <c r="H13" s="5">
        <v>36500</v>
      </c>
      <c r="I13" s="5">
        <v>38600</v>
      </c>
      <c r="J13" s="5">
        <v>56150</v>
      </c>
    </row>
    <row r="14" spans="1:10" x14ac:dyDescent="0.25">
      <c r="A14" s="7" t="s">
        <v>7</v>
      </c>
      <c r="D14" s="8">
        <v>0.3</v>
      </c>
      <c r="E14" s="8">
        <v>0.29264822134387353</v>
      </c>
      <c r="F14" s="8">
        <v>0.29398058252427184</v>
      </c>
      <c r="G14" s="8">
        <v>0.29448071216617211</v>
      </c>
      <c r="H14" s="8">
        <v>0.29490410958904112</v>
      </c>
      <c r="I14" s="8">
        <v>0.2950259067357513</v>
      </c>
      <c r="J14" s="5"/>
    </row>
    <row r="16" spans="1:10" x14ac:dyDescent="0.25">
      <c r="A16" s="7" t="s">
        <v>8</v>
      </c>
      <c r="D16" s="5">
        <v>6000</v>
      </c>
      <c r="E16" s="5">
        <v>21600</v>
      </c>
      <c r="F16" s="5">
        <v>39300</v>
      </c>
      <c r="G16" s="5">
        <v>48800</v>
      </c>
      <c r="H16" s="5">
        <v>56600</v>
      </c>
      <c r="I16" s="5">
        <v>62400</v>
      </c>
    </row>
    <row r="17" spans="1:9" x14ac:dyDescent="0.25">
      <c r="A17" s="7" t="s">
        <v>9</v>
      </c>
      <c r="D17" s="5">
        <v>2800</v>
      </c>
      <c r="E17" s="5">
        <v>4000</v>
      </c>
      <c r="F17" s="5">
        <v>7200</v>
      </c>
      <c r="G17" s="5">
        <v>7200</v>
      </c>
      <c r="H17" s="5">
        <v>8500</v>
      </c>
      <c r="I17" s="5">
        <v>9500</v>
      </c>
    </row>
    <row r="18" spans="1:9" x14ac:dyDescent="0.25">
      <c r="A18" s="7" t="s">
        <v>10</v>
      </c>
    </row>
    <row r="19" spans="1:9" x14ac:dyDescent="0.25">
      <c r="B19" s="7" t="s">
        <v>11</v>
      </c>
      <c r="D19" s="5">
        <v>36100</v>
      </c>
      <c r="E19" s="5">
        <v>36100</v>
      </c>
      <c r="F19" s="5">
        <v>0</v>
      </c>
      <c r="G19" s="5">
        <v>0</v>
      </c>
      <c r="H19" s="5">
        <v>0</v>
      </c>
      <c r="I19" s="5">
        <v>0</v>
      </c>
    </row>
    <row r="20" spans="1:9" x14ac:dyDescent="0.25">
      <c r="B20" s="7" t="s">
        <v>12</v>
      </c>
      <c r="D20" s="5">
        <v>27100</v>
      </c>
      <c r="E20" s="5">
        <v>10300</v>
      </c>
      <c r="F20" s="5">
        <v>25500</v>
      </c>
      <c r="G20" s="5">
        <v>16000</v>
      </c>
      <c r="H20" s="5">
        <v>6900</v>
      </c>
      <c r="I20" s="5">
        <v>100</v>
      </c>
    </row>
    <row r="22" spans="1:9" x14ac:dyDescent="0.25">
      <c r="B22" s="7" t="s">
        <v>13</v>
      </c>
      <c r="D22" s="5">
        <v>72000</v>
      </c>
      <c r="E22" s="5">
        <v>72000</v>
      </c>
      <c r="F22" s="5">
        <v>72000</v>
      </c>
      <c r="G22" s="5">
        <v>72000</v>
      </c>
      <c r="H22" s="5">
        <v>72000</v>
      </c>
      <c r="I22" s="5">
        <v>72000</v>
      </c>
    </row>
    <row r="23" spans="1:9" x14ac:dyDescent="0.25">
      <c r="B23" s="7" t="s">
        <v>14</v>
      </c>
      <c r="D23" s="8">
        <v>0.87777777777777777</v>
      </c>
      <c r="E23" s="8">
        <v>0.64444444444444449</v>
      </c>
      <c r="F23" s="8">
        <v>0.35416666666666669</v>
      </c>
      <c r="G23" s="8">
        <v>0.22222222222222221</v>
      </c>
      <c r="H23" s="8">
        <v>9.583333333333334E-2</v>
      </c>
      <c r="I23" s="8">
        <v>1.3888888888888889E-3</v>
      </c>
    </row>
    <row r="25" spans="1:9" x14ac:dyDescent="0.25">
      <c r="A25" s="7" t="s">
        <v>15</v>
      </c>
      <c r="D25" s="10">
        <v>2.2000000000000002</v>
      </c>
      <c r="E25" s="10">
        <v>1.4</v>
      </c>
      <c r="F25" s="10">
        <v>1.25</v>
      </c>
      <c r="G25" s="10">
        <v>1.2</v>
      </c>
      <c r="H25" s="10">
        <v>1.2</v>
      </c>
      <c r="I25" s="10">
        <v>1.2</v>
      </c>
    </row>
    <row r="27" spans="1:9" x14ac:dyDescent="0.25">
      <c r="A27" s="7" t="s">
        <v>16</v>
      </c>
    </row>
    <row r="28" spans="1:9" x14ac:dyDescent="0.25">
      <c r="B28" s="7" t="s">
        <v>17</v>
      </c>
      <c r="D28" s="5">
        <v>575</v>
      </c>
      <c r="E28" s="5">
        <v>575</v>
      </c>
      <c r="F28" s="5">
        <v>350</v>
      </c>
      <c r="G28" s="5">
        <v>350</v>
      </c>
      <c r="H28" s="5">
        <v>350</v>
      </c>
      <c r="I28" s="5">
        <v>350</v>
      </c>
    </row>
    <row r="29" spans="1:9" x14ac:dyDescent="0.25">
      <c r="B29" s="7" t="s">
        <v>18</v>
      </c>
      <c r="D29" s="5">
        <v>575</v>
      </c>
      <c r="E29" s="5">
        <v>575</v>
      </c>
      <c r="F29" s="5">
        <v>350</v>
      </c>
      <c r="G29" s="5">
        <v>350</v>
      </c>
      <c r="H29" s="5">
        <v>350</v>
      </c>
      <c r="I29" s="5">
        <v>350</v>
      </c>
    </row>
    <row r="32" spans="1:9" x14ac:dyDescent="0.25">
      <c r="C32" s="14" t="s">
        <v>22</v>
      </c>
      <c r="D32" s="15">
        <v>0.36</v>
      </c>
      <c r="E32" s="7" t="s">
        <v>23</v>
      </c>
    </row>
    <row r="33" spans="4:4" x14ac:dyDescent="0.25">
      <c r="D33" s="7" t="s">
        <v>24</v>
      </c>
    </row>
  </sheetData>
  <phoneticPr fontId="0" type="noConversion"/>
  <pageMargins left="0.75" right="0.75" top="0.75" bottom="1" header="0.5" footer="0.5"/>
  <pageSetup orientation="landscape" r:id="rId1"/>
  <headerFooter alignWithMargins="0">
    <oddFooter>&amp;L&amp;F&amp;C&amp;A&amp;R&amp;D &amp;T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3"/>
  <sheetViews>
    <sheetView workbookViewId="0">
      <selection activeCell="J22" sqref="J22"/>
    </sheetView>
  </sheetViews>
  <sheetFormatPr defaultColWidth="9.109375" defaultRowHeight="13.2" x14ac:dyDescent="0.25"/>
  <cols>
    <col min="1" max="2" width="6.6640625" style="7" customWidth="1"/>
    <col min="3" max="3" width="17.5546875" style="7" customWidth="1"/>
    <col min="4" max="10" width="11.33203125" style="7" customWidth="1"/>
    <col min="11" max="16384" width="9.109375" style="7"/>
  </cols>
  <sheetData>
    <row r="1" spans="1:10" s="1" customFormat="1" ht="17.399999999999999" x14ac:dyDescent="0.3">
      <c r="A1" s="1" t="s">
        <v>0</v>
      </c>
    </row>
    <row r="2" spans="1:10" s="1" customFormat="1" ht="17.399999999999999" x14ac:dyDescent="0.3">
      <c r="A2" s="1" t="s">
        <v>29</v>
      </c>
      <c r="D2" s="2">
        <v>82</v>
      </c>
      <c r="E2" s="1" t="s">
        <v>1</v>
      </c>
      <c r="G2" s="6">
        <v>60.1</v>
      </c>
      <c r="H2" s="1" t="s">
        <v>2</v>
      </c>
    </row>
    <row r="3" spans="1:10" s="1" customFormat="1" ht="17.399999999999999" x14ac:dyDescent="0.3">
      <c r="A3" s="1" t="s">
        <v>19</v>
      </c>
      <c r="D3" s="2"/>
      <c r="G3" s="11">
        <v>0.80700000000000005</v>
      </c>
      <c r="H3" s="1" t="s">
        <v>20</v>
      </c>
    </row>
    <row r="4" spans="1:10" s="1" customFormat="1" ht="17.399999999999999" x14ac:dyDescent="0.3">
      <c r="D4" s="2"/>
      <c r="G4" s="12"/>
    </row>
    <row r="6" spans="1:10" x14ac:dyDescent="0.25">
      <c r="D6" s="3">
        <v>0.44</v>
      </c>
      <c r="E6" s="3">
        <v>0.5</v>
      </c>
      <c r="F6" s="3">
        <v>0.55020000000000002</v>
      </c>
      <c r="G6" s="3">
        <v>0.65</v>
      </c>
      <c r="H6" s="3">
        <v>0.75</v>
      </c>
      <c r="I6" s="13">
        <v>0.80700000000000005</v>
      </c>
      <c r="J6" s="3">
        <v>1</v>
      </c>
    </row>
    <row r="7" spans="1:10" x14ac:dyDescent="0.25">
      <c r="D7" s="4" t="s">
        <v>3</v>
      </c>
      <c r="E7" s="4" t="s">
        <v>3</v>
      </c>
      <c r="F7" s="4" t="s">
        <v>3</v>
      </c>
      <c r="G7" s="4" t="s">
        <v>3</v>
      </c>
      <c r="H7" s="4" t="s">
        <v>3</v>
      </c>
      <c r="I7" s="4" t="s">
        <v>3</v>
      </c>
      <c r="J7" s="4" t="s">
        <v>3</v>
      </c>
    </row>
    <row r="9" spans="1:10" x14ac:dyDescent="0.25">
      <c r="A9" s="7" t="s">
        <v>4</v>
      </c>
      <c r="D9" s="5">
        <v>485</v>
      </c>
      <c r="E9" s="5">
        <v>573</v>
      </c>
      <c r="F9" s="5">
        <v>641</v>
      </c>
      <c r="G9" s="5">
        <v>777</v>
      </c>
      <c r="H9" s="5">
        <v>914</v>
      </c>
      <c r="I9" s="5">
        <v>981</v>
      </c>
    </row>
    <row r="10" spans="1:10" x14ac:dyDescent="0.25">
      <c r="A10" s="7" t="s">
        <v>5</v>
      </c>
      <c r="D10" s="5">
        <v>110</v>
      </c>
      <c r="E10" s="5">
        <v>110</v>
      </c>
      <c r="F10" s="5">
        <v>110</v>
      </c>
      <c r="G10" s="5">
        <v>110</v>
      </c>
      <c r="H10" s="5">
        <v>110</v>
      </c>
      <c r="I10" s="5">
        <v>110</v>
      </c>
    </row>
    <row r="11" spans="1:10" x14ac:dyDescent="0.25">
      <c r="B11" s="7" t="s">
        <v>6</v>
      </c>
      <c r="D11" s="5">
        <v>595</v>
      </c>
      <c r="E11" s="5">
        <v>683</v>
      </c>
      <c r="F11" s="5">
        <v>751</v>
      </c>
      <c r="G11" s="5">
        <v>887</v>
      </c>
      <c r="H11" s="5">
        <v>1024</v>
      </c>
      <c r="I11" s="5">
        <v>1091</v>
      </c>
    </row>
    <row r="12" spans="1:10" x14ac:dyDescent="0.25">
      <c r="D12" s="5"/>
      <c r="E12" s="5"/>
      <c r="F12" s="5"/>
      <c r="G12" s="5"/>
      <c r="H12" s="5"/>
      <c r="I12" s="5"/>
    </row>
    <row r="13" spans="1:10" x14ac:dyDescent="0.25">
      <c r="A13" s="7" t="s">
        <v>21</v>
      </c>
      <c r="D13" s="5">
        <v>24000</v>
      </c>
      <c r="E13" s="5">
        <v>27300</v>
      </c>
      <c r="F13" s="5">
        <v>30000</v>
      </c>
      <c r="G13" s="5">
        <v>35500</v>
      </c>
      <c r="H13" s="5">
        <v>41000</v>
      </c>
      <c r="I13" s="5">
        <v>44100</v>
      </c>
      <c r="J13" s="5">
        <v>54600</v>
      </c>
    </row>
    <row r="14" spans="1:10" x14ac:dyDescent="0.25">
      <c r="A14" s="7" t="s">
        <v>7</v>
      </c>
      <c r="D14" s="8">
        <v>0.29749999999999999</v>
      </c>
      <c r="E14" s="8">
        <v>0.30021978021978024</v>
      </c>
      <c r="F14" s="8">
        <v>0.3004</v>
      </c>
      <c r="G14" s="8">
        <v>0.29983098591549295</v>
      </c>
      <c r="H14" s="8">
        <v>0.29970731707317072</v>
      </c>
      <c r="I14" s="8">
        <v>0.29687074829931975</v>
      </c>
      <c r="J14" s="5"/>
    </row>
    <row r="16" spans="1:10" x14ac:dyDescent="0.25">
      <c r="A16" s="7" t="s">
        <v>8</v>
      </c>
      <c r="D16" s="5">
        <v>11200</v>
      </c>
      <c r="E16" s="5">
        <v>20900</v>
      </c>
      <c r="F16" s="5">
        <v>32400</v>
      </c>
      <c r="G16" s="5">
        <v>47000</v>
      </c>
      <c r="H16" s="5">
        <v>64300</v>
      </c>
      <c r="I16" s="5">
        <v>71900</v>
      </c>
    </row>
    <row r="17" spans="1:9" x14ac:dyDescent="0.25">
      <c r="A17" s="7" t="s">
        <v>9</v>
      </c>
      <c r="D17" s="5">
        <v>1800</v>
      </c>
      <c r="E17" s="5">
        <v>3500</v>
      </c>
      <c r="F17" s="5">
        <v>5100</v>
      </c>
      <c r="G17" s="5">
        <v>8100</v>
      </c>
      <c r="H17" s="5">
        <v>9000</v>
      </c>
      <c r="I17" s="5">
        <v>10300</v>
      </c>
    </row>
    <row r="18" spans="1:9" x14ac:dyDescent="0.25">
      <c r="A18" s="7" t="s">
        <v>10</v>
      </c>
    </row>
    <row r="19" spans="1:9" x14ac:dyDescent="0.25">
      <c r="B19" s="7" t="s">
        <v>11</v>
      </c>
      <c r="D19" s="5">
        <v>38100</v>
      </c>
      <c r="E19" s="5">
        <v>38100</v>
      </c>
      <c r="F19" s="5">
        <v>38100</v>
      </c>
      <c r="G19" s="5">
        <v>0</v>
      </c>
      <c r="H19" s="5">
        <v>0</v>
      </c>
      <c r="I19" s="5">
        <v>0</v>
      </c>
    </row>
    <row r="20" spans="1:9" x14ac:dyDescent="0.25">
      <c r="B20" s="7" t="s">
        <v>12</v>
      </c>
      <c r="D20" s="5">
        <v>30900</v>
      </c>
      <c r="E20" s="5">
        <v>19500</v>
      </c>
      <c r="F20" s="5">
        <v>6400</v>
      </c>
      <c r="G20" s="5">
        <v>26900</v>
      </c>
      <c r="H20" s="5">
        <v>8700</v>
      </c>
      <c r="I20" s="5">
        <v>-200</v>
      </c>
    </row>
    <row r="22" spans="1:9" x14ac:dyDescent="0.25">
      <c r="B22" s="7" t="s">
        <v>13</v>
      </c>
      <c r="D22" s="5">
        <v>82000</v>
      </c>
      <c r="E22" s="5">
        <v>82000</v>
      </c>
      <c r="F22" s="5">
        <v>82000</v>
      </c>
      <c r="G22" s="5">
        <v>82000</v>
      </c>
      <c r="H22" s="5">
        <v>82000</v>
      </c>
      <c r="I22" s="5">
        <v>82000</v>
      </c>
    </row>
    <row r="23" spans="1:9" x14ac:dyDescent="0.25">
      <c r="B23" s="7" t="s">
        <v>14</v>
      </c>
      <c r="D23" s="8">
        <v>0.84146341463414631</v>
      </c>
      <c r="E23" s="8">
        <v>0.70243902439024386</v>
      </c>
      <c r="F23" s="8">
        <v>0.54268292682926833</v>
      </c>
      <c r="G23" s="8">
        <v>0.32804878048780489</v>
      </c>
      <c r="H23" s="8">
        <v>0.10609756097560975</v>
      </c>
      <c r="I23" s="8">
        <v>-2.4390243902439024E-3</v>
      </c>
    </row>
    <row r="25" spans="1:9" x14ac:dyDescent="0.25">
      <c r="A25" s="7" t="s">
        <v>15</v>
      </c>
      <c r="D25" s="10">
        <v>1.75</v>
      </c>
      <c r="E25" s="10">
        <v>1.5</v>
      </c>
      <c r="F25" s="10">
        <v>1.25</v>
      </c>
      <c r="G25" s="10">
        <v>1.25</v>
      </c>
      <c r="H25" s="10">
        <v>1.2</v>
      </c>
      <c r="I25" s="10">
        <v>1.2</v>
      </c>
    </row>
    <row r="27" spans="1:9" x14ac:dyDescent="0.25">
      <c r="A27" s="7" t="s">
        <v>16</v>
      </c>
    </row>
    <row r="28" spans="1:9" x14ac:dyDescent="0.25">
      <c r="B28" s="7" t="s">
        <v>17</v>
      </c>
      <c r="D28" s="5">
        <v>775</v>
      </c>
      <c r="E28" s="5">
        <v>775</v>
      </c>
      <c r="F28" s="5">
        <v>425</v>
      </c>
      <c r="G28" s="5">
        <v>425</v>
      </c>
      <c r="H28" s="5">
        <v>425</v>
      </c>
      <c r="I28" s="5">
        <v>425</v>
      </c>
    </row>
    <row r="29" spans="1:9" x14ac:dyDescent="0.25">
      <c r="B29" s="7" t="s">
        <v>18</v>
      </c>
      <c r="D29" s="5">
        <v>775</v>
      </c>
      <c r="E29" s="5">
        <v>775</v>
      </c>
      <c r="F29" s="5">
        <v>425</v>
      </c>
      <c r="G29" s="5">
        <v>425</v>
      </c>
      <c r="H29" s="5">
        <v>425</v>
      </c>
      <c r="I29" s="5">
        <v>425</v>
      </c>
    </row>
    <row r="32" spans="1:9" x14ac:dyDescent="0.25">
      <c r="C32" s="14" t="s">
        <v>22</v>
      </c>
      <c r="D32" s="15">
        <v>0.44</v>
      </c>
      <c r="E32" s="7" t="s">
        <v>23</v>
      </c>
    </row>
    <row r="33" spans="4:4" x14ac:dyDescent="0.25">
      <c r="D33" s="7" t="s">
        <v>24</v>
      </c>
    </row>
  </sheetData>
  <phoneticPr fontId="0" type="noConversion"/>
  <pageMargins left="0.75" right="0.75" top="0.75" bottom="1" header="0.5" footer="0.5"/>
  <pageSetup orientation="landscape" r:id="rId1"/>
  <headerFooter alignWithMargins="0">
    <oddFooter>&amp;L&amp;F&amp;C&amp;A&amp;R&amp;D &amp;T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3"/>
  <sheetViews>
    <sheetView workbookViewId="0">
      <selection activeCell="J30" sqref="J30"/>
    </sheetView>
  </sheetViews>
  <sheetFormatPr defaultColWidth="9.109375" defaultRowHeight="13.2" x14ac:dyDescent="0.25"/>
  <cols>
    <col min="1" max="2" width="6.6640625" style="7" customWidth="1"/>
    <col min="3" max="3" width="17.5546875" style="7" customWidth="1"/>
    <col min="4" max="10" width="11.33203125" style="7" customWidth="1"/>
    <col min="11" max="16384" width="9.109375" style="7"/>
  </cols>
  <sheetData>
    <row r="1" spans="1:10" s="1" customFormat="1" ht="17.399999999999999" x14ac:dyDescent="0.3">
      <c r="A1" s="1" t="s">
        <v>0</v>
      </c>
    </row>
    <row r="2" spans="1:10" s="1" customFormat="1" ht="17.399999999999999" x14ac:dyDescent="0.3">
      <c r="A2" s="1" t="s">
        <v>30</v>
      </c>
      <c r="D2" s="2">
        <v>74</v>
      </c>
      <c r="E2" s="1" t="s">
        <v>32</v>
      </c>
      <c r="G2" s="6">
        <v>48.4</v>
      </c>
      <c r="H2" s="1" t="s">
        <v>2</v>
      </c>
    </row>
    <row r="3" spans="1:10" s="1" customFormat="1" ht="17.399999999999999" x14ac:dyDescent="0.3">
      <c r="A3" s="1" t="s">
        <v>19</v>
      </c>
      <c r="D3" s="2"/>
      <c r="G3" s="11">
        <v>0.85</v>
      </c>
      <c r="H3" s="1" t="s">
        <v>20</v>
      </c>
    </row>
    <row r="4" spans="1:10" s="1" customFormat="1" ht="17.399999999999999" x14ac:dyDescent="0.3">
      <c r="D4" s="2"/>
      <c r="G4" s="12"/>
    </row>
    <row r="6" spans="1:10" x14ac:dyDescent="0.25">
      <c r="D6" s="3">
        <v>0.42</v>
      </c>
      <c r="E6" s="3">
        <v>0.48</v>
      </c>
      <c r="F6" s="3">
        <v>0.55020000000000002</v>
      </c>
      <c r="G6" s="3">
        <v>0.65</v>
      </c>
      <c r="H6" s="3">
        <v>0.75</v>
      </c>
      <c r="I6" s="13">
        <v>0.85</v>
      </c>
      <c r="J6" s="3">
        <v>1</v>
      </c>
    </row>
    <row r="7" spans="1:10" x14ac:dyDescent="0.25">
      <c r="D7" s="4" t="s">
        <v>3</v>
      </c>
      <c r="E7" s="4" t="s">
        <v>3</v>
      </c>
      <c r="F7" s="4" t="s">
        <v>3</v>
      </c>
      <c r="G7" s="4" t="s">
        <v>3</v>
      </c>
      <c r="H7" s="4" t="s">
        <v>3</v>
      </c>
      <c r="I7" s="4" t="s">
        <v>3</v>
      </c>
      <c r="J7" s="4" t="s">
        <v>3</v>
      </c>
    </row>
    <row r="9" spans="1:10" x14ac:dyDescent="0.25">
      <c r="A9" s="7" t="s">
        <v>4</v>
      </c>
      <c r="D9" s="5">
        <v>348</v>
      </c>
      <c r="E9" s="5">
        <v>413</v>
      </c>
      <c r="F9" s="5">
        <v>490</v>
      </c>
      <c r="G9" s="5">
        <v>599</v>
      </c>
      <c r="H9" s="5">
        <v>708</v>
      </c>
      <c r="I9" s="5">
        <v>817</v>
      </c>
    </row>
    <row r="10" spans="1:10" x14ac:dyDescent="0.25">
      <c r="A10" s="7" t="s">
        <v>5</v>
      </c>
      <c r="D10" s="5">
        <v>110</v>
      </c>
      <c r="E10" s="5">
        <v>110</v>
      </c>
      <c r="F10" s="5">
        <v>110</v>
      </c>
      <c r="G10" s="5">
        <v>110</v>
      </c>
      <c r="H10" s="5">
        <v>110</v>
      </c>
      <c r="I10" s="5">
        <v>110</v>
      </c>
    </row>
    <row r="11" spans="1:10" x14ac:dyDescent="0.25">
      <c r="B11" s="7" t="s">
        <v>6</v>
      </c>
      <c r="D11" s="5">
        <v>458</v>
      </c>
      <c r="E11" s="5">
        <v>523</v>
      </c>
      <c r="F11" s="5">
        <v>600</v>
      </c>
      <c r="G11" s="5">
        <v>709</v>
      </c>
      <c r="H11" s="5">
        <v>818</v>
      </c>
      <c r="I11" s="5">
        <v>927</v>
      </c>
    </row>
    <row r="12" spans="1:10" x14ac:dyDescent="0.25">
      <c r="D12" s="5"/>
      <c r="E12" s="5"/>
      <c r="F12" s="5"/>
      <c r="G12" s="5"/>
      <c r="H12" s="5"/>
      <c r="I12" s="5"/>
    </row>
    <row r="13" spans="1:10" x14ac:dyDescent="0.25">
      <c r="A13" s="7" t="s">
        <v>21</v>
      </c>
      <c r="D13" s="5">
        <v>18300</v>
      </c>
      <c r="E13" s="5">
        <v>20900</v>
      </c>
      <c r="F13" s="5">
        <v>24000</v>
      </c>
      <c r="G13" s="5">
        <v>28300</v>
      </c>
      <c r="H13" s="5">
        <v>32700</v>
      </c>
      <c r="I13" s="5">
        <v>37100</v>
      </c>
      <c r="J13" s="5">
        <v>43600</v>
      </c>
    </row>
    <row r="14" spans="1:10" x14ac:dyDescent="0.25">
      <c r="A14" s="7" t="s">
        <v>7</v>
      </c>
      <c r="D14" s="8">
        <v>0.30032786885245899</v>
      </c>
      <c r="E14" s="8">
        <v>0.30028708133971294</v>
      </c>
      <c r="F14" s="8">
        <v>0.3</v>
      </c>
      <c r="G14" s="8">
        <v>0.30063604240282688</v>
      </c>
      <c r="H14" s="8">
        <v>0.30018348623853208</v>
      </c>
      <c r="I14" s="8">
        <v>0.29983827493261456</v>
      </c>
      <c r="J14" s="5"/>
    </row>
    <row r="16" spans="1:10" x14ac:dyDescent="0.25">
      <c r="A16" s="7" t="s">
        <v>8</v>
      </c>
      <c r="D16" s="5">
        <v>8600</v>
      </c>
      <c r="E16" s="5">
        <v>15900</v>
      </c>
      <c r="F16" s="5">
        <v>26700</v>
      </c>
      <c r="G16" s="5">
        <v>39900</v>
      </c>
      <c r="H16" s="5">
        <v>52200</v>
      </c>
      <c r="I16" s="5">
        <v>64400</v>
      </c>
    </row>
    <row r="17" spans="1:9" x14ac:dyDescent="0.25">
      <c r="A17" s="7" t="s">
        <v>9</v>
      </c>
      <c r="D17" s="5">
        <v>1500</v>
      </c>
      <c r="E17" s="5">
        <v>2700</v>
      </c>
      <c r="F17" s="5">
        <v>4300</v>
      </c>
      <c r="G17" s="5">
        <v>5700</v>
      </c>
      <c r="H17" s="5">
        <v>7800</v>
      </c>
      <c r="I17" s="5">
        <v>9800</v>
      </c>
    </row>
    <row r="18" spans="1:9" x14ac:dyDescent="0.25">
      <c r="A18" s="7" t="s">
        <v>10</v>
      </c>
    </row>
    <row r="19" spans="1:9" x14ac:dyDescent="0.25">
      <c r="B19" s="7" t="s">
        <v>11</v>
      </c>
      <c r="D19" s="5">
        <v>36900</v>
      </c>
      <c r="E19" s="5">
        <v>36900</v>
      </c>
      <c r="F19" s="5">
        <v>36900</v>
      </c>
      <c r="G19" s="5">
        <v>0</v>
      </c>
      <c r="H19" s="5">
        <v>0</v>
      </c>
      <c r="I19" s="5">
        <v>0</v>
      </c>
    </row>
    <row r="20" spans="1:9" x14ac:dyDescent="0.25">
      <c r="B20" s="7" t="s">
        <v>12</v>
      </c>
      <c r="D20" s="5">
        <v>27000</v>
      </c>
      <c r="E20" s="5">
        <v>18500</v>
      </c>
      <c r="F20" s="5">
        <v>6100</v>
      </c>
      <c r="G20" s="5">
        <v>28400</v>
      </c>
      <c r="H20" s="5">
        <v>14000</v>
      </c>
      <c r="I20" s="5">
        <v>-200</v>
      </c>
    </row>
    <row r="22" spans="1:9" x14ac:dyDescent="0.25">
      <c r="B22" s="7" t="s">
        <v>13</v>
      </c>
      <c r="D22" s="5">
        <v>74000</v>
      </c>
      <c r="E22" s="5">
        <v>74000</v>
      </c>
      <c r="F22" s="5">
        <v>74000</v>
      </c>
      <c r="G22" s="5">
        <v>74000</v>
      </c>
      <c r="H22" s="5">
        <v>74000</v>
      </c>
      <c r="I22" s="5">
        <v>74000</v>
      </c>
    </row>
    <row r="23" spans="1:9" x14ac:dyDescent="0.25">
      <c r="B23" s="7" t="s">
        <v>14</v>
      </c>
      <c r="D23" s="8">
        <v>0.86351351351351346</v>
      </c>
      <c r="E23" s="8">
        <v>0.74864864864864866</v>
      </c>
      <c r="F23" s="8">
        <v>0.58108108108108103</v>
      </c>
      <c r="G23" s="8">
        <v>0.38378378378378381</v>
      </c>
      <c r="H23" s="8">
        <v>0.1891891891891892</v>
      </c>
      <c r="I23" s="8">
        <v>-2.7027027027027029E-3</v>
      </c>
    </row>
    <row r="25" spans="1:9" x14ac:dyDescent="0.25">
      <c r="A25" s="7" t="s">
        <v>15</v>
      </c>
      <c r="D25" s="10">
        <v>1.65</v>
      </c>
      <c r="E25" s="10">
        <v>1.45</v>
      </c>
      <c r="F25" s="10">
        <v>1.25</v>
      </c>
      <c r="G25" s="10">
        <v>1.2</v>
      </c>
      <c r="H25" s="10">
        <v>1.2</v>
      </c>
      <c r="I25" s="10">
        <v>1.2</v>
      </c>
    </row>
    <row r="27" spans="1:9" x14ac:dyDescent="0.25">
      <c r="A27" s="7" t="s">
        <v>16</v>
      </c>
    </row>
    <row r="28" spans="1:9" x14ac:dyDescent="0.25">
      <c r="B28" s="7" t="s">
        <v>17</v>
      </c>
      <c r="D28" s="5">
        <v>575</v>
      </c>
      <c r="E28" s="5">
        <v>575</v>
      </c>
      <c r="F28" s="5">
        <v>375</v>
      </c>
      <c r="G28" s="5">
        <v>350</v>
      </c>
      <c r="H28" s="5">
        <v>350</v>
      </c>
      <c r="I28" s="5">
        <v>350</v>
      </c>
    </row>
    <row r="29" spans="1:9" x14ac:dyDescent="0.25">
      <c r="B29" s="7" t="s">
        <v>18</v>
      </c>
      <c r="D29" s="5">
        <v>575</v>
      </c>
      <c r="E29" s="5">
        <v>575</v>
      </c>
      <c r="F29" s="5">
        <v>375</v>
      </c>
      <c r="G29" s="5">
        <v>350</v>
      </c>
      <c r="H29" s="5">
        <v>350</v>
      </c>
      <c r="I29" s="5">
        <v>350</v>
      </c>
    </row>
    <row r="32" spans="1:9" x14ac:dyDescent="0.25">
      <c r="C32" s="14" t="s">
        <v>22</v>
      </c>
      <c r="D32" s="15">
        <v>0.42</v>
      </c>
      <c r="E32" s="7" t="s">
        <v>23</v>
      </c>
    </row>
    <row r="33" spans="4:4" x14ac:dyDescent="0.25">
      <c r="D33" s="7" t="s">
        <v>24</v>
      </c>
    </row>
  </sheetData>
  <phoneticPr fontId="0" type="noConversion"/>
  <pageMargins left="0.75" right="0.75" top="0.75" bottom="1" header="0.5" footer="0.5"/>
  <pageSetup orientation="landscape" r:id="rId1"/>
  <headerFooter alignWithMargins="0">
    <oddFooter>&amp;L&amp;F&amp;C&amp;A&amp;R&amp;D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Highlights</vt:lpstr>
      <vt:lpstr>Summary</vt:lpstr>
      <vt:lpstr>Baltimore MD</vt:lpstr>
      <vt:lpstr>Atlanta GA</vt:lpstr>
      <vt:lpstr>New York City</vt:lpstr>
      <vt:lpstr>Orange County CA</vt:lpstr>
      <vt:lpstr>Omaha NE</vt:lpstr>
      <vt:lpstr>Philadelphia</vt:lpstr>
      <vt:lpstr>Rural CO</vt:lpstr>
      <vt:lpstr>Sheet2</vt:lpstr>
      <vt:lpstr>Sheet1</vt:lpstr>
    </vt:vector>
  </TitlesOfParts>
  <Company>Dell - Personal Systems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S. Wilkins Jr.</dc:creator>
  <cp:lastModifiedBy>Aniket Gupta</cp:lastModifiedBy>
  <cp:lastPrinted>2001-11-29T13:28:58Z</cp:lastPrinted>
  <dcterms:created xsi:type="dcterms:W3CDTF">2001-11-15T11:57:51Z</dcterms:created>
  <dcterms:modified xsi:type="dcterms:W3CDTF">2024-02-03T22:32:01Z</dcterms:modified>
</cp:coreProperties>
</file>