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E0B9E0B6-8325-4871-A613-D30C7779C471}" xr6:coauthVersionLast="47" xr6:coauthVersionMax="47" xr10:uidLastSave="{00000000-0000-0000-0000-000000000000}"/>
  <bookViews>
    <workbookView xWindow="768" yWindow="768" windowWidth="17280" windowHeight="8880"/>
  </bookViews>
  <sheets>
    <sheet name="Water Height 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1" l="1"/>
  <c r="J49" i="1"/>
  <c r="C50" i="1"/>
  <c r="F50" i="1"/>
  <c r="H50" i="1" s="1"/>
  <c r="C51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J50" i="1" l="1"/>
  <c r="E50" i="1"/>
  <c r="D50" i="1" s="1"/>
  <c r="F51" i="1" l="1"/>
  <c r="H51" i="1" s="1"/>
  <c r="I50" i="1"/>
  <c r="E51" i="1" l="1"/>
  <c r="D51" i="1" s="1"/>
  <c r="J51" i="1"/>
  <c r="F52" i="1" l="1"/>
  <c r="H52" i="1" s="1"/>
  <c r="I51" i="1"/>
  <c r="E52" i="1" l="1"/>
  <c r="D52" i="1" s="1"/>
  <c r="J52" i="1"/>
  <c r="F53" i="1" l="1"/>
  <c r="H53" i="1" s="1"/>
  <c r="I52" i="1"/>
  <c r="J53" i="1" l="1"/>
  <c r="E53" i="1"/>
  <c r="D53" i="1" s="1"/>
  <c r="F54" i="1" l="1"/>
  <c r="H54" i="1" s="1"/>
  <c r="I53" i="1"/>
  <c r="E54" i="1" l="1"/>
  <c r="D54" i="1" s="1"/>
  <c r="J54" i="1"/>
  <c r="F55" i="1" l="1"/>
  <c r="H55" i="1" s="1"/>
  <c r="I54" i="1"/>
  <c r="J55" i="1" l="1"/>
  <c r="E55" i="1"/>
  <c r="D55" i="1" s="1"/>
  <c r="I55" i="1" l="1"/>
  <c r="F56" i="1"/>
  <c r="H56" i="1" s="1"/>
  <c r="J56" i="1" l="1"/>
  <c r="E56" i="1"/>
  <c r="D56" i="1" s="1"/>
  <c r="I56" i="1" l="1"/>
  <c r="F57" i="1"/>
  <c r="H57" i="1" s="1"/>
  <c r="E57" i="1" l="1"/>
  <c r="D57" i="1" s="1"/>
  <c r="J57" i="1"/>
  <c r="I57" i="1" l="1"/>
  <c r="F58" i="1"/>
  <c r="H58" i="1" s="1"/>
  <c r="J58" i="1" l="1"/>
  <c r="E58" i="1"/>
  <c r="D58" i="1" s="1"/>
  <c r="F59" i="1" l="1"/>
  <c r="H59" i="1" s="1"/>
  <c r="I58" i="1"/>
  <c r="E59" i="1" l="1"/>
  <c r="D59" i="1" s="1"/>
  <c r="J59" i="1"/>
  <c r="F60" i="1" l="1"/>
  <c r="H60" i="1" s="1"/>
  <c r="I59" i="1"/>
  <c r="E60" i="1" l="1"/>
  <c r="D60" i="1" s="1"/>
  <c r="J60" i="1"/>
  <c r="F61" i="1" l="1"/>
  <c r="H61" i="1" s="1"/>
  <c r="I60" i="1"/>
  <c r="J61" i="1" l="1"/>
  <c r="E61" i="1"/>
  <c r="D61" i="1" s="1"/>
  <c r="F62" i="1" l="1"/>
  <c r="H62" i="1" s="1"/>
  <c r="I61" i="1"/>
  <c r="J62" i="1" l="1"/>
  <c r="E62" i="1"/>
  <c r="D62" i="1" s="1"/>
  <c r="F63" i="1" l="1"/>
  <c r="H63" i="1" s="1"/>
  <c r="I62" i="1"/>
  <c r="J63" i="1" l="1"/>
  <c r="E63" i="1"/>
  <c r="D63" i="1" s="1"/>
  <c r="I63" i="1" l="1"/>
  <c r="F64" i="1"/>
  <c r="H64" i="1" s="1"/>
  <c r="J64" i="1" l="1"/>
  <c r="E64" i="1"/>
  <c r="D64" i="1" s="1"/>
  <c r="I64" i="1" l="1"/>
  <c r="F65" i="1"/>
  <c r="H65" i="1" s="1"/>
  <c r="E65" i="1" l="1"/>
  <c r="D65" i="1" s="1"/>
  <c r="J65" i="1"/>
  <c r="F66" i="1" l="1"/>
  <c r="H66" i="1" s="1"/>
  <c r="I65" i="1"/>
  <c r="J66" i="1" l="1"/>
  <c r="E66" i="1"/>
  <c r="D66" i="1" s="1"/>
  <c r="F67" i="1" l="1"/>
  <c r="H67" i="1" s="1"/>
  <c r="I66" i="1"/>
  <c r="E67" i="1" l="1"/>
  <c r="D67" i="1" s="1"/>
  <c r="J67" i="1"/>
  <c r="F68" i="1" l="1"/>
  <c r="H68" i="1" s="1"/>
  <c r="I67" i="1"/>
  <c r="E68" i="1" l="1"/>
  <c r="D68" i="1" s="1"/>
  <c r="J68" i="1"/>
  <c r="F69" i="1" l="1"/>
  <c r="H69" i="1" s="1"/>
  <c r="I68" i="1"/>
  <c r="J69" i="1" l="1"/>
  <c r="E69" i="1"/>
  <c r="D69" i="1" s="1"/>
  <c r="F70" i="1" l="1"/>
  <c r="H70" i="1" s="1"/>
  <c r="I69" i="1"/>
  <c r="E70" i="1" l="1"/>
  <c r="D70" i="1" s="1"/>
  <c r="J70" i="1"/>
  <c r="I70" i="1" l="1"/>
  <c r="F71" i="1"/>
  <c r="H71" i="1" s="1"/>
  <c r="J71" i="1" l="1"/>
  <c r="E71" i="1"/>
  <c r="D71" i="1" s="1"/>
  <c r="I71" i="1" l="1"/>
  <c r="F72" i="1"/>
  <c r="H72" i="1" s="1"/>
  <c r="J72" i="1" l="1"/>
  <c r="E72" i="1"/>
  <c r="D72" i="1" s="1"/>
  <c r="F73" i="1" l="1"/>
  <c r="H73" i="1" s="1"/>
  <c r="I72" i="1"/>
  <c r="E73" i="1" l="1"/>
  <c r="D73" i="1" s="1"/>
  <c r="J73" i="1"/>
  <c r="F74" i="1" l="1"/>
  <c r="H74" i="1" s="1"/>
  <c r="I73" i="1"/>
  <c r="J74" i="1" l="1"/>
  <c r="E74" i="1"/>
  <c r="D74" i="1" s="1"/>
  <c r="F75" i="1" l="1"/>
  <c r="H75" i="1" s="1"/>
  <c r="I74" i="1"/>
  <c r="E75" i="1" l="1"/>
  <c r="D75" i="1" s="1"/>
  <c r="J75" i="1"/>
  <c r="F76" i="1" l="1"/>
  <c r="H76" i="1" s="1"/>
  <c r="I75" i="1"/>
  <c r="E76" i="1" l="1"/>
  <c r="D76" i="1" s="1"/>
  <c r="J76" i="1"/>
  <c r="F77" i="1" l="1"/>
  <c r="H77" i="1" s="1"/>
  <c r="I76" i="1"/>
  <c r="J77" i="1" l="1"/>
  <c r="E77" i="1"/>
  <c r="D77" i="1" s="1"/>
  <c r="F78" i="1" l="1"/>
  <c r="H78" i="1" s="1"/>
  <c r="I77" i="1"/>
  <c r="E78" i="1" l="1"/>
  <c r="D78" i="1" s="1"/>
  <c r="J78" i="1"/>
  <c r="I78" i="1" l="1"/>
  <c r="F79" i="1"/>
  <c r="H79" i="1" s="1"/>
  <c r="J79" i="1" l="1"/>
  <c r="J81" i="1" s="1"/>
  <c r="E79" i="1"/>
  <c r="D79" i="1" s="1"/>
  <c r="I79" i="1" s="1"/>
</calcChain>
</file>

<file path=xl/sharedStrings.xml><?xml version="1.0" encoding="utf-8"?>
<sst xmlns="http://schemas.openxmlformats.org/spreadsheetml/2006/main" count="38" uniqueCount="35">
  <si>
    <t>Initial Conditions</t>
  </si>
  <si>
    <t>h</t>
  </si>
  <si>
    <t>dh/dt</t>
  </si>
  <si>
    <t>v</t>
  </si>
  <si>
    <t>t</t>
  </si>
  <si>
    <t>Density [kg/m^3]</t>
  </si>
  <si>
    <t>Reservoir Area [m^2]</t>
  </si>
  <si>
    <t>Valve Area [m^2]</t>
  </si>
  <si>
    <t>Time Increment [s]</t>
  </si>
  <si>
    <t>[m]</t>
  </si>
  <si>
    <t>[m/s]</t>
  </si>
  <si>
    <t>[kg/s]</t>
  </si>
  <si>
    <t>Gravity [kg/(m*s^2)]</t>
  </si>
  <si>
    <t>m</t>
  </si>
  <si>
    <t>[kg]</t>
  </si>
  <si>
    <t>Total</t>
  </si>
  <si>
    <t>Modeling of Reservoir Water Height Level</t>
  </si>
  <si>
    <t>Copyright 1996</t>
  </si>
  <si>
    <t>Engineering Software</t>
  </si>
  <si>
    <t>[min]</t>
  </si>
  <si>
    <t>Time</t>
  </si>
  <si>
    <t>Height</t>
  </si>
  <si>
    <t>Height Change</t>
  </si>
  <si>
    <t>Velocity</t>
  </si>
  <si>
    <t>m in</t>
  </si>
  <si>
    <t>m out</t>
  </si>
  <si>
    <t>in/out</t>
  </si>
  <si>
    <t>Accumulation</t>
  </si>
  <si>
    <t>Mass Change</t>
  </si>
  <si>
    <t>Mass</t>
  </si>
  <si>
    <t>Mass Flow Inlet</t>
  </si>
  <si>
    <t>Mass Flow Outlet</t>
  </si>
  <si>
    <t>Output Values:</t>
  </si>
  <si>
    <t>No.</t>
  </si>
  <si>
    <t>Input 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</si>
</sst>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"/>
    <numFmt numFmtId="166" formatCode="#,##0.0000"/>
  </numFmts>
  <fonts count="6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4" fontId="0" fillId="2" borderId="0" xfId="0" applyNumberFormat="1" applyFill="1"/>
    <xf numFmtId="166" fontId="0" fillId="2" borderId="0" xfId="0" applyNumberFormat="1" applyFill="1"/>
    <xf numFmtId="4" fontId="2" fillId="0" borderId="0" xfId="0" applyNumberFormat="1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" fontId="0" fillId="2" borderId="0" xfId="0" applyNumberFormat="1" applyFill="1" applyAlignment="1">
      <alignment horizontal="righ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Modeling of Reservoir Water Height Level</a:t>
            </a:r>
          </a:p>
        </c:rich>
      </c:tx>
      <c:layout>
        <c:manualLayout>
          <c:xMode val="edge"/>
          <c:yMode val="edge"/>
          <c:x val="0.32452536214912731"/>
          <c:y val="2.74559869020999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47741409730298E-2"/>
          <c:y val="0.12143994206698076"/>
          <c:w val="0.80514036859280758"/>
          <c:h val="0.70646366298095775"/>
        </c:manualLayout>
      </c:layout>
      <c:lineChart>
        <c:grouping val="standard"/>
        <c:varyColors val="0"/>
        <c:ser>
          <c:idx val="1"/>
          <c:order val="0"/>
          <c:tx>
            <c:v>Height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Ref>
              <c:f>'Water Height Level'!$C$49:$C$79</c:f>
              <c:numCache>
                <c:formatCode>#,##0.00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'Water Height Level'!$D$49:$D$79</c:f>
              <c:numCache>
                <c:formatCode>#,##0.00</c:formatCode>
                <c:ptCount val="31"/>
                <c:pt idx="0">
                  <c:v>3</c:v>
                </c:pt>
                <c:pt idx="1">
                  <c:v>2.8098391866542003</c:v>
                </c:pt>
                <c:pt idx="2">
                  <c:v>2.6270923789151444</c:v>
                </c:pt>
                <c:pt idx="3">
                  <c:v>2.4517108633970208</c:v>
                </c:pt>
                <c:pt idx="4">
                  <c:v>2.2836428206180668</c:v>
                </c:pt>
                <c:pt idx="5">
                  <c:v>2.1228330476326023</c:v>
                </c:pt>
                <c:pt idx="6">
                  <c:v>1.9692226503004948</c:v>
                </c:pt>
                <c:pt idx="7">
                  <c:v>1.8227487015596422</c:v>
                </c:pt>
                <c:pt idx="8">
                  <c:v>1.6833438616802785</c:v>
                </c:pt>
                <c:pt idx="9">
                  <c:v>1.5509359560913805</c:v>
                </c:pt>
                <c:pt idx="10">
                  <c:v>1.4254475060029783</c:v>
                </c:pt>
                <c:pt idx="11">
                  <c:v>1.3067952067413522</c:v>
                </c:pt>
                <c:pt idx="12">
                  <c:v>1.194889348524367</c:v>
                </c:pt>
                <c:pt idx="13">
                  <c:v>1.0896331744172287</c:v>
                </c:pt>
                <c:pt idx="14">
                  <c:v>0.99092217054998166</c:v>
                </c:pt>
                <c:pt idx="15">
                  <c:v>0.89864328452665754</c:v>
                </c:pt>
                <c:pt idx="16">
                  <c:v>0.8126740695645418</c:v>
                </c:pt>
                <c:pt idx="17">
                  <c:v>0.73288175461750238</c:v>
                </c:pt>
                <c:pt idx="18">
                  <c:v>0.65912224502364092</c:v>
                </c:pt>
                <c:pt idx="19">
                  <c:v>0.59123906467272869</c:v>
                </c:pt>
                <c:pt idx="20">
                  <c:v>0.52906226004471613</c:v>
                </c:pt>
                <c:pt idx="21">
                  <c:v>0.47240729955189092</c:v>
                </c:pt>
                <c:pt idx="22">
                  <c:v>0.42107401922381288</c:v>
                </c:pt>
                <c:pt idx="23">
                  <c:v>0.37484568843019211</c:v>
                </c:pt>
                <c:pt idx="24">
                  <c:v>0.33348829684036585</c:v>
                </c:pt>
                <c:pt idx="25">
                  <c:v>0.29675019453383772</c:v>
                </c:pt>
                <c:pt idx="26">
                  <c:v>0.26436224709036815</c:v>
                </c:pt>
                <c:pt idx="27">
                  <c:v>0.23603868922690702</c:v>
                </c:pt>
                <c:pt idx="28">
                  <c:v>0.21147886290768025</c:v>
                </c:pt>
                <c:pt idx="29">
                  <c:v>0.19036999480145678</c:v>
                </c:pt>
                <c:pt idx="30">
                  <c:v>0.17239109029124614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6-4E18-A345-6E244375C039}"/>
            </c:ext>
          </c:extLst>
        </c:ser>
        <c:ser>
          <c:idx val="4"/>
          <c:order val="1"/>
          <c:tx>
            <c:v>Velocity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'Water Height Level'!$C$49:$C$79</c:f>
              <c:numCache>
                <c:formatCode>#,##0.00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'Water Height Level'!$F$49:$F$79</c:f>
              <c:numCache>
                <c:formatCode>#,##0.00</c:formatCode>
                <c:ptCount val="31"/>
                <c:pt idx="0">
                  <c:v>0</c:v>
                </c:pt>
                <c:pt idx="1">
                  <c:v>7.6720271115266527</c:v>
                </c:pt>
                <c:pt idx="2">
                  <c:v>7.424893591301859</c:v>
                </c:pt>
                <c:pt idx="3">
                  <c:v>7.179383850604113</c:v>
                </c:pt>
                <c:pt idx="4">
                  <c:v>6.93560142596513</c:v>
                </c:pt>
                <c:pt idx="5">
                  <c:v>6.6936590995154859</c:v>
                </c:pt>
                <c:pt idx="6">
                  <c:v>6.4536799110702461</c:v>
                </c:pt>
                <c:pt idx="7">
                  <c:v>6.2157982913617547</c:v>
                </c:pt>
                <c:pt idx="8">
                  <c:v>5.9801613293121267</c:v>
                </c:pt>
                <c:pt idx="9">
                  <c:v>5.7469301862965994</c:v>
                </c:pt>
                <c:pt idx="10">
                  <c:v>5.5162816696134076</c:v>
                </c:pt>
                <c:pt idx="11">
                  <c:v>5.2884099753875393</c:v>
                </c:pt>
                <c:pt idx="12">
                  <c:v>5.0635286072328389</c:v>
                </c:pt>
                <c:pt idx="13">
                  <c:v>4.8418724702379432</c:v>
                </c:pt>
                <c:pt idx="14">
                  <c:v>4.6237001289082347</c:v>
                </c:pt>
                <c:pt idx="15">
                  <c:v>4.4092962007774714</c:v>
                </c:pt>
                <c:pt idx="16">
                  <c:v>4.1989738320705241</c:v>
                </c:pt>
                <c:pt idx="17">
                  <c:v>3.9930771649013135</c:v>
                </c:pt>
                <c:pt idx="18">
                  <c:v>3.7919836531287152</c:v>
                </c:pt>
                <c:pt idx="19">
                  <c:v>3.5961060116970738</c:v>
                </c:pt>
                <c:pt idx="20">
                  <c:v>3.4058934876004177</c:v>
                </c:pt>
                <c:pt idx="21">
                  <c:v>3.2218320164275061</c:v>
                </c:pt>
                <c:pt idx="22">
                  <c:v>3.0444426776026017</c:v>
                </c:pt>
                <c:pt idx="23">
                  <c:v>2.8742776931206921</c:v>
                </c:pt>
                <c:pt idx="24">
                  <c:v>2.7119130529942086</c:v>
                </c:pt>
                <c:pt idx="25">
                  <c:v>2.5579367435509384</c:v>
                </c:pt>
                <c:pt idx="26">
                  <c:v>2.4129315814489845</c:v>
                </c:pt>
                <c:pt idx="27">
                  <c:v>2.2774519287820376</c:v>
                </c:pt>
                <c:pt idx="28">
                  <c:v>2.151994210640892</c:v>
                </c:pt>
                <c:pt idx="29">
                  <c:v>2.0369622702074497</c:v>
                </c:pt>
                <c:pt idx="30">
                  <c:v>1.9326301503403547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6-4E18-A345-6E244375C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672880"/>
        <c:axId val="1"/>
      </c:lineChart>
      <c:lineChart>
        <c:grouping val="standard"/>
        <c:varyColors val="0"/>
        <c:ser>
          <c:idx val="2"/>
          <c:order val="2"/>
          <c:tx>
            <c:v>Mass Flow Inlet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squar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'Water Height Level'!$C$49:$C$79</c:f>
              <c:numCache>
                <c:formatCode>#,##0.00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'Water Height Level'!$G$49:$G$79</c:f>
              <c:numCache>
                <c:formatCode>#,##0.00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6-4E18-A345-6E244375C039}"/>
            </c:ext>
          </c:extLst>
        </c:ser>
        <c:ser>
          <c:idx val="3"/>
          <c:order val="3"/>
          <c:tx>
            <c:v>Mass Flow Outlet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'Water Height Level'!$C$49:$C$79</c:f>
              <c:numCache>
                <c:formatCode>#,##0.00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'Water Height Level'!$H$49:$H$79</c:f>
              <c:numCache>
                <c:formatCode>#,##0.00</c:formatCode>
                <c:ptCount val="31"/>
                <c:pt idx="0">
                  <c:v>0</c:v>
                </c:pt>
                <c:pt idx="1">
                  <c:v>57.540203336449892</c:v>
                </c:pt>
                <c:pt idx="2">
                  <c:v>55.686701934763938</c:v>
                </c:pt>
                <c:pt idx="3">
                  <c:v>53.845378879530848</c:v>
                </c:pt>
                <c:pt idx="4">
                  <c:v>52.017010694738474</c:v>
                </c:pt>
                <c:pt idx="5">
                  <c:v>50.202443246366137</c:v>
                </c:pt>
                <c:pt idx="6">
                  <c:v>48.402599333026842</c:v>
                </c:pt>
                <c:pt idx="7">
                  <c:v>46.618487185213155</c:v>
                </c:pt>
                <c:pt idx="8">
                  <c:v>44.851209969840944</c:v>
                </c:pt>
                <c:pt idx="9">
                  <c:v>43.101976397224497</c:v>
                </c:pt>
                <c:pt idx="10">
                  <c:v>41.372112522100558</c:v>
                </c:pt>
                <c:pt idx="11">
                  <c:v>39.663074815406539</c:v>
                </c:pt>
                <c:pt idx="12">
                  <c:v>37.976464554246292</c:v>
                </c:pt>
                <c:pt idx="13">
                  <c:v>36.314043526784573</c:v>
                </c:pt>
                <c:pt idx="14">
                  <c:v>34.677750966811757</c:v>
                </c:pt>
                <c:pt idx="15">
                  <c:v>33.069721505831033</c:v>
                </c:pt>
                <c:pt idx="16">
                  <c:v>31.492303740528925</c:v>
                </c:pt>
                <c:pt idx="17">
                  <c:v>29.94807873675985</c:v>
                </c:pt>
                <c:pt idx="18">
                  <c:v>28.439877398465363</c:v>
                </c:pt>
                <c:pt idx="19">
                  <c:v>26.970795087728053</c:v>
                </c:pt>
                <c:pt idx="20">
                  <c:v>25.544201157003133</c:v>
                </c:pt>
                <c:pt idx="21">
                  <c:v>24.163740123206296</c:v>
                </c:pt>
                <c:pt idx="22">
                  <c:v>22.833320082019512</c:v>
                </c:pt>
                <c:pt idx="23">
                  <c:v>21.557082698405189</c:v>
                </c:pt>
                <c:pt idx="24">
                  <c:v>20.339347897456562</c:v>
                </c:pt>
                <c:pt idx="25">
                  <c:v>19.184525576632037</c:v>
                </c:pt>
                <c:pt idx="26">
                  <c:v>18.096986860867386</c:v>
                </c:pt>
                <c:pt idx="27">
                  <c:v>17.080889465865283</c:v>
                </c:pt>
                <c:pt idx="28">
                  <c:v>16.13995657980669</c:v>
                </c:pt>
                <c:pt idx="29">
                  <c:v>15.277217026555871</c:v>
                </c:pt>
                <c:pt idx="30">
                  <c:v>14.49472612755266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6-4E18-A345-6E244375C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9567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[min]
</a:t>
                </a:r>
              </a:p>
            </c:rich>
          </c:tx>
          <c:layout>
            <c:manualLayout>
              <c:xMode val="edge"/>
              <c:yMode val="edge"/>
              <c:x val="0.45680472172078246"/>
              <c:y val="0.870143584897323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 [m] -- Velocity [m/s]</a:t>
                </a:r>
              </a:p>
            </c:rich>
          </c:tx>
          <c:layout>
            <c:manualLayout>
              <c:xMode val="edge"/>
              <c:yMode val="edge"/>
              <c:x val="1.6755385545742987E-2"/>
              <c:y val="0.360095828216003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5672880"/>
        <c:crosses val="autoZero"/>
        <c:crossBetween val="midCat"/>
        <c:majorUnit val="2"/>
        <c:minorUnit val="2"/>
      </c:valAx>
      <c:catAx>
        <c:axId val="3"/>
        <c:scaling>
          <c:orientation val="minMax"/>
        </c:scaling>
        <c:delete val="1"/>
        <c:axPos val="b"/>
        <c:numFmt formatCode="#,##0.00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0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Flow Rates [kg/s]</a:t>
                </a:r>
              </a:p>
            </c:rich>
          </c:tx>
          <c:layout>
            <c:manualLayout>
              <c:xMode val="edge"/>
              <c:yMode val="edge"/>
              <c:x val="0.95682070090163895"/>
              <c:y val="0.374879821163288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  <c:majorUnit val="20"/>
        <c:minorUnit val="2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662195756901096"/>
          <c:y val="0.93772755265633856"/>
          <c:w val="0.4744419696636698"/>
          <c:h val="2.95679858945692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0.54" l="0.75" r="0.75" t="0.52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82</xdr:row>
      <xdr:rowOff>0</xdr:rowOff>
    </xdr:from>
    <xdr:to>
      <xdr:col>10</xdr:col>
      <xdr:colOff>419100</xdr:colOff>
      <xdr:row>125</xdr:row>
      <xdr:rowOff>7620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54BEF3D-4EF1-130E-68F7-6E730A3F9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129540</xdr:colOff>
      <xdr:row>19</xdr:row>
      <xdr:rowOff>7620</xdr:rowOff>
    </xdr:from>
    <xdr:to>
      <xdr:col>7</xdr:col>
      <xdr:colOff>251460</xdr:colOff>
      <xdr:row>33</xdr:row>
      <xdr:rowOff>30480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B93B3FC4-AE7B-E4E4-CB87-9BB7B6F7A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436620"/>
          <a:ext cx="3131820" cy="236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J81"/>
  <sheetViews>
    <sheetView tabSelected="1" workbookViewId="0"/>
  </sheetViews>
  <sheetFormatPr defaultRowHeight="13.2" x14ac:dyDescent="0.25"/>
  <cols>
    <col min="1" max="1" width="20.33203125" customWidth="1"/>
    <col min="3" max="3" width="8.88671875" customWidth="1"/>
    <col min="4" max="4" width="8.5546875" customWidth="1"/>
    <col min="5" max="5" width="12.44140625" customWidth="1"/>
    <col min="6" max="6" width="8" customWidth="1"/>
    <col min="7" max="7" width="14.88671875" customWidth="1"/>
    <col min="8" max="8" width="15" customWidth="1"/>
    <col min="9" max="9" width="12.5546875" customWidth="1"/>
    <col min="10" max="10" width="12.109375" customWidth="1"/>
    <col min="12" max="12" width="12.6640625" customWidth="1"/>
  </cols>
  <sheetData>
    <row r="8" spans="6:6" ht="22.8" x14ac:dyDescent="0.4">
      <c r="F8" s="10" t="s">
        <v>16</v>
      </c>
    </row>
    <row r="9" spans="6:6" ht="22.8" x14ac:dyDescent="0.4">
      <c r="F9" s="10"/>
    </row>
    <row r="11" spans="6:6" x14ac:dyDescent="0.25">
      <c r="F11" s="5" t="s">
        <v>17</v>
      </c>
    </row>
    <row r="12" spans="6:6" x14ac:dyDescent="0.25">
      <c r="F12" s="5"/>
    </row>
    <row r="14" spans="6:6" x14ac:dyDescent="0.25">
      <c r="F14" s="5" t="s">
        <v>18</v>
      </c>
    </row>
    <row r="20" spans="1:9" x14ac:dyDescent="0.25">
      <c r="I20" s="9"/>
    </row>
    <row r="21" spans="1:9" x14ac:dyDescent="0.25">
      <c r="A21" s="4"/>
      <c r="B21" s="2"/>
      <c r="I21" s="9"/>
    </row>
    <row r="22" spans="1:9" x14ac:dyDescent="0.25">
      <c r="A22" s="4"/>
      <c r="B22" s="2"/>
      <c r="I22" s="9"/>
    </row>
    <row r="23" spans="1:9" x14ac:dyDescent="0.25">
      <c r="A23" s="4"/>
      <c r="B23" s="2"/>
      <c r="I23" s="9"/>
    </row>
    <row r="24" spans="1:9" x14ac:dyDescent="0.25">
      <c r="A24" s="4"/>
      <c r="B24" s="2"/>
      <c r="I24" s="9"/>
    </row>
    <row r="25" spans="1:9" x14ac:dyDescent="0.25">
      <c r="A25" s="4"/>
      <c r="B25" s="2"/>
      <c r="I25" s="9"/>
    </row>
    <row r="26" spans="1:9" x14ac:dyDescent="0.25">
      <c r="A26" s="4"/>
      <c r="B26" s="2"/>
      <c r="I26" s="9"/>
    </row>
    <row r="27" spans="1:9" x14ac:dyDescent="0.25">
      <c r="A27" s="4"/>
      <c r="B27" s="2"/>
      <c r="I27" s="9"/>
    </row>
    <row r="28" spans="1:9" x14ac:dyDescent="0.25">
      <c r="A28" s="4"/>
      <c r="B28" s="2"/>
      <c r="I28" s="9"/>
    </row>
    <row r="29" spans="1:9" x14ac:dyDescent="0.25">
      <c r="A29" s="4"/>
      <c r="B29" s="2"/>
      <c r="I29" s="9"/>
    </row>
    <row r="30" spans="1:9" x14ac:dyDescent="0.25">
      <c r="A30" s="4"/>
      <c r="B30" s="2"/>
      <c r="I30" s="9"/>
    </row>
    <row r="31" spans="1:9" x14ac:dyDescent="0.25">
      <c r="A31" s="4"/>
      <c r="B31" s="2"/>
      <c r="I31" s="9"/>
    </row>
    <row r="32" spans="1:9" x14ac:dyDescent="0.25">
      <c r="A32" s="4"/>
      <c r="B32" s="2"/>
      <c r="I32" s="9"/>
    </row>
    <row r="33" spans="1:10" x14ac:dyDescent="0.25">
      <c r="A33" s="4"/>
      <c r="B33" s="2"/>
      <c r="I33" s="9"/>
    </row>
    <row r="34" spans="1:10" x14ac:dyDescent="0.25">
      <c r="A34" s="4"/>
      <c r="B34" s="2"/>
      <c r="I34" s="9"/>
    </row>
    <row r="35" spans="1:10" x14ac:dyDescent="0.25">
      <c r="A35" s="4"/>
      <c r="B35" s="2"/>
      <c r="I35" s="9"/>
    </row>
    <row r="36" spans="1:10" x14ac:dyDescent="0.25">
      <c r="A36" s="4"/>
      <c r="B36" s="2"/>
      <c r="I36" s="9"/>
    </row>
    <row r="37" spans="1:10" ht="15.6" x14ac:dyDescent="0.3">
      <c r="A37" s="12" t="s">
        <v>34</v>
      </c>
      <c r="B37" s="2"/>
      <c r="I37" s="9"/>
    </row>
    <row r="38" spans="1:10" x14ac:dyDescent="0.25">
      <c r="I38" s="9"/>
    </row>
    <row r="39" spans="1:10" x14ac:dyDescent="0.25">
      <c r="A39" s="4" t="s">
        <v>5</v>
      </c>
      <c r="B39" s="11">
        <v>1000</v>
      </c>
      <c r="I39" s="9"/>
    </row>
    <row r="40" spans="1:10" x14ac:dyDescent="0.25">
      <c r="A40" s="4"/>
      <c r="B40" s="2"/>
      <c r="I40" s="9"/>
    </row>
    <row r="41" spans="1:10" x14ac:dyDescent="0.25">
      <c r="A41" s="4" t="s">
        <v>6</v>
      </c>
      <c r="B41" s="6">
        <v>15</v>
      </c>
      <c r="I41" s="9"/>
    </row>
    <row r="42" spans="1:10" ht="15.6" x14ac:dyDescent="0.3">
      <c r="A42" s="4"/>
      <c r="B42" s="2"/>
      <c r="G42" s="12" t="s">
        <v>32</v>
      </c>
      <c r="I42" s="9"/>
    </row>
    <row r="43" spans="1:10" x14ac:dyDescent="0.25">
      <c r="A43" s="4" t="s">
        <v>7</v>
      </c>
      <c r="B43" s="7">
        <v>7.4999999999999997E-3</v>
      </c>
      <c r="I43" s="9"/>
    </row>
    <row r="44" spans="1:10" x14ac:dyDescent="0.25">
      <c r="A44" s="4"/>
      <c r="B44" s="2"/>
      <c r="I44" s="9" t="s">
        <v>29</v>
      </c>
    </row>
    <row r="45" spans="1:10" x14ac:dyDescent="0.25">
      <c r="A45" s="4" t="s">
        <v>8</v>
      </c>
      <c r="B45" s="6">
        <v>60</v>
      </c>
      <c r="C45" s="9" t="s">
        <v>20</v>
      </c>
      <c r="D45" s="9" t="s">
        <v>21</v>
      </c>
      <c r="E45" s="9" t="s">
        <v>22</v>
      </c>
      <c r="F45" s="9" t="s">
        <v>23</v>
      </c>
      <c r="G45" s="9" t="s">
        <v>30</v>
      </c>
      <c r="H45" s="9" t="s">
        <v>31</v>
      </c>
      <c r="I45" s="9" t="s">
        <v>27</v>
      </c>
      <c r="J45" s="9" t="s">
        <v>28</v>
      </c>
    </row>
    <row r="46" spans="1:10" x14ac:dyDescent="0.25">
      <c r="A46" s="4"/>
      <c r="B46" s="2"/>
      <c r="C46" s="5" t="s">
        <v>4</v>
      </c>
      <c r="D46" s="5" t="s">
        <v>1</v>
      </c>
      <c r="E46" s="5" t="s">
        <v>2</v>
      </c>
      <c r="F46" s="5" t="s">
        <v>3</v>
      </c>
      <c r="G46" s="5" t="s">
        <v>24</v>
      </c>
      <c r="H46" s="5" t="s">
        <v>25</v>
      </c>
      <c r="I46" s="5" t="s">
        <v>13</v>
      </c>
      <c r="J46" s="5" t="s">
        <v>26</v>
      </c>
    </row>
    <row r="47" spans="1:10" x14ac:dyDescent="0.25">
      <c r="A47" s="4" t="s">
        <v>12</v>
      </c>
      <c r="B47" s="6">
        <v>9.81</v>
      </c>
      <c r="C47" s="1" t="s">
        <v>19</v>
      </c>
      <c r="D47" s="1" t="s">
        <v>9</v>
      </c>
      <c r="E47" s="1" t="s">
        <v>10</v>
      </c>
      <c r="F47" s="1" t="s">
        <v>10</v>
      </c>
      <c r="G47" s="1" t="s">
        <v>11</v>
      </c>
      <c r="H47" s="1" t="s">
        <v>11</v>
      </c>
      <c r="I47" s="1" t="s">
        <v>14</v>
      </c>
      <c r="J47" s="1" t="s">
        <v>14</v>
      </c>
    </row>
    <row r="48" spans="1:10" x14ac:dyDescent="0.25">
      <c r="B48" s="5" t="s">
        <v>33</v>
      </c>
    </row>
    <row r="49" spans="1:10" x14ac:dyDescent="0.25">
      <c r="A49" s="4" t="s">
        <v>0</v>
      </c>
      <c r="B49">
        <v>0</v>
      </c>
      <c r="C49" s="2">
        <v>0</v>
      </c>
      <c r="D49" s="6">
        <v>3</v>
      </c>
      <c r="E49" s="3">
        <v>0</v>
      </c>
      <c r="F49" s="2">
        <v>0</v>
      </c>
      <c r="G49" s="8">
        <v>0</v>
      </c>
      <c r="H49" s="2">
        <v>0</v>
      </c>
      <c r="I49" s="2">
        <f t="shared" ref="I49:I79" si="0">+D49*B$39*B$41</f>
        <v>45000</v>
      </c>
      <c r="J49" s="2">
        <f t="shared" ref="J49:J79" si="1">+(G49-H49)*B$45</f>
        <v>0</v>
      </c>
    </row>
    <row r="50" spans="1:10" x14ac:dyDescent="0.25">
      <c r="B50">
        <v>1</v>
      </c>
      <c r="C50" s="2">
        <f t="shared" ref="C50:C79" si="2">+(C49+B$45/60)</f>
        <v>1</v>
      </c>
      <c r="D50" s="2">
        <f t="shared" ref="D50:D79" si="3">+D49+E50*B$45</f>
        <v>2.8098391866542003</v>
      </c>
      <c r="E50" s="3">
        <f t="shared" ref="E50:E79" si="4">+(G50-H50)/(B$39*B$41)</f>
        <v>-3.1693468890966595E-3</v>
      </c>
      <c r="F50" s="2">
        <f t="shared" ref="F50:F79" si="5">SQRT(2*B$47*D49)</f>
        <v>7.6720271115266527</v>
      </c>
      <c r="G50" s="6">
        <v>10</v>
      </c>
      <c r="H50" s="2">
        <f t="shared" ref="H50:H79" si="6">+F50*B$39*B$43</f>
        <v>57.540203336449892</v>
      </c>
      <c r="I50" s="2">
        <f t="shared" si="0"/>
        <v>42147.587799813002</v>
      </c>
      <c r="J50" s="2">
        <f t="shared" si="1"/>
        <v>-2852.4122001869937</v>
      </c>
    </row>
    <row r="51" spans="1:10" x14ac:dyDescent="0.25">
      <c r="B51">
        <v>2</v>
      </c>
      <c r="C51" s="2">
        <f t="shared" si="2"/>
        <v>2</v>
      </c>
      <c r="D51" s="2">
        <f t="shared" si="3"/>
        <v>2.6270923789151444</v>
      </c>
      <c r="E51" s="3">
        <f t="shared" si="4"/>
        <v>-3.0457801289842626E-3</v>
      </c>
      <c r="F51" s="2">
        <f t="shared" si="5"/>
        <v>7.424893591301859</v>
      </c>
      <c r="G51" s="6">
        <v>10</v>
      </c>
      <c r="H51" s="2">
        <f t="shared" si="6"/>
        <v>55.686701934763938</v>
      </c>
      <c r="I51" s="2">
        <f t="shared" si="0"/>
        <v>39406.385683727167</v>
      </c>
      <c r="J51" s="2">
        <f t="shared" si="1"/>
        <v>-2741.2021160858362</v>
      </c>
    </row>
    <row r="52" spans="1:10" x14ac:dyDescent="0.25">
      <c r="B52">
        <v>3</v>
      </c>
      <c r="C52" s="2">
        <f t="shared" si="2"/>
        <v>3</v>
      </c>
      <c r="D52" s="2">
        <f t="shared" si="3"/>
        <v>2.4517108633970208</v>
      </c>
      <c r="E52" s="3">
        <f t="shared" si="4"/>
        <v>-2.9230252586353897E-3</v>
      </c>
      <c r="F52" s="2">
        <f t="shared" si="5"/>
        <v>7.179383850604113</v>
      </c>
      <c r="G52" s="6">
        <v>10</v>
      </c>
      <c r="H52" s="2">
        <f t="shared" si="6"/>
        <v>53.845378879530848</v>
      </c>
      <c r="I52" s="2">
        <f t="shared" si="0"/>
        <v>36775.662950955309</v>
      </c>
      <c r="J52" s="2">
        <f t="shared" si="1"/>
        <v>-2630.722732771851</v>
      </c>
    </row>
    <row r="53" spans="1:10" x14ac:dyDescent="0.25">
      <c r="B53">
        <v>4</v>
      </c>
      <c r="C53" s="2">
        <f t="shared" si="2"/>
        <v>4</v>
      </c>
      <c r="D53" s="2">
        <f t="shared" si="3"/>
        <v>2.2836428206180668</v>
      </c>
      <c r="E53" s="3">
        <f t="shared" si="4"/>
        <v>-2.8011340463158984E-3</v>
      </c>
      <c r="F53" s="2">
        <f t="shared" si="5"/>
        <v>6.93560142596513</v>
      </c>
      <c r="G53" s="6">
        <v>10</v>
      </c>
      <c r="H53" s="2">
        <f t="shared" si="6"/>
        <v>52.017010694738474</v>
      </c>
      <c r="I53" s="2">
        <f t="shared" si="0"/>
        <v>34254.642309271003</v>
      </c>
      <c r="J53" s="2">
        <f t="shared" si="1"/>
        <v>-2521.0206416843084</v>
      </c>
    </row>
    <row r="54" spans="1:10" x14ac:dyDescent="0.25">
      <c r="B54">
        <v>5</v>
      </c>
      <c r="C54" s="2">
        <f t="shared" si="2"/>
        <v>5</v>
      </c>
      <c r="D54" s="2">
        <f t="shared" si="3"/>
        <v>2.1228330476326023</v>
      </c>
      <c r="E54" s="3">
        <f t="shared" si="4"/>
        <v>-2.6801628830910758E-3</v>
      </c>
      <c r="F54" s="2">
        <f t="shared" si="5"/>
        <v>6.6936590995154859</v>
      </c>
      <c r="G54" s="6">
        <v>10</v>
      </c>
      <c r="H54" s="2">
        <f t="shared" si="6"/>
        <v>50.202443246366137</v>
      </c>
      <c r="I54" s="2">
        <f t="shared" si="0"/>
        <v>31842.495714489036</v>
      </c>
      <c r="J54" s="2">
        <f t="shared" si="1"/>
        <v>-2412.1465947819684</v>
      </c>
    </row>
    <row r="55" spans="1:10" x14ac:dyDescent="0.25">
      <c r="B55">
        <v>6</v>
      </c>
      <c r="C55" s="2">
        <f t="shared" si="2"/>
        <v>6</v>
      </c>
      <c r="D55" s="2">
        <f t="shared" si="3"/>
        <v>1.9692226503004948</v>
      </c>
      <c r="E55" s="3">
        <f t="shared" si="4"/>
        <v>-2.5601732888684563E-3</v>
      </c>
      <c r="F55" s="2">
        <f t="shared" si="5"/>
        <v>6.4536799110702461</v>
      </c>
      <c r="G55" s="6">
        <v>10</v>
      </c>
      <c r="H55" s="2">
        <f t="shared" si="6"/>
        <v>48.402599333026842</v>
      </c>
      <c r="I55" s="2">
        <f t="shared" si="0"/>
        <v>29538.339754507422</v>
      </c>
      <c r="J55" s="2">
        <f t="shared" si="1"/>
        <v>-2304.1559599816105</v>
      </c>
    </row>
    <row r="56" spans="1:10" x14ac:dyDescent="0.25">
      <c r="B56">
        <v>7</v>
      </c>
      <c r="C56" s="2">
        <f t="shared" si="2"/>
        <v>7</v>
      </c>
      <c r="D56" s="2">
        <f t="shared" si="3"/>
        <v>1.8227487015596422</v>
      </c>
      <c r="E56" s="3">
        <f t="shared" si="4"/>
        <v>-2.4412324790142105E-3</v>
      </c>
      <c r="F56" s="2">
        <f t="shared" si="5"/>
        <v>6.2157982913617547</v>
      </c>
      <c r="G56" s="6">
        <v>10</v>
      </c>
      <c r="H56" s="2">
        <f t="shared" si="6"/>
        <v>46.618487185213155</v>
      </c>
      <c r="I56" s="2">
        <f t="shared" si="0"/>
        <v>27341.230523394632</v>
      </c>
      <c r="J56" s="2">
        <f t="shared" si="1"/>
        <v>-2197.1092311127895</v>
      </c>
    </row>
    <row r="57" spans="1:10" x14ac:dyDescent="0.25">
      <c r="B57">
        <v>8</v>
      </c>
      <c r="C57" s="2">
        <f t="shared" si="2"/>
        <v>8</v>
      </c>
      <c r="D57" s="2">
        <f t="shared" si="3"/>
        <v>1.6833438616802785</v>
      </c>
      <c r="E57" s="3">
        <f t="shared" si="4"/>
        <v>-2.3234139979893963E-3</v>
      </c>
      <c r="F57" s="2">
        <f t="shared" si="5"/>
        <v>5.9801613293121267</v>
      </c>
      <c r="G57" s="6">
        <v>10</v>
      </c>
      <c r="H57" s="2">
        <f t="shared" si="6"/>
        <v>44.851209969840944</v>
      </c>
      <c r="I57" s="2">
        <f t="shared" si="0"/>
        <v>25250.157925204177</v>
      </c>
      <c r="J57" s="2">
        <f t="shared" si="1"/>
        <v>-2091.0725981904566</v>
      </c>
    </row>
    <row r="58" spans="1:10" x14ac:dyDescent="0.25">
      <c r="B58">
        <v>9</v>
      </c>
      <c r="C58" s="2">
        <f t="shared" si="2"/>
        <v>9</v>
      </c>
      <c r="D58" s="2">
        <f t="shared" si="3"/>
        <v>1.5509359560913805</v>
      </c>
      <c r="E58" s="3">
        <f t="shared" si="4"/>
        <v>-2.2067984264816333E-3</v>
      </c>
      <c r="F58" s="2">
        <f t="shared" si="5"/>
        <v>5.7469301862965994</v>
      </c>
      <c r="G58" s="6">
        <v>10</v>
      </c>
      <c r="H58" s="2">
        <f t="shared" si="6"/>
        <v>43.101976397224497</v>
      </c>
      <c r="I58" s="2">
        <f t="shared" si="0"/>
        <v>23264.039341370706</v>
      </c>
      <c r="J58" s="2">
        <f t="shared" si="1"/>
        <v>-1986.1185838334698</v>
      </c>
    </row>
    <row r="59" spans="1:10" x14ac:dyDescent="0.25">
      <c r="B59">
        <v>10</v>
      </c>
      <c r="C59" s="2">
        <f t="shared" si="2"/>
        <v>10</v>
      </c>
      <c r="D59" s="2">
        <f t="shared" si="3"/>
        <v>1.4254475060029783</v>
      </c>
      <c r="E59" s="3">
        <f t="shared" si="4"/>
        <v>-2.0914741681400373E-3</v>
      </c>
      <c r="F59" s="2">
        <f t="shared" si="5"/>
        <v>5.5162816696134076</v>
      </c>
      <c r="G59" s="6">
        <v>10</v>
      </c>
      <c r="H59" s="2">
        <f t="shared" si="6"/>
        <v>41.372112522100558</v>
      </c>
      <c r="I59" s="2">
        <f t="shared" si="0"/>
        <v>21381.712590044674</v>
      </c>
      <c r="J59" s="2">
        <f t="shared" si="1"/>
        <v>-1882.3267513260334</v>
      </c>
    </row>
    <row r="60" spans="1:10" x14ac:dyDescent="0.25">
      <c r="B60">
        <v>11</v>
      </c>
      <c r="C60" s="2">
        <f t="shared" si="2"/>
        <v>11</v>
      </c>
      <c r="D60" s="2">
        <f t="shared" si="3"/>
        <v>1.3067952067413522</v>
      </c>
      <c r="E60" s="3">
        <f t="shared" si="4"/>
        <v>-1.9775383210271025E-3</v>
      </c>
      <c r="F60" s="2">
        <f t="shared" si="5"/>
        <v>5.2884099753875393</v>
      </c>
      <c r="G60" s="6">
        <v>10</v>
      </c>
      <c r="H60" s="2">
        <f t="shared" si="6"/>
        <v>39.663074815406539</v>
      </c>
      <c r="I60" s="2">
        <f t="shared" si="0"/>
        <v>19601.92810112028</v>
      </c>
      <c r="J60" s="2">
        <f t="shared" si="1"/>
        <v>-1779.7844889243922</v>
      </c>
    </row>
    <row r="61" spans="1:10" x14ac:dyDescent="0.25">
      <c r="B61">
        <v>12</v>
      </c>
      <c r="C61" s="2">
        <f t="shared" si="2"/>
        <v>12</v>
      </c>
      <c r="D61" s="2">
        <f t="shared" si="3"/>
        <v>1.194889348524367</v>
      </c>
      <c r="E61" s="3">
        <f t="shared" si="4"/>
        <v>-1.8650976369497527E-3</v>
      </c>
      <c r="F61" s="2">
        <f t="shared" si="5"/>
        <v>5.0635286072328389</v>
      </c>
      <c r="G61" s="6">
        <v>10</v>
      </c>
      <c r="H61" s="2">
        <f t="shared" si="6"/>
        <v>37.976464554246292</v>
      </c>
      <c r="I61" s="2">
        <f t="shared" si="0"/>
        <v>17923.340227865505</v>
      </c>
      <c r="J61" s="2">
        <f t="shared" si="1"/>
        <v>-1678.5878732547776</v>
      </c>
    </row>
    <row r="62" spans="1:10" x14ac:dyDescent="0.25">
      <c r="B62">
        <v>13</v>
      </c>
      <c r="C62" s="2">
        <f t="shared" si="2"/>
        <v>13</v>
      </c>
      <c r="D62" s="2">
        <f t="shared" si="3"/>
        <v>1.0896331744172287</v>
      </c>
      <c r="E62" s="3">
        <f t="shared" si="4"/>
        <v>-1.7542695684523049E-3</v>
      </c>
      <c r="F62" s="2">
        <f t="shared" si="5"/>
        <v>4.8418724702379432</v>
      </c>
      <c r="G62" s="6">
        <v>10</v>
      </c>
      <c r="H62" s="2">
        <f t="shared" si="6"/>
        <v>36.314043526784573</v>
      </c>
      <c r="I62" s="2">
        <f t="shared" si="0"/>
        <v>16344.49761625843</v>
      </c>
      <c r="J62" s="2">
        <f t="shared" si="1"/>
        <v>-1578.8426116070743</v>
      </c>
    </row>
    <row r="63" spans="1:10" x14ac:dyDescent="0.25">
      <c r="B63">
        <v>14</v>
      </c>
      <c r="C63" s="2">
        <f t="shared" si="2"/>
        <v>14</v>
      </c>
      <c r="D63" s="2">
        <f t="shared" si="3"/>
        <v>0.99092217054998166</v>
      </c>
      <c r="E63" s="3">
        <f t="shared" si="4"/>
        <v>-1.6451833977874505E-3</v>
      </c>
      <c r="F63" s="2">
        <f t="shared" si="5"/>
        <v>4.6237001289082347</v>
      </c>
      <c r="G63" s="6">
        <v>10</v>
      </c>
      <c r="H63" s="2">
        <f t="shared" si="6"/>
        <v>34.677750966811757</v>
      </c>
      <c r="I63" s="2">
        <f t="shared" si="0"/>
        <v>14863.832558249724</v>
      </c>
      <c r="J63" s="2">
        <f t="shared" si="1"/>
        <v>-1480.6650580087055</v>
      </c>
    </row>
    <row r="64" spans="1:10" x14ac:dyDescent="0.25">
      <c r="B64">
        <v>15</v>
      </c>
      <c r="C64" s="2">
        <f t="shared" si="2"/>
        <v>15</v>
      </c>
      <c r="D64" s="2">
        <f t="shared" si="3"/>
        <v>0.89864328452665754</v>
      </c>
      <c r="E64" s="3">
        <f t="shared" si="4"/>
        <v>-1.5379814337220688E-3</v>
      </c>
      <c r="F64" s="2">
        <f t="shared" si="5"/>
        <v>4.4092962007774714</v>
      </c>
      <c r="G64" s="6">
        <v>10</v>
      </c>
      <c r="H64" s="2">
        <f t="shared" si="6"/>
        <v>33.069721505831033</v>
      </c>
      <c r="I64" s="2">
        <f t="shared" si="0"/>
        <v>13479.649267899864</v>
      </c>
      <c r="J64" s="2">
        <f t="shared" si="1"/>
        <v>-1384.1832903498621</v>
      </c>
    </row>
    <row r="65" spans="2:10" x14ac:dyDescent="0.25">
      <c r="B65">
        <v>16</v>
      </c>
      <c r="C65" s="2">
        <f t="shared" si="2"/>
        <v>16</v>
      </c>
      <c r="D65" s="2">
        <f t="shared" si="3"/>
        <v>0.8126740695645418</v>
      </c>
      <c r="E65" s="3">
        <f t="shared" si="4"/>
        <v>-1.432820249368595E-3</v>
      </c>
      <c r="F65" s="2">
        <f t="shared" si="5"/>
        <v>4.1989738320705241</v>
      </c>
      <c r="G65" s="6">
        <v>10</v>
      </c>
      <c r="H65" s="2">
        <f t="shared" si="6"/>
        <v>31.492303740528925</v>
      </c>
      <c r="I65" s="2">
        <f t="shared" si="0"/>
        <v>12190.111043468127</v>
      </c>
      <c r="J65" s="2">
        <f t="shared" si="1"/>
        <v>-1289.5382244317354</v>
      </c>
    </row>
    <row r="66" spans="2:10" x14ac:dyDescent="0.25">
      <c r="B66">
        <v>17</v>
      </c>
      <c r="C66" s="2">
        <f t="shared" si="2"/>
        <v>17</v>
      </c>
      <c r="D66" s="2">
        <f t="shared" si="3"/>
        <v>0.73288175461750238</v>
      </c>
      <c r="E66" s="3">
        <f t="shared" si="4"/>
        <v>-1.3298719157839899E-3</v>
      </c>
      <c r="F66" s="2">
        <f t="shared" si="5"/>
        <v>3.9930771649013135</v>
      </c>
      <c r="G66" s="6">
        <v>10</v>
      </c>
      <c r="H66" s="2">
        <f t="shared" si="6"/>
        <v>29.94807873675985</v>
      </c>
      <c r="I66" s="2">
        <f t="shared" si="0"/>
        <v>10993.226319262536</v>
      </c>
      <c r="J66" s="2">
        <f t="shared" si="1"/>
        <v>-1196.8847242055911</v>
      </c>
    </row>
    <row r="67" spans="2:10" x14ac:dyDescent="0.25">
      <c r="B67">
        <v>18</v>
      </c>
      <c r="C67" s="2">
        <f t="shared" si="2"/>
        <v>18</v>
      </c>
      <c r="D67" s="2">
        <f t="shared" si="3"/>
        <v>0.65912224502364092</v>
      </c>
      <c r="E67" s="3">
        <f t="shared" si="4"/>
        <v>-1.2293251598976909E-3</v>
      </c>
      <c r="F67" s="2">
        <f t="shared" si="5"/>
        <v>3.7919836531287152</v>
      </c>
      <c r="G67" s="6">
        <v>10</v>
      </c>
      <c r="H67" s="2">
        <f t="shared" si="6"/>
        <v>28.439877398465363</v>
      </c>
      <c r="I67" s="2">
        <f t="shared" si="0"/>
        <v>9886.8336753546137</v>
      </c>
      <c r="J67" s="2">
        <f t="shared" si="1"/>
        <v>-1106.3926439079219</v>
      </c>
    </row>
    <row r="68" spans="2:10" x14ac:dyDescent="0.25">
      <c r="B68">
        <v>19</v>
      </c>
      <c r="C68" s="2">
        <f t="shared" si="2"/>
        <v>19</v>
      </c>
      <c r="D68" s="2">
        <f t="shared" si="3"/>
        <v>0.59123906467272869</v>
      </c>
      <c r="E68" s="3">
        <f t="shared" si="4"/>
        <v>-1.1313863391818702E-3</v>
      </c>
      <c r="F68" s="2">
        <f t="shared" si="5"/>
        <v>3.5961060116970738</v>
      </c>
      <c r="G68" s="6">
        <v>10</v>
      </c>
      <c r="H68" s="2">
        <f t="shared" si="6"/>
        <v>26.970795087728053</v>
      </c>
      <c r="I68" s="2">
        <f t="shared" si="0"/>
        <v>8868.5859700909295</v>
      </c>
      <c r="J68" s="2">
        <f t="shared" si="1"/>
        <v>-1018.2477052636832</v>
      </c>
    </row>
    <row r="69" spans="2:10" x14ac:dyDescent="0.25">
      <c r="B69">
        <v>20</v>
      </c>
      <c r="C69" s="2">
        <f t="shared" si="2"/>
        <v>20</v>
      </c>
      <c r="D69" s="2">
        <f t="shared" si="3"/>
        <v>0.52906226004471613</v>
      </c>
      <c r="E69" s="3">
        <f t="shared" si="4"/>
        <v>-1.0362800771335423E-3</v>
      </c>
      <c r="F69" s="2">
        <f t="shared" si="5"/>
        <v>3.4058934876004177</v>
      </c>
      <c r="G69" s="6">
        <v>10</v>
      </c>
      <c r="H69" s="2">
        <f t="shared" si="6"/>
        <v>25.544201157003133</v>
      </c>
      <c r="I69" s="2">
        <f t="shared" si="0"/>
        <v>7935.9339006707423</v>
      </c>
      <c r="J69" s="2">
        <f t="shared" si="1"/>
        <v>-932.65206942018801</v>
      </c>
    </row>
    <row r="70" spans="2:10" x14ac:dyDescent="0.25">
      <c r="B70">
        <v>21</v>
      </c>
      <c r="C70" s="2">
        <f t="shared" si="2"/>
        <v>21</v>
      </c>
      <c r="D70" s="2">
        <f t="shared" si="3"/>
        <v>0.47240729955189092</v>
      </c>
      <c r="E70" s="3">
        <f t="shared" si="4"/>
        <v>-9.4424934154708638E-4</v>
      </c>
      <c r="F70" s="2">
        <f t="shared" si="5"/>
        <v>3.2218320164275061</v>
      </c>
      <c r="G70" s="6">
        <v>10</v>
      </c>
      <c r="H70" s="2">
        <f t="shared" si="6"/>
        <v>24.163740123206296</v>
      </c>
      <c r="I70" s="2">
        <f t="shared" si="0"/>
        <v>7086.1094932783635</v>
      </c>
      <c r="J70" s="2">
        <f t="shared" si="1"/>
        <v>-849.82440739237768</v>
      </c>
    </row>
    <row r="71" spans="2:10" x14ac:dyDescent="0.25">
      <c r="B71">
        <v>22</v>
      </c>
      <c r="C71" s="2">
        <f t="shared" si="2"/>
        <v>22</v>
      </c>
      <c r="D71" s="2">
        <f t="shared" si="3"/>
        <v>0.42107401922381288</v>
      </c>
      <c r="E71" s="3">
        <f t="shared" si="4"/>
        <v>-8.555546721346341E-4</v>
      </c>
      <c r="F71" s="2">
        <f t="shared" si="5"/>
        <v>3.0444426776026017</v>
      </c>
      <c r="G71" s="6">
        <v>10</v>
      </c>
      <c r="H71" s="2">
        <f t="shared" si="6"/>
        <v>22.833320082019512</v>
      </c>
      <c r="I71" s="2">
        <f t="shared" si="0"/>
        <v>6316.110288357193</v>
      </c>
      <c r="J71" s="2">
        <f t="shared" si="1"/>
        <v>-769.99920492117076</v>
      </c>
    </row>
    <row r="72" spans="2:10" x14ac:dyDescent="0.25">
      <c r="B72">
        <v>23</v>
      </c>
      <c r="C72" s="2">
        <f t="shared" si="2"/>
        <v>23</v>
      </c>
      <c r="D72" s="2">
        <f t="shared" si="3"/>
        <v>0.37484568843019211</v>
      </c>
      <c r="E72" s="3">
        <f t="shared" si="4"/>
        <v>-7.7047217989367929E-4</v>
      </c>
      <c r="F72" s="2">
        <f t="shared" si="5"/>
        <v>2.8742776931206921</v>
      </c>
      <c r="G72" s="6">
        <v>10</v>
      </c>
      <c r="H72" s="2">
        <f t="shared" si="6"/>
        <v>21.557082698405189</v>
      </c>
      <c r="I72" s="2">
        <f t="shared" si="0"/>
        <v>5622.6853264528818</v>
      </c>
      <c r="J72" s="2">
        <f t="shared" si="1"/>
        <v>-693.42496190431132</v>
      </c>
    </row>
    <row r="73" spans="2:10" x14ac:dyDescent="0.25">
      <c r="B73">
        <v>24</v>
      </c>
      <c r="C73" s="2">
        <f t="shared" si="2"/>
        <v>24</v>
      </c>
      <c r="D73" s="2">
        <f t="shared" si="3"/>
        <v>0.33348829684036585</v>
      </c>
      <c r="E73" s="3">
        <f t="shared" si="4"/>
        <v>-6.8928985983043747E-4</v>
      </c>
      <c r="F73" s="2">
        <f t="shared" si="5"/>
        <v>2.7119130529942086</v>
      </c>
      <c r="G73" s="6">
        <v>10</v>
      </c>
      <c r="H73" s="2">
        <f t="shared" si="6"/>
        <v>20.339347897456562</v>
      </c>
      <c r="I73" s="2">
        <f t="shared" si="0"/>
        <v>5002.3244526054877</v>
      </c>
      <c r="J73" s="2">
        <f t="shared" si="1"/>
        <v>-620.3608738473938</v>
      </c>
    </row>
    <row r="74" spans="2:10" x14ac:dyDescent="0.25">
      <c r="B74">
        <v>25</v>
      </c>
      <c r="C74" s="2">
        <f t="shared" si="2"/>
        <v>25</v>
      </c>
      <c r="D74" s="2">
        <f t="shared" si="3"/>
        <v>0.29675019453383772</v>
      </c>
      <c r="E74" s="3">
        <f t="shared" si="4"/>
        <v>-6.123017051088025E-4</v>
      </c>
      <c r="F74" s="2">
        <f t="shared" si="5"/>
        <v>2.5579367435509384</v>
      </c>
      <c r="G74" s="6">
        <v>10</v>
      </c>
      <c r="H74" s="2">
        <f t="shared" si="6"/>
        <v>19.184525576632037</v>
      </c>
      <c r="I74" s="2">
        <f t="shared" si="0"/>
        <v>4451.2529180075653</v>
      </c>
      <c r="J74" s="2">
        <f t="shared" si="1"/>
        <v>-551.07153459792221</v>
      </c>
    </row>
    <row r="75" spans="2:10" x14ac:dyDescent="0.25">
      <c r="B75">
        <v>26</v>
      </c>
      <c r="C75" s="2">
        <f t="shared" si="2"/>
        <v>26</v>
      </c>
      <c r="D75" s="2">
        <f t="shared" si="3"/>
        <v>0.26436224709036815</v>
      </c>
      <c r="E75" s="3">
        <f t="shared" si="4"/>
        <v>-5.3979912405782574E-4</v>
      </c>
      <c r="F75" s="2">
        <f t="shared" si="5"/>
        <v>2.4129315814489845</v>
      </c>
      <c r="G75" s="6">
        <v>10</v>
      </c>
      <c r="H75" s="2">
        <f t="shared" si="6"/>
        <v>18.096986860867386</v>
      </c>
      <c r="I75" s="2">
        <f t="shared" si="0"/>
        <v>3965.4337063555222</v>
      </c>
      <c r="J75" s="2">
        <f t="shared" si="1"/>
        <v>-485.81921165204312</v>
      </c>
    </row>
    <row r="76" spans="2:10" x14ac:dyDescent="0.25">
      <c r="B76">
        <v>27</v>
      </c>
      <c r="C76" s="2">
        <f t="shared" si="2"/>
        <v>27</v>
      </c>
      <c r="D76" s="2">
        <f t="shared" si="3"/>
        <v>0.23603868922690702</v>
      </c>
      <c r="E76" s="3">
        <f t="shared" si="4"/>
        <v>-4.7205929772435221E-4</v>
      </c>
      <c r="F76" s="2">
        <f t="shared" si="5"/>
        <v>2.2774519287820376</v>
      </c>
      <c r="G76" s="6">
        <v>10</v>
      </c>
      <c r="H76" s="2">
        <f t="shared" si="6"/>
        <v>17.080889465865283</v>
      </c>
      <c r="I76" s="2">
        <f t="shared" si="0"/>
        <v>3540.5803384036053</v>
      </c>
      <c r="J76" s="2">
        <f t="shared" si="1"/>
        <v>-424.85336795191699</v>
      </c>
    </row>
    <row r="77" spans="2:10" x14ac:dyDescent="0.25">
      <c r="B77">
        <v>28</v>
      </c>
      <c r="C77" s="2">
        <f t="shared" si="2"/>
        <v>28</v>
      </c>
      <c r="D77" s="2">
        <f t="shared" si="3"/>
        <v>0.21147886290768025</v>
      </c>
      <c r="E77" s="3">
        <f t="shared" si="4"/>
        <v>-4.0933043865377927E-4</v>
      </c>
      <c r="F77" s="2">
        <f t="shared" si="5"/>
        <v>2.151994210640892</v>
      </c>
      <c r="G77" s="6">
        <v>10</v>
      </c>
      <c r="H77" s="2">
        <f t="shared" si="6"/>
        <v>16.13995657980669</v>
      </c>
      <c r="I77" s="2">
        <f t="shared" si="0"/>
        <v>3172.1829436152038</v>
      </c>
      <c r="J77" s="2">
        <f t="shared" si="1"/>
        <v>-368.39739478840136</v>
      </c>
    </row>
    <row r="78" spans="2:10" x14ac:dyDescent="0.25">
      <c r="B78">
        <v>29</v>
      </c>
      <c r="C78" s="2">
        <f t="shared" si="2"/>
        <v>29</v>
      </c>
      <c r="D78" s="2">
        <f t="shared" si="3"/>
        <v>0.19036999480145678</v>
      </c>
      <c r="E78" s="3">
        <f t="shared" si="4"/>
        <v>-3.5181446843705807E-4</v>
      </c>
      <c r="F78" s="2">
        <f t="shared" si="5"/>
        <v>2.0369622702074497</v>
      </c>
      <c r="G78" s="6">
        <v>10</v>
      </c>
      <c r="H78" s="2">
        <f t="shared" si="6"/>
        <v>15.277217026555871</v>
      </c>
      <c r="I78" s="2">
        <f t="shared" si="0"/>
        <v>2855.5499220218517</v>
      </c>
      <c r="J78" s="2">
        <f t="shared" si="1"/>
        <v>-316.63302159335223</v>
      </c>
    </row>
    <row r="79" spans="2:10" x14ac:dyDescent="0.25">
      <c r="B79">
        <v>30</v>
      </c>
      <c r="C79" s="2">
        <f t="shared" si="2"/>
        <v>30</v>
      </c>
      <c r="D79" s="2">
        <f t="shared" si="3"/>
        <v>0.17239109029124614</v>
      </c>
      <c r="E79" s="3">
        <f t="shared" si="4"/>
        <v>-2.9964840850351066E-4</v>
      </c>
      <c r="F79" s="2">
        <f t="shared" si="5"/>
        <v>1.9326301503403547</v>
      </c>
      <c r="G79" s="6">
        <v>10</v>
      </c>
      <c r="H79" s="2">
        <f t="shared" si="6"/>
        <v>14.49472612755266</v>
      </c>
      <c r="I79" s="2">
        <f t="shared" si="0"/>
        <v>2585.8663543686921</v>
      </c>
      <c r="J79" s="2">
        <f t="shared" si="1"/>
        <v>-269.68356765315957</v>
      </c>
    </row>
    <row r="80" spans="2:10" x14ac:dyDescent="0.25">
      <c r="J80" s="1" t="s">
        <v>15</v>
      </c>
    </row>
    <row r="81" spans="10:10" x14ac:dyDescent="0.25">
      <c r="J81" s="2">
        <f>SUM(J49:J79)</f>
        <v>-42414.133645631307</v>
      </c>
    </row>
  </sheetData>
  <pageMargins left="0.75" right="0.42" top="0.36" bottom="0.31" header="0.34" footer="0.31"/>
  <pageSetup orientation="landscape" r:id="rId1"/>
  <headerFooter alignWithMargins="0"/>
  <rowBreaks count="2" manualBreakCount="2">
    <brk id="36" max="16383" man="1"/>
    <brk id="8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 Height Level</vt:lpstr>
    </vt:vector>
  </TitlesOfParts>
  <Company>Engineering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Aniket Gupta</cp:lastModifiedBy>
  <cp:lastPrinted>2003-09-21T17:12:54Z</cp:lastPrinted>
  <dcterms:created xsi:type="dcterms:W3CDTF">2003-09-18T12:43:46Z</dcterms:created>
  <dcterms:modified xsi:type="dcterms:W3CDTF">2024-02-03T22:32:14Z</dcterms:modified>
</cp:coreProperties>
</file>