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EE8851BA-0560-47E9-86A7-15FA8BE33332}"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calcPr calcId="191029"/>
  <customWorkbookViews>
    <customWorkbookView name="Kathryn Watkins - Personal View" guid="{9CEAD181-CB2C-11D2-B621-00E0B810CF01}" mergeInterval="0" personalView="1" maximized="1" windowWidth="796" windowHeight="416"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15" i="1" s="1"/>
  <c r="E8" i="1"/>
  <c r="E9" i="1"/>
  <c r="B10" i="1"/>
  <c r="B15" i="1" s="1"/>
  <c r="C10" i="1"/>
  <c r="C15" i="1" s="1"/>
  <c r="E10" i="1"/>
  <c r="E11" i="1"/>
  <c r="E12" i="1"/>
  <c r="E13" i="1"/>
  <c r="E14" i="1"/>
  <c r="D15" i="1"/>
  <c r="F15" i="1"/>
  <c r="G15" i="1"/>
  <c r="H15" i="1"/>
  <c r="E17" i="1"/>
  <c r="H40" i="1"/>
</calcChain>
</file>

<file path=xl/sharedStrings.xml><?xml version="1.0" encoding="utf-8"?>
<sst xmlns="http://schemas.openxmlformats.org/spreadsheetml/2006/main" count="152" uniqueCount="140">
  <si>
    <t>Gifts and In-Kind Gifts</t>
  </si>
  <si>
    <t xml:space="preserve"> </t>
  </si>
  <si>
    <t xml:space="preserve">   but does not include work study allocations or any other federal student financial aid.</t>
  </si>
  <si>
    <t xml:space="preserve">   accepted by AMC clients and State of Ohio funds awarded through the AMC Program.</t>
  </si>
  <si>
    <t>Highlights of Funded Activities</t>
  </si>
  <si>
    <t>Amount</t>
  </si>
  <si>
    <t>Sponsored Programs</t>
  </si>
  <si>
    <t>Project Director</t>
  </si>
  <si>
    <t>Sponsor</t>
  </si>
  <si>
    <t>CSU is an Affirmative Action/Equal Opportunity institution.  No person will be denied opportunity for employment or education or be subject to discrimination in</t>
  </si>
  <si>
    <t>any project, program or activity because of race, color, religion, sex, sexual orientation, national origin, age, handicap or disability, disabled veteran or Vietnam era veteran status.</t>
  </si>
  <si>
    <t>RESOLUTION</t>
  </si>
  <si>
    <t xml:space="preserve">     BE IT FURTHER RESOLVED, that the President is hereby directed to use these </t>
  </si>
  <si>
    <t>gifts, gifts-in-kind, and grants subject to their terms and conditions.</t>
  </si>
  <si>
    <t xml:space="preserve"> Footnotes: </t>
  </si>
  <si>
    <t>FY 98</t>
  </si>
  <si>
    <t>FY 99</t>
  </si>
  <si>
    <t xml:space="preserve">*In-Kind Gifts--CSU  </t>
  </si>
  <si>
    <r>
      <t>3</t>
    </r>
    <r>
      <rPr>
        <sz val="10"/>
        <rFont val="Times New Roman"/>
        <family val="1"/>
      </rPr>
      <t xml:space="preserve">Grants and contracts from sponsors not reported in other categories.  </t>
    </r>
  </si>
  <si>
    <r>
      <t>2</t>
    </r>
    <r>
      <rPr>
        <sz val="10"/>
        <rFont val="Times New Roman"/>
        <family val="1"/>
      </rPr>
      <t>Award amounts combine grants received by both CSU and CSUF</t>
    </r>
  </si>
  <si>
    <r>
      <t>1</t>
    </r>
    <r>
      <rPr>
        <sz val="10"/>
        <rFont val="Times New Roman"/>
        <family val="1"/>
      </rPr>
      <t xml:space="preserve"> Total cash accepted by CSU:</t>
    </r>
  </si>
  <si>
    <t>*Foundations (see footnote 2)</t>
  </si>
  <si>
    <t xml:space="preserve">*Other Sponsors (see footnote 3) </t>
  </si>
  <si>
    <r>
      <t xml:space="preserve">4 </t>
    </r>
    <r>
      <rPr>
        <sz val="10"/>
        <rFont val="Times New Roman"/>
        <family val="1"/>
      </rPr>
      <t xml:space="preserve">Grants and contracts from agencies of the federal government.  Includes federal funds flowing to CSU through third-party agreements, </t>
    </r>
  </si>
  <si>
    <r>
      <t xml:space="preserve">5 </t>
    </r>
    <r>
      <rPr>
        <sz val="10"/>
        <rFont val="Times New Roman"/>
        <family val="1"/>
      </rPr>
      <t>Grants and contracts from state and local governments including subdivisions thereof, such as county departments or school districts.</t>
    </r>
  </si>
  <si>
    <r>
      <t xml:space="preserve">6 </t>
    </r>
    <r>
      <rPr>
        <sz val="10"/>
        <rFont val="Times New Roman"/>
        <family val="1"/>
      </rPr>
      <t xml:space="preserve">Appropriations from the Ohio Board of Regents, such as Research Challenge funds, that are not related to instructional subsidy distribution. </t>
    </r>
  </si>
  <si>
    <r>
      <t xml:space="preserve">7 </t>
    </r>
    <r>
      <rPr>
        <sz val="10"/>
        <rFont val="Times New Roman"/>
        <family val="1"/>
      </rPr>
      <t>Industrial contracts awarded to the CSU-CAMP Advanced Manufacturing Center.  Includes contract proposals formally</t>
    </r>
  </si>
  <si>
    <t xml:space="preserve">*State and Local (see footnote 5) </t>
  </si>
  <si>
    <t xml:space="preserve">State Appropriations (see footnote 6) </t>
  </si>
  <si>
    <t xml:space="preserve">Advanced Manufacturing Center (see footnote 7) </t>
  </si>
  <si>
    <t>Purpose</t>
  </si>
  <si>
    <t>FY 00</t>
  </si>
  <si>
    <t>FY 02 Total</t>
  </si>
  <si>
    <t>FY 01</t>
  </si>
  <si>
    <t>Donor/Purpose</t>
  </si>
  <si>
    <t>College of Urban Affairs</t>
  </si>
  <si>
    <t xml:space="preserve">*Federal (see footnote 4) </t>
  </si>
  <si>
    <t>Gifts received by the Cleveland State University Foundation Board of Directors</t>
  </si>
  <si>
    <t>Gifts received by the Board of Trustees of Cleveland State University</t>
  </si>
  <si>
    <t xml:space="preserve">Affordable Housing Initiative Evalution </t>
  </si>
  <si>
    <t>College of Engineering, Civil &amp; Environmental Engineering Department</t>
  </si>
  <si>
    <t>4rd Qtr. FY 01</t>
  </si>
  <si>
    <t>4rd Qtr. FY 02</t>
  </si>
  <si>
    <t>through June 30, 2002, are hereby accepted with thanks, and</t>
  </si>
  <si>
    <t>College of Arts &amp; Sciences, Biological, Geological &amp; Environmental Sciences</t>
  </si>
  <si>
    <t>Wentworth Clapham</t>
  </si>
  <si>
    <t>Ohio Aerospace Institute</t>
  </si>
  <si>
    <t xml:space="preserve">     RESOLVED, that the gifts totaling $828,997, the gifts-in-kind totaling $39,937, and the grants</t>
  </si>
  <si>
    <t>College of Arts &amp; Sciences, Department of Nursing</t>
  </si>
  <si>
    <t>National Institutes of Health thru Medical College of Ohio</t>
  </si>
  <si>
    <t>The Caring-Web:  Web-Based Support for Stroke Caregivers</t>
  </si>
  <si>
    <t>Amy Govoni</t>
  </si>
  <si>
    <t>John Hemann</t>
  </si>
  <si>
    <t>NASA Glenn Research Center</t>
  </si>
  <si>
    <t>Thermographic and Ultrasonic Research on Aerospace Materials</t>
  </si>
  <si>
    <t>Mark Salling</t>
  </si>
  <si>
    <t>Ohio Board of Regents</t>
  </si>
  <si>
    <t>2001 US Census Data</t>
  </si>
  <si>
    <t>Kevin O'Brien</t>
  </si>
  <si>
    <t>Ohio Department of Natural Resources</t>
  </si>
  <si>
    <t xml:space="preserve">College of Education, Dean's Office </t>
  </si>
  <si>
    <t>James McLoughlin</t>
  </si>
  <si>
    <t>U.S. Department of Education</t>
  </si>
  <si>
    <t>Mr. O'Brien will conduct a coastal management training assessment to assist the Old Woman Creek National Estuarine Research Reserve, the Ohio Coastal Management Program, and the Ohio Sea Grant College Program in the development of a Coastal Training Program (CTP).</t>
  </si>
  <si>
    <t>Mr. &amp; Mrs. Richard Fleischman</t>
  </si>
  <si>
    <t>Altera Corporation</t>
  </si>
  <si>
    <t>The George Gund Foundation</t>
  </si>
  <si>
    <t>Estabrook Charitable Trust</t>
  </si>
  <si>
    <t>The Unger Foundation</t>
  </si>
  <si>
    <t>The Bernie J. Kosar Charitable Trust</t>
  </si>
  <si>
    <t>This project will concentrate the energy and resources of the University on the critical needs of urban schools (focusing first in the Greater Cleveland area) and will increase the quality of preparation, retention, and professional development of teachers and principals.</t>
  </si>
  <si>
    <t>K-16 Urban School Leadership Initiative</t>
  </si>
  <si>
    <t xml:space="preserve">Gifts   </t>
  </si>
  <si>
    <t>The Robert F. Busbey Charitable Foundation</t>
  </si>
  <si>
    <t>Ms. Marta A. Hasman</t>
  </si>
  <si>
    <t>The Cleveland Foundation</t>
  </si>
  <si>
    <t>Mr. Frank N. Linsalata</t>
  </si>
  <si>
    <t>Ms. Betty Gordon</t>
  </si>
  <si>
    <t>The Martha Holden Jennings Foundation</t>
  </si>
  <si>
    <t>Mr. Charles R. Emrick, Jr.</t>
  </si>
  <si>
    <t>Mr. James A. Thomas</t>
  </si>
  <si>
    <t>Samuel H. Miller Family Fund, Inc.</t>
  </si>
  <si>
    <t>Mr. Michael L. Climaco</t>
  </si>
  <si>
    <t>This gift is in support of the Distinguished Alumni Awards Banquet and the Maxine Goodman Levin College of Urban Affairs' Silver Anniversary Celebration.</t>
  </si>
  <si>
    <t>Ms. Sally Florkiewicz</t>
  </si>
  <si>
    <t>This gift was received in support of the Butler Jones Benefit and the Maxine Goodman Levin College of Urban Affairs' Anniversary Celebration</t>
  </si>
  <si>
    <t>Mr. Carl D. Glickman</t>
  </si>
  <si>
    <t>Mr. David Hill</t>
  </si>
  <si>
    <t>This gift supports the Maxine Goodman Levin College of Urban Affairs' Silver Anniversary Celebration.</t>
  </si>
  <si>
    <t>Mr. Trevor O. Jones</t>
  </si>
  <si>
    <t>Mr. William Compton</t>
  </si>
  <si>
    <t>Mr. William Evarts</t>
  </si>
  <si>
    <t>Ms. Margaret A. Freer</t>
  </si>
  <si>
    <t>Mr. Morton Q. Levin</t>
  </si>
  <si>
    <t>Mr. William F. Patient</t>
  </si>
  <si>
    <t>Mr. Leon M. Plevin</t>
  </si>
  <si>
    <t>Mr. David W. Whitehead</t>
  </si>
  <si>
    <t>In-Kind Gifts</t>
  </si>
  <si>
    <t>The Caring-Web is an in-home intervention of support for caregivers of persons with stroke during the first year after rehabilitation treatment in large hospitals.  This study will compile the effectiveness of home based care for stroke victims with the Caring-Web (website) as opposed to caregiving without access to the Caring-Web.</t>
  </si>
  <si>
    <t>College of Engineering, Chemical Engineering Department</t>
  </si>
  <si>
    <t>Surendra Tewari</t>
  </si>
  <si>
    <t>Environmental Durability of Materials for Space Transportation</t>
  </si>
  <si>
    <t>This gift was made in support of the Raymond J. Hasman Endowed Scholarship Fund.</t>
  </si>
  <si>
    <t>The Cleveland Foundation has provided $40,437 to the Langston Hughes Centennial Celebration; an additional $16,000 was provided for the research efforts of Dr. Thomas Bier, Maxine Goodman Levin College of Urban Affairs.</t>
  </si>
  <si>
    <t>This gift was provided in support of the Chuck Emrick/Calfee/Halter, Griswold Endowed Professorship.</t>
  </si>
  <si>
    <t>This gift was made in support of the Roberta Steinbacher-Mareyjoyce Green Endowed Scholarship.</t>
  </si>
  <si>
    <t>These funds were used to assist in the creation of the CSU Center for Poverty Studies.</t>
  </si>
  <si>
    <t>This gift was made to support the Urban Fellows Program.</t>
  </si>
  <si>
    <t>These funds will be used for the President's Initiative Fund.</t>
  </si>
  <si>
    <t>This gift supports the La Sierra (Belize) Project.</t>
  </si>
  <si>
    <t>This gift is in support of the Chuck Emrick/Calfee, Halter, Griswold Endowed Professorship.</t>
  </si>
  <si>
    <t>This gift was made in support of the James A. Thomas Professorship.</t>
  </si>
  <si>
    <t>This gift supports the 2001-2002 Criminal Justice Forum of the Cleveland-Marshall College of Law.</t>
  </si>
  <si>
    <t>This gift is in support of the Unger Croatia Center for Local Government Leaders.</t>
  </si>
  <si>
    <t>This gift was made in support of Law Scholarships.</t>
  </si>
  <si>
    <t>This gift was received in support of the Maxine Goodman Levin College of Urban Affairs Dean's Discretionary Fund.</t>
  </si>
  <si>
    <t>This gift was received in support of the Michael Schwartz Fund.</t>
  </si>
  <si>
    <t>This gift was made in support of the Engineering Student Enrichment Program.</t>
  </si>
  <si>
    <t>This gift was made in support of the Dr. Ronald Coccari Business Scholarship Fund.</t>
  </si>
  <si>
    <t>This gift is designated for the Distinguished Alumni Awards Banquet.</t>
  </si>
  <si>
    <t>These gifts were given in support of the Michael Schwartz Fund and the Distinguished Alumni Awards Banquet.</t>
  </si>
  <si>
    <t>This gift is designated for "Friends of the Art Gallery".</t>
  </si>
  <si>
    <t>This in-kind gift is designated for the general use of the Fenn College of Engineering Fund.</t>
  </si>
  <si>
    <t>Modeling Implications of Land Use Change in Tinker's Creek Watershed and Preliminary Investigations Along the Lake Erie Shoreline Using Remotely Sensed Data and GIS Info.</t>
  </si>
  <si>
    <t>totaling $4,317,695, received by Cleveland State University during the period April 1, 2002</t>
  </si>
  <si>
    <t>This Foundation has provided a total of $70,000;  $10,000 for scholarships to the women's swimming program and $60,000 for scholarships to the men's swimming program.</t>
  </si>
  <si>
    <t>This gift provides (8) $2,500 scholarships for the Cleveland-to-Cleveland Scholarship Program.   This program provides Cleveland Municipal School District graduates with support to attend Cleveland State University.</t>
  </si>
  <si>
    <t>Forest City Enterprises Charitable</t>
  </si>
  <si>
    <t>This gift was made in support of the Ruth Ratner Miller Center for Greater Cleveland's Future.</t>
  </si>
  <si>
    <t>This gift is in support of the Cleveland-Marshall College of Law and the Distinguished Alumni Awards Banquet.</t>
  </si>
  <si>
    <t>Mr. Samuel H. Miller</t>
  </si>
  <si>
    <t>* Included in Board Resolution, Page 7</t>
  </si>
  <si>
    <t xml:space="preserve">*Gift Pledges &amp; Cash--CSU/CSUF (see footnote 1) </t>
  </si>
  <si>
    <t>This gift is given in support of Law Scholarships, the Maxine Goodman Levin College of Urban Affairs and the Ruth Ratner Miller Center for Greater Cleveland's Future.</t>
  </si>
  <si>
    <t>This gift was given in support of the Butler Jones Benefit Fund and the Maxine Goodman Levin College of Urban Affairs' Silver Anniversary Celebration.</t>
  </si>
  <si>
    <t>This gift was given in support of the Maxine Goodman Levin College of Urban Affairs' Silver Anniversary Celebration.</t>
  </si>
  <si>
    <t>This grant is two fold:  First it will provide research on urbanization in one of the larger watersheds tributary to the Cuyahoga River; Second, the project will build upon work previous started to map algae and bacteria in the near-shore waters of the Central Basin of Lake Erie.</t>
  </si>
  <si>
    <t>Dr. Salling will provide expert services in file structure of Census data and identify 2000 Census data as well as existing 1990, 1980, 1970 and 1960 Census data for relevant information suited to the Ohio Board of Regents' needs.   Also provided will be refresher training to staff on GIS mapping technology.</t>
  </si>
  <si>
    <t>Dr. Hemann will develop and apply ultrasonic and thermal inspection systems and technologies for structural components development and modeling in the various technologies.  These systems hold promise for structure and defect characterization in materials under consideration for high temperature structural and space applications.</t>
  </si>
  <si>
    <t>This grant is a study of materials in situations that better model complex space environments.  These environments include hydrogen and/or water vapor environments for space propulsion applications and ultra-high temperatures for leading edge applications.  This study also includes development of kinetic models based on known parameters, such as temperature, pressure and gas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</si>
</sst>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5" formatCode="_(&quot;$&quot;* #,##0_);_(&quot;$&quot;* \(#,##0\);_(&quot;$&quot;* &quot;-&quot;??_);_(@_)"/>
  </numFmts>
  <fonts count="22" x14ac:knownFonts="1">
    <font>
      <sz val="10"/>
      <name val="Arial"/>
    </font>
    <font>
      <b/>
      <sz val="10"/>
      <name val="Arial"/>
    </font>
    <font>
      <i/>
      <sz val="10"/>
      <name val="Arial"/>
    </font>
    <font>
      <sz val="10"/>
      <name val="Arial"/>
    </font>
    <font>
      <sz val="12"/>
      <name val="Times New Roman"/>
      <family val="1"/>
    </font>
    <font>
      <b/>
      <u/>
      <sz val="12"/>
      <name val="Times New Roman"/>
      <family val="1"/>
    </font>
    <font>
      <b/>
      <sz val="12"/>
      <name val="Times New Roman"/>
      <family val="1"/>
    </font>
    <font>
      <sz val="8"/>
      <name val="times new roman"/>
      <family val="1"/>
    </font>
    <font>
      <sz val="8"/>
      <name val="Arial"/>
    </font>
    <font>
      <sz val="10"/>
      <name val="Times New Roman"/>
      <family val="1"/>
    </font>
    <font>
      <b/>
      <sz val="10"/>
      <name val="Times New Roman"/>
      <family val="1"/>
    </font>
    <font>
      <vertAlign val="superscript"/>
      <sz val="10"/>
      <name val="Times New Roman"/>
      <family val="1"/>
    </font>
    <font>
      <b/>
      <u/>
      <sz val="12"/>
      <name val="Times New Roman"/>
    </font>
    <font>
      <i/>
      <sz val="12"/>
      <name val="times new roman"/>
      <family val="1"/>
    </font>
    <font>
      <b/>
      <sz val="10"/>
      <name val="times new roman"/>
    </font>
    <font>
      <sz val="10"/>
      <name val="Arial"/>
    </font>
    <font>
      <b/>
      <i/>
      <sz val="8"/>
      <name val="times new roman"/>
    </font>
    <font>
      <b/>
      <i/>
      <sz val="12"/>
      <name val="Times New Roman"/>
      <family val="1"/>
    </font>
    <font>
      <b/>
      <i/>
      <u/>
      <sz val="12"/>
      <name val="Times New Roman"/>
      <family val="1"/>
    </font>
    <font>
      <b/>
      <sz val="11"/>
      <name val="Times New Roman"/>
      <family val="1"/>
    </font>
    <font>
      <i/>
      <sz val="11"/>
      <name val="times new roman"/>
      <family val="1"/>
    </font>
    <font>
      <i/>
      <sz val="11.5"/>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s>
  <borders count="13">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43">
    <xf numFmtId="0" fontId="0" fillId="0" borderId="0" xfId="0"/>
    <xf numFmtId="165" fontId="14" fillId="0" borderId="0" xfId="1" applyNumberFormat="1" applyFont="1" applyAlignment="1" applyProtection="1">
      <alignment horizontal="center"/>
      <protection locked="0"/>
    </xf>
    <xf numFmtId="44" fontId="10" fillId="2" borderId="1" xfId="1" applyFont="1" applyFill="1" applyBorder="1" applyAlignment="1" applyProtection="1">
      <alignment horizontal="centerContinuous"/>
      <protection locked="0"/>
    </xf>
    <xf numFmtId="42" fontId="10" fillId="2" borderId="1" xfId="1" applyNumberFormat="1" applyFont="1" applyFill="1" applyBorder="1" applyAlignment="1" applyProtection="1">
      <alignment horizontal="centerContinuous"/>
      <protection locked="0"/>
    </xf>
    <xf numFmtId="0" fontId="4" fillId="0" borderId="0" xfId="0" applyFont="1" applyProtection="1">
      <protection locked="0"/>
    </xf>
    <xf numFmtId="165" fontId="9" fillId="0" borderId="0" xfId="1" applyNumberFormat="1" applyFont="1" applyAlignment="1" applyProtection="1">
      <alignment horizontal="left"/>
      <protection locked="0"/>
    </xf>
    <xf numFmtId="165" fontId="9" fillId="0" borderId="0" xfId="1" applyNumberFormat="1" applyFont="1" applyBorder="1" applyAlignment="1" applyProtection="1">
      <alignment horizontal="center"/>
      <protection locked="0"/>
    </xf>
    <xf numFmtId="42" fontId="9" fillId="0" borderId="0" xfId="1" applyNumberFormat="1" applyFont="1" applyBorder="1" applyAlignment="1" applyProtection="1">
      <alignment horizontal="center"/>
      <protection locked="0"/>
    </xf>
    <xf numFmtId="165" fontId="7" fillId="0" borderId="0" xfId="1" applyNumberFormat="1" applyFont="1" applyProtection="1">
      <protection locked="0"/>
    </xf>
    <xf numFmtId="165" fontId="14" fillId="0" borderId="2" xfId="1" applyNumberFormat="1" applyFont="1" applyBorder="1" applyProtection="1">
      <protection locked="0"/>
    </xf>
    <xf numFmtId="165" fontId="10" fillId="0" borderId="0" xfId="1" applyNumberFormat="1" applyFont="1" applyAlignment="1" applyProtection="1">
      <alignment horizontal="left"/>
      <protection locked="0"/>
    </xf>
    <xf numFmtId="0" fontId="0" fillId="0" borderId="0" xfId="0" applyProtection="1">
      <protection locked="0"/>
    </xf>
    <xf numFmtId="0" fontId="9" fillId="0" borderId="0" xfId="1" applyNumberFormat="1" applyFont="1" applyAlignment="1" applyProtection="1">
      <alignment horizontal="left"/>
      <protection locked="0"/>
    </xf>
    <xf numFmtId="0" fontId="11" fillId="0" borderId="0" xfId="1" applyNumberFormat="1" applyFont="1" applyAlignment="1" applyProtection="1">
      <alignment horizontal="left"/>
      <protection locked="0"/>
    </xf>
    <xf numFmtId="0" fontId="7" fillId="0" borderId="0" xfId="1" applyNumberFormat="1" applyFont="1" applyAlignment="1" applyProtection="1">
      <alignment horizontal="left"/>
      <protection locked="0"/>
    </xf>
    <xf numFmtId="42" fontId="7" fillId="0" borderId="0" xfId="1" applyNumberFormat="1" applyFont="1" applyAlignment="1" applyProtection="1">
      <alignment horizontal="left"/>
      <protection locked="0"/>
    </xf>
    <xf numFmtId="42" fontId="4" fillId="0" borderId="0" xfId="1" applyNumberFormat="1" applyFont="1" applyProtection="1">
      <protection locked="0"/>
    </xf>
    <xf numFmtId="0" fontId="5" fillId="0" borderId="0" xfId="0" applyFont="1" applyAlignment="1" applyProtection="1">
      <alignment horizontal="centerContinuous"/>
      <protection locked="0"/>
    </xf>
    <xf numFmtId="0" fontId="6" fillId="2" borderId="0" xfId="0" applyFont="1" applyFill="1" applyAlignment="1" applyProtection="1">
      <alignment horizontal="centerContinuous"/>
      <protection locked="0"/>
    </xf>
    <xf numFmtId="42" fontId="6" fillId="2" borderId="0" xfId="1" applyNumberFormat="1" applyFont="1" applyFill="1" applyAlignment="1" applyProtection="1">
      <alignment horizontal="center"/>
      <protection locked="0"/>
    </xf>
    <xf numFmtId="0" fontId="4" fillId="0" borderId="0" xfId="0" applyFont="1" applyAlignment="1" applyProtection="1">
      <alignment horizontal="centerContinuous"/>
      <protection locked="0"/>
    </xf>
    <xf numFmtId="0" fontId="4" fillId="0" borderId="0" xfId="0" applyFont="1" applyBorder="1" applyProtection="1">
      <protection locked="0"/>
    </xf>
    <xf numFmtId="0" fontId="4" fillId="0" borderId="0" xfId="0" applyFont="1" applyAlignment="1" applyProtection="1">
      <protection locked="0"/>
    </xf>
    <xf numFmtId="44" fontId="4" fillId="0" borderId="0" xfId="1" applyFont="1" applyAlignment="1" applyProtection="1">
      <alignment horizontal="centerContinuous"/>
      <protection locked="0"/>
    </xf>
    <xf numFmtId="42" fontId="4" fillId="0" borderId="0" xfId="1" applyNumberFormat="1" applyFont="1" applyAlignment="1" applyProtection="1">
      <alignment horizontal="centerContinuous"/>
      <protection locked="0"/>
    </xf>
    <xf numFmtId="0" fontId="12" fillId="0" borderId="0" xfId="0" applyFont="1" applyAlignment="1" applyProtection="1">
      <alignment horizontal="centerContinuous"/>
      <protection locked="0"/>
    </xf>
    <xf numFmtId="42" fontId="4" fillId="0" borderId="0" xfId="1" applyNumberFormat="1" applyFont="1" applyAlignment="1" applyProtection="1">
      <protection locked="0"/>
    </xf>
    <xf numFmtId="0" fontId="15" fillId="0" borderId="0" xfId="0" applyFont="1" applyAlignment="1" applyProtection="1">
      <alignment horizontal="centerContinuous"/>
      <protection locked="0"/>
    </xf>
    <xf numFmtId="0" fontId="4" fillId="0" borderId="0" xfId="0" applyFont="1" applyAlignment="1" applyProtection="1">
      <alignment horizontal="right" vertical="top"/>
      <protection locked="0"/>
    </xf>
    <xf numFmtId="42" fontId="10" fillId="2" borderId="1" xfId="1" applyNumberFormat="1" applyFont="1" applyFill="1" applyBorder="1" applyAlignment="1">
      <alignment horizontal="centerContinuous"/>
    </xf>
    <xf numFmtId="165" fontId="9" fillId="0" borderId="0" xfId="1" applyNumberFormat="1" applyFont="1" applyBorder="1" applyAlignment="1">
      <alignment horizontal="center"/>
    </xf>
    <xf numFmtId="42" fontId="9" fillId="0" borderId="0" xfId="1" applyNumberFormat="1" applyFont="1" applyBorder="1" applyAlignment="1">
      <alignment horizontal="center"/>
    </xf>
    <xf numFmtId="165" fontId="9" fillId="0" borderId="0" xfId="1" applyNumberFormat="1" applyFont="1" applyAlignment="1">
      <alignment horizontal="left"/>
    </xf>
    <xf numFmtId="0" fontId="18" fillId="0" borderId="0" xfId="0" applyFont="1" applyAlignment="1" applyProtection="1">
      <alignment horizontal="left" vertical="top"/>
      <protection locked="0"/>
    </xf>
    <xf numFmtId="0" fontId="4" fillId="0" borderId="0" xfId="0" applyFont="1" applyAlignment="1" applyProtection="1">
      <alignment horizontal="centerContinuous" wrapText="1"/>
      <protection locked="0"/>
    </xf>
    <xf numFmtId="0" fontId="6" fillId="0" borderId="0" xfId="0" applyFont="1" applyAlignment="1" applyProtection="1">
      <alignment horizontal="left"/>
      <protection locked="0"/>
    </xf>
    <xf numFmtId="0" fontId="4" fillId="0" borderId="0" xfId="1" applyNumberFormat="1" applyFont="1" applyAlignment="1" applyProtection="1">
      <alignment horizontal="left" wrapText="1"/>
      <protection locked="0"/>
    </xf>
    <xf numFmtId="0" fontId="17" fillId="0" borderId="0" xfId="0" applyFont="1" applyAlignment="1" applyProtection="1">
      <alignment horizontal="centerContinuous"/>
      <protection locked="0"/>
    </xf>
    <xf numFmtId="0" fontId="6" fillId="0" borderId="0" xfId="0" applyFont="1" applyProtection="1">
      <protection locked="0"/>
    </xf>
    <xf numFmtId="0" fontId="6" fillId="2" borderId="0" xfId="1" applyNumberFormat="1" applyFont="1" applyFill="1" applyAlignment="1" applyProtection="1">
      <alignment horizontal="center"/>
      <protection locked="0"/>
    </xf>
    <xf numFmtId="42" fontId="19" fillId="2" borderId="0" xfId="1" applyNumberFormat="1" applyFont="1" applyFill="1" applyAlignment="1" applyProtection="1">
      <alignment horizontal="center" wrapText="1"/>
      <protection locked="0"/>
    </xf>
    <xf numFmtId="0" fontId="6" fillId="0" borderId="0" xfId="1" applyNumberFormat="1" applyFont="1" applyAlignment="1" applyProtection="1">
      <alignment horizontal="left"/>
      <protection locked="0"/>
    </xf>
    <xf numFmtId="0" fontId="6" fillId="0" borderId="0" xfId="0" applyFont="1" applyAlignment="1" applyProtection="1">
      <alignment horizontal="center"/>
      <protection locked="0"/>
    </xf>
    <xf numFmtId="44" fontId="6" fillId="0" borderId="0" xfId="1" applyFont="1" applyAlignment="1" applyProtection="1">
      <alignment horizontal="center"/>
      <protection locked="0"/>
    </xf>
    <xf numFmtId="42" fontId="14" fillId="0" borderId="2" xfId="1" applyNumberFormat="1" applyFont="1" applyBorder="1" applyProtection="1">
      <protection locked="0"/>
    </xf>
    <xf numFmtId="0" fontId="18" fillId="0" borderId="0" xfId="0" applyFont="1" applyProtection="1">
      <protection locked="0"/>
    </xf>
    <xf numFmtId="44" fontId="6" fillId="0" borderId="0" xfId="1" applyFont="1" applyAlignment="1" applyProtection="1">
      <alignment horizontal="centerContinuous"/>
      <protection locked="0"/>
    </xf>
    <xf numFmtId="44" fontId="6" fillId="0" borderId="0" xfId="1" applyFont="1" applyProtection="1">
      <protection locked="0"/>
    </xf>
    <xf numFmtId="0" fontId="0" fillId="0" borderId="0" xfId="0" applyAlignment="1"/>
    <xf numFmtId="0" fontId="4" fillId="0" borderId="0" xfId="0" applyFont="1" applyFill="1" applyAlignment="1" applyProtection="1">
      <alignment horizontal="left"/>
      <protection locked="0"/>
    </xf>
    <xf numFmtId="0" fontId="0" fillId="0" borderId="0" xfId="0" applyBorder="1" applyAlignment="1">
      <alignment horizontal="center" vertical="top" wrapText="1"/>
    </xf>
    <xf numFmtId="0" fontId="0" fillId="0" borderId="0" xfId="0" applyBorder="1" applyAlignment="1"/>
    <xf numFmtId="44" fontId="6" fillId="0" borderId="0" xfId="1" applyFont="1" applyBorder="1" applyAlignment="1" applyProtection="1">
      <alignment horizontal="center"/>
      <protection locked="0"/>
    </xf>
    <xf numFmtId="0" fontId="0" fillId="0" borderId="0" xfId="0" applyBorder="1" applyAlignment="1">
      <alignment horizontal="center"/>
    </xf>
    <xf numFmtId="42" fontId="17" fillId="0" borderId="0" xfId="1" applyNumberFormat="1" applyFont="1" applyAlignment="1" applyProtection="1">
      <alignment horizontal="centerContinuous"/>
      <protection locked="0"/>
    </xf>
    <xf numFmtId="42" fontId="17" fillId="0" borderId="0" xfId="1" applyNumberFormat="1" applyFont="1" applyProtection="1">
      <protection locked="0"/>
    </xf>
    <xf numFmtId="0" fontId="0" fillId="0" borderId="0" xfId="0" applyBorder="1" applyAlignment="1">
      <alignment vertical="top"/>
    </xf>
    <xf numFmtId="0" fontId="4" fillId="0" borderId="0" xfId="0" applyFont="1" applyAlignment="1" applyProtection="1">
      <alignment horizontal="center"/>
      <protection locked="0"/>
    </xf>
    <xf numFmtId="0" fontId="6" fillId="0" borderId="0" xfId="0" applyFont="1" applyBorder="1" applyAlignment="1" applyProtection="1">
      <alignment horizontal="center"/>
      <protection locked="0"/>
    </xf>
    <xf numFmtId="0" fontId="13" fillId="3" borderId="0" xfId="1" applyNumberFormat="1" applyFont="1" applyFill="1" applyBorder="1" applyAlignment="1" applyProtection="1">
      <alignment horizontal="center" vertical="top" wrapText="1"/>
      <protection locked="0"/>
    </xf>
    <xf numFmtId="0" fontId="13" fillId="0" borderId="0" xfId="1" applyNumberFormat="1" applyFont="1" applyFill="1" applyBorder="1" applyAlignment="1" applyProtection="1">
      <alignment horizontal="center" vertical="top" wrapText="1"/>
      <protection locked="0"/>
    </xf>
    <xf numFmtId="44" fontId="6" fillId="0" borderId="0" xfId="1" applyNumberFormat="1" applyFont="1" applyProtection="1">
      <protection locked="0"/>
    </xf>
    <xf numFmtId="0" fontId="13" fillId="0" borderId="0" xfId="0" applyFont="1" applyFill="1" applyBorder="1" applyAlignment="1" applyProtection="1">
      <alignment horizontal="center" vertical="top" wrapText="1"/>
      <protection locked="0"/>
    </xf>
    <xf numFmtId="0" fontId="0" fillId="0" borderId="0" xfId="0" applyBorder="1" applyAlignment="1">
      <alignment horizontal="center" vertical="top"/>
    </xf>
    <xf numFmtId="0" fontId="13" fillId="3" borderId="0" xfId="0" applyFont="1" applyFill="1" applyBorder="1" applyAlignment="1" applyProtection="1">
      <alignment horizontal="center" vertical="top" wrapText="1"/>
      <protection locked="0"/>
    </xf>
    <xf numFmtId="0" fontId="13" fillId="3" borderId="0" xfId="0" applyFont="1" applyFill="1" applyBorder="1" applyAlignment="1" applyProtection="1">
      <alignment horizontal="center" vertical="top"/>
      <protection locked="0"/>
    </xf>
    <xf numFmtId="0" fontId="0" fillId="0" borderId="0" xfId="0" applyBorder="1"/>
    <xf numFmtId="0" fontId="13" fillId="3" borderId="0" xfId="1" applyNumberFormat="1" applyFont="1" applyFill="1" applyBorder="1" applyAlignment="1" applyProtection="1">
      <alignment horizontal="center" vertical="top"/>
      <protection locked="0"/>
    </xf>
    <xf numFmtId="0" fontId="4" fillId="3" borderId="0" xfId="0" applyFont="1" applyFill="1" applyProtection="1">
      <protection locked="0"/>
    </xf>
    <xf numFmtId="0" fontId="6" fillId="3" borderId="0" xfId="0" applyFont="1" applyFill="1" applyAlignment="1" applyProtection="1">
      <alignment horizontal="centerContinuous"/>
      <protection locked="0"/>
    </xf>
    <xf numFmtId="42" fontId="6" fillId="3" borderId="0" xfId="1" applyNumberFormat="1" applyFont="1" applyFill="1" applyAlignment="1" applyProtection="1">
      <alignment horizontal="center"/>
      <protection locked="0"/>
    </xf>
    <xf numFmtId="0" fontId="6" fillId="3" borderId="0" xfId="0" applyFont="1" applyFill="1" applyAlignment="1" applyProtection="1">
      <alignment horizontal="center"/>
      <protection locked="0"/>
    </xf>
    <xf numFmtId="0" fontId="17" fillId="0" borderId="0" xfId="1" applyNumberFormat="1" applyFont="1" applyAlignment="1" applyProtection="1">
      <alignment horizontal="center" wrapText="1"/>
      <protection locked="0"/>
    </xf>
    <xf numFmtId="0" fontId="2" fillId="0" borderId="0" xfId="0" applyFont="1" applyAlignment="1"/>
    <xf numFmtId="0" fontId="6" fillId="0" borderId="1" xfId="0" applyFont="1" applyBorder="1" applyAlignment="1" applyProtection="1">
      <alignment horizontal="left"/>
      <protection locked="0"/>
    </xf>
    <xf numFmtId="0" fontId="0" fillId="0" borderId="1" xfId="0" applyBorder="1" applyAlignment="1"/>
    <xf numFmtId="0" fontId="13" fillId="4" borderId="10" xfId="1" applyNumberFormat="1" applyFont="1" applyFill="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6" fillId="0" borderId="0" xfId="0" applyFont="1" applyBorder="1" applyAlignment="1" applyProtection="1">
      <alignment horizontal="center"/>
      <protection locked="0"/>
    </xf>
    <xf numFmtId="0" fontId="13" fillId="4" borderId="10" xfId="0" applyFont="1" applyFill="1" applyBorder="1" applyAlignment="1" applyProtection="1">
      <alignment horizontal="center" vertical="top" wrapText="1"/>
      <protection locked="0"/>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wrapText="1"/>
    </xf>
    <xf numFmtId="0" fontId="0" fillId="0" borderId="12" xfId="0" applyBorder="1" applyAlignment="1">
      <alignment wrapText="1"/>
    </xf>
    <xf numFmtId="0" fontId="13" fillId="4" borderId="11" xfId="1" applyNumberFormat="1" applyFont="1" applyFill="1" applyBorder="1" applyAlignment="1" applyProtection="1">
      <alignment horizontal="center" vertical="top" wrapText="1"/>
      <protection locked="0"/>
    </xf>
    <xf numFmtId="0" fontId="13" fillId="4" borderId="12" xfId="1" applyNumberFormat="1" applyFont="1" applyFill="1" applyBorder="1" applyAlignment="1" applyProtection="1">
      <alignment horizontal="center" vertical="top" wrapText="1"/>
      <protection locked="0"/>
    </xf>
    <xf numFmtId="0" fontId="13" fillId="4" borderId="10" xfId="1" applyNumberFormat="1" applyFont="1" applyFill="1" applyBorder="1" applyAlignment="1" applyProtection="1">
      <alignment horizontal="center" vertical="top"/>
      <protection locked="0"/>
    </xf>
    <xf numFmtId="0" fontId="0" fillId="0" borderId="11" xfId="0" applyBorder="1" applyAlignment="1"/>
    <xf numFmtId="0" fontId="0" fillId="0" borderId="12" xfId="0" applyBorder="1" applyAlignment="1"/>
    <xf numFmtId="0" fontId="17" fillId="0" borderId="0" xfId="0" applyFont="1" applyBorder="1" applyAlignment="1">
      <alignment horizontal="center" vertical="top" wrapText="1"/>
    </xf>
    <xf numFmtId="0" fontId="13" fillId="4" borderId="3" xfId="0" applyFont="1" applyFill="1" applyBorder="1" applyAlignment="1" applyProtection="1">
      <alignment horizontal="center" vertical="top" wrapText="1"/>
      <protection locked="0"/>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1" xfId="0" applyBorder="1" applyAlignment="1">
      <alignment vertical="top" wrapText="1"/>
    </xf>
    <xf numFmtId="0" fontId="0" fillId="0" borderId="7" xfId="0" applyBorder="1" applyAlignment="1">
      <alignment vertical="top" wrapText="1"/>
    </xf>
    <xf numFmtId="0" fontId="17" fillId="0" borderId="4" xfId="0" applyFont="1" applyBorder="1" applyAlignment="1" applyProtection="1">
      <alignment horizontal="center"/>
      <protection locked="0"/>
    </xf>
    <xf numFmtId="0" fontId="0" fillId="0" borderId="4" xfId="0" applyBorder="1" applyAlignment="1">
      <alignment horizontal="center"/>
    </xf>
    <xf numFmtId="0" fontId="6" fillId="0" borderId="0" xfId="0" applyFont="1" applyBorder="1" applyAlignment="1" applyProtection="1">
      <alignment horizontal="left"/>
      <protection locked="0"/>
    </xf>
    <xf numFmtId="0" fontId="13" fillId="4" borderId="3" xfId="1" applyNumberFormat="1" applyFont="1" applyFill="1" applyBorder="1" applyAlignment="1" applyProtection="1">
      <alignment horizontal="center" vertical="top" wrapText="1"/>
      <protection locked="0"/>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4" borderId="6" xfId="0" applyFill="1" applyBorder="1" applyAlignment="1">
      <alignment horizontal="center" vertical="top" wrapText="1"/>
    </xf>
    <xf numFmtId="0" fontId="0" fillId="4" borderId="1" xfId="0" applyFill="1" applyBorder="1" applyAlignment="1">
      <alignment horizontal="center" vertical="top" wrapText="1"/>
    </xf>
    <xf numFmtId="0" fontId="0" fillId="4" borderId="7" xfId="0" applyFill="1" applyBorder="1" applyAlignment="1">
      <alignment horizontal="center" vertical="top" wrapText="1"/>
    </xf>
    <xf numFmtId="0" fontId="17" fillId="0" borderId="0" xfId="0" applyFont="1" applyAlignment="1" applyProtection="1">
      <alignment horizontal="center"/>
      <protection locked="0"/>
    </xf>
    <xf numFmtId="0" fontId="5" fillId="0" borderId="0" xfId="0" applyFont="1" applyAlignment="1" applyProtection="1">
      <alignment horizontal="center"/>
      <protection locked="0"/>
    </xf>
    <xf numFmtId="0" fontId="6" fillId="2" borderId="0" xfId="0" applyFont="1" applyFill="1" applyAlignment="1" applyProtection="1">
      <alignment horizontal="center"/>
      <protection locked="0"/>
    </xf>
    <xf numFmtId="0" fontId="6" fillId="0" borderId="0" xfId="0" applyFont="1" applyAlignment="1" applyProtection="1">
      <alignment horizontal="center" wrapText="1"/>
      <protection locked="0"/>
    </xf>
    <xf numFmtId="0" fontId="1" fillId="0" borderId="0" xfId="0" applyFont="1" applyAlignment="1">
      <alignment horizontal="center"/>
    </xf>
    <xf numFmtId="0" fontId="16" fillId="0" borderId="0" xfId="0" applyFont="1" applyAlignment="1" applyProtection="1">
      <alignment horizontal="center"/>
      <protection locked="0"/>
    </xf>
    <xf numFmtId="0" fontId="4" fillId="0" borderId="0" xfId="0" applyFont="1" applyAlignment="1" applyProtection="1">
      <protection locked="0"/>
    </xf>
    <xf numFmtId="0" fontId="6" fillId="0" borderId="0" xfId="0" applyFont="1" applyAlignment="1" applyProtection="1">
      <alignment horizontal="center"/>
      <protection locked="0"/>
    </xf>
    <xf numFmtId="0" fontId="21" fillId="4"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1" xfId="0" applyBorder="1" applyAlignment="1">
      <alignment wrapText="1"/>
    </xf>
    <xf numFmtId="0" fontId="0" fillId="0" borderId="7" xfId="0" applyBorder="1" applyAlignment="1">
      <alignment wrapText="1"/>
    </xf>
    <xf numFmtId="0" fontId="6" fillId="0" borderId="1" xfId="0" applyFont="1" applyBorder="1" applyAlignment="1">
      <alignment horizontal="center" wrapText="1"/>
    </xf>
    <xf numFmtId="0" fontId="1" fillId="0" borderId="0" xfId="0" applyFont="1" applyAlignment="1">
      <alignment horizontal="center" wrapText="1"/>
    </xf>
    <xf numFmtId="0" fontId="0" fillId="0" borderId="0" xfId="0" applyBorder="1" applyAlignment="1">
      <alignment horizontal="center" wrapText="1"/>
    </xf>
    <xf numFmtId="0" fontId="6" fillId="0" borderId="0" xfId="0" applyFont="1" applyBorder="1" applyAlignment="1">
      <alignment horizontal="center" wrapText="1"/>
    </xf>
    <xf numFmtId="0" fontId="4" fillId="0" borderId="0" xfId="0" applyFont="1" applyBorder="1" applyAlignment="1">
      <alignment horizontal="center" wrapText="1"/>
    </xf>
    <xf numFmtId="0" fontId="6" fillId="0" borderId="0" xfId="0" applyFont="1" applyBorder="1" applyAlignment="1" applyProtection="1">
      <alignment horizontal="center" vertical="top" wrapText="1"/>
      <protection locked="0"/>
    </xf>
    <xf numFmtId="0" fontId="1" fillId="0" borderId="0" xfId="0" applyFont="1" applyAlignment="1">
      <alignment wrapText="1"/>
    </xf>
    <xf numFmtId="0" fontId="1" fillId="0" borderId="1" xfId="0" applyFont="1" applyBorder="1" applyAlignment="1">
      <alignment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20" fillId="4" borderId="3" xfId="0" applyFont="1" applyFill="1" applyBorder="1" applyAlignment="1" applyProtection="1">
      <alignment horizontal="center" wrapText="1"/>
      <protection locked="0"/>
    </xf>
    <xf numFmtId="0" fontId="6" fillId="0" borderId="0" xfId="0" applyFont="1" applyBorder="1" applyAlignment="1" applyProtection="1">
      <alignment horizontal="center" wrapText="1"/>
      <protection locked="0"/>
    </xf>
    <xf numFmtId="0" fontId="4" fillId="0" borderId="0" xfId="0" applyFont="1" applyAlignment="1">
      <alignment horizontal="center"/>
    </xf>
    <xf numFmtId="0" fontId="0" fillId="0" borderId="0" xfId="0" applyBorder="1" applyAlignment="1">
      <alignment wrapText="1"/>
    </xf>
    <xf numFmtId="0" fontId="0" fillId="0" borderId="8" xfId="0" applyBorder="1" applyAlignment="1">
      <alignment horizontal="center" vertical="top" wrapText="1"/>
    </xf>
    <xf numFmtId="0" fontId="0" fillId="0" borderId="0" xfId="0" applyAlignment="1">
      <alignment horizontal="center" vertical="top" wrapText="1"/>
    </xf>
    <xf numFmtId="0" fontId="0" fillId="0" borderId="9" xfId="0"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E244-4B53-BA2C-A6E4D7996879}"/>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E244-4B53-BA2C-A6E4D7996879}"/>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E244-4B53-BA2C-A6E4D7996879}"/>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E244-4B53-BA2C-A6E4D7996879}"/>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E244-4B53-BA2C-A6E4D7996879}"/>
            </c:ext>
          </c:extLst>
        </c:ser>
        <c:dLbls>
          <c:showLegendKey val="0"/>
          <c:showVal val="0"/>
          <c:showCatName val="0"/>
          <c:showSerName val="0"/>
          <c:showPercent val="0"/>
          <c:showBubbleSize val="0"/>
        </c:dLbls>
        <c:gapWidth val="150"/>
        <c:axId val="1200776224"/>
        <c:axId val="1"/>
      </c:barChart>
      <c:catAx>
        <c:axId val="12007762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7622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4"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FB5-4346-A0E6-96C79F6381DD}"/>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FB5-4346-A0E6-96C79F6381DD}"/>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FB5-4346-A0E6-96C79F6381DD}"/>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FB5-4346-A0E6-96C79F6381DD}"/>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FB5-4346-A0E6-96C79F6381DD}"/>
            </c:ext>
          </c:extLst>
        </c:ser>
        <c:dLbls>
          <c:showLegendKey val="0"/>
          <c:showVal val="0"/>
          <c:showCatName val="0"/>
          <c:showSerName val="0"/>
          <c:showPercent val="0"/>
          <c:showBubbleSize val="0"/>
        </c:dLbls>
        <c:gapWidth val="150"/>
        <c:axId val="1200745024"/>
        <c:axId val="1"/>
      </c:barChart>
      <c:catAx>
        <c:axId val="12007450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502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B87-47C9-A187-2C405DCCE76C}"/>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B87-47C9-A187-2C405DCCE76C}"/>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B87-47C9-A187-2C405DCCE76C}"/>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B87-47C9-A187-2C405DCCE76C}"/>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B87-47C9-A187-2C405DCCE76C}"/>
            </c:ext>
          </c:extLst>
        </c:ser>
        <c:dLbls>
          <c:showLegendKey val="0"/>
          <c:showVal val="0"/>
          <c:showCatName val="0"/>
          <c:showSerName val="0"/>
          <c:showPercent val="0"/>
          <c:showBubbleSize val="0"/>
        </c:dLbls>
        <c:gapWidth val="150"/>
        <c:axId val="1200758944"/>
        <c:axId val="1"/>
      </c:barChart>
      <c:catAx>
        <c:axId val="12007589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5894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921-4970-B178-5DE10F72BA5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921-4970-B178-5DE10F72BA5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921-4970-B178-5DE10F72BA5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921-4970-B178-5DE10F72BA5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921-4970-B178-5DE10F72BA55}"/>
            </c:ext>
          </c:extLst>
        </c:ser>
        <c:dLbls>
          <c:showLegendKey val="0"/>
          <c:showVal val="0"/>
          <c:showCatName val="0"/>
          <c:showSerName val="0"/>
          <c:showPercent val="0"/>
          <c:showBubbleSize val="0"/>
        </c:dLbls>
        <c:gapWidth val="150"/>
        <c:axId val="1200740224"/>
        <c:axId val="1"/>
      </c:barChart>
      <c:catAx>
        <c:axId val="12007402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022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61C-44A5-A360-051DAB93B59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61C-44A5-A360-051DAB93B59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61C-44A5-A360-051DAB93B59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61C-44A5-A360-051DAB93B59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61C-44A5-A360-051DAB93B595}"/>
            </c:ext>
          </c:extLst>
        </c:ser>
        <c:dLbls>
          <c:showLegendKey val="0"/>
          <c:showVal val="0"/>
          <c:showCatName val="0"/>
          <c:showSerName val="0"/>
          <c:showPercent val="0"/>
          <c:showBubbleSize val="0"/>
        </c:dLbls>
        <c:gapWidth val="150"/>
        <c:axId val="1200740704"/>
        <c:axId val="1"/>
      </c:barChart>
      <c:catAx>
        <c:axId val="12007407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070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0ADB-4CDB-AB38-2C90C7D3073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0ADB-4CDB-AB38-2C90C7D3073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0ADB-4CDB-AB38-2C90C7D3073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0ADB-4CDB-AB38-2C90C7D3073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0ADB-4CDB-AB38-2C90C7D30732}"/>
            </c:ext>
          </c:extLst>
        </c:ser>
        <c:dLbls>
          <c:showLegendKey val="0"/>
          <c:showVal val="0"/>
          <c:showCatName val="0"/>
          <c:showSerName val="0"/>
          <c:showPercent val="0"/>
          <c:showBubbleSize val="0"/>
        </c:dLbls>
        <c:gapWidth val="150"/>
        <c:axId val="1200745984"/>
        <c:axId val="1"/>
      </c:barChart>
      <c:catAx>
        <c:axId val="12007459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59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6EF-4333-AA91-DAE3C3DBAE0D}"/>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6EF-4333-AA91-DAE3C3DBAE0D}"/>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6EF-4333-AA91-DAE3C3DBAE0D}"/>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6EF-4333-AA91-DAE3C3DBAE0D}"/>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6EF-4333-AA91-DAE3C3DBAE0D}"/>
            </c:ext>
          </c:extLst>
        </c:ser>
        <c:dLbls>
          <c:showLegendKey val="0"/>
          <c:showVal val="0"/>
          <c:showCatName val="0"/>
          <c:showSerName val="0"/>
          <c:showPercent val="0"/>
          <c:showBubbleSize val="0"/>
        </c:dLbls>
        <c:gapWidth val="150"/>
        <c:axId val="1200760384"/>
        <c:axId val="1"/>
      </c:barChart>
      <c:catAx>
        <c:axId val="12007603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603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D6C4-4259-882D-487930CC2E5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D6C4-4259-882D-487930CC2E5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D6C4-4259-882D-487930CC2E5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D6C4-4259-882D-487930CC2E5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D6C4-4259-882D-487930CC2E55}"/>
            </c:ext>
          </c:extLst>
        </c:ser>
        <c:dLbls>
          <c:showLegendKey val="0"/>
          <c:showVal val="0"/>
          <c:showCatName val="0"/>
          <c:showSerName val="0"/>
          <c:showPercent val="0"/>
          <c:showBubbleSize val="0"/>
        </c:dLbls>
        <c:gapWidth val="150"/>
        <c:axId val="1200748384"/>
        <c:axId val="1"/>
      </c:barChart>
      <c:catAx>
        <c:axId val="12007483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83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80C-48A9-B20E-7EB5E9B55FF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80C-48A9-B20E-7EB5E9B55FF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80C-48A9-B20E-7EB5E9B55FF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80C-48A9-B20E-7EB5E9B55FF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80C-48A9-B20E-7EB5E9B55FF0}"/>
            </c:ext>
          </c:extLst>
        </c:ser>
        <c:dLbls>
          <c:showLegendKey val="0"/>
          <c:showVal val="0"/>
          <c:showCatName val="0"/>
          <c:showSerName val="0"/>
          <c:showPercent val="0"/>
          <c:showBubbleSize val="0"/>
        </c:dLbls>
        <c:gapWidth val="150"/>
        <c:axId val="1200743584"/>
        <c:axId val="1"/>
      </c:barChart>
      <c:catAx>
        <c:axId val="12007435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35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B60-455F-A32A-F690B121A1A9}"/>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B60-455F-A32A-F690B121A1A9}"/>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B60-455F-A32A-F690B121A1A9}"/>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B60-455F-A32A-F690B121A1A9}"/>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B60-455F-A32A-F690B121A1A9}"/>
            </c:ext>
          </c:extLst>
        </c:ser>
        <c:dLbls>
          <c:showLegendKey val="0"/>
          <c:showVal val="0"/>
          <c:showCatName val="0"/>
          <c:showSerName val="0"/>
          <c:showPercent val="0"/>
          <c:showBubbleSize val="0"/>
        </c:dLbls>
        <c:gapWidth val="150"/>
        <c:axId val="1200744064"/>
        <c:axId val="1"/>
      </c:barChart>
      <c:catAx>
        <c:axId val="12007440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406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90D-480B-8AF6-338DF2054A6D}"/>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90D-480B-8AF6-338DF2054A6D}"/>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90D-480B-8AF6-338DF2054A6D}"/>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90D-480B-8AF6-338DF2054A6D}"/>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90D-480B-8AF6-338DF2054A6D}"/>
            </c:ext>
          </c:extLst>
        </c:ser>
        <c:dLbls>
          <c:showLegendKey val="0"/>
          <c:showVal val="0"/>
          <c:showCatName val="0"/>
          <c:showSerName val="0"/>
          <c:showPercent val="0"/>
          <c:showBubbleSize val="0"/>
        </c:dLbls>
        <c:gapWidth val="150"/>
        <c:axId val="1200749344"/>
        <c:axId val="1"/>
      </c:barChart>
      <c:catAx>
        <c:axId val="12007493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934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729-4A39-8367-14154A486C2A}"/>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729-4A39-8367-14154A486C2A}"/>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729-4A39-8367-14154A486C2A}"/>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729-4A39-8367-14154A486C2A}"/>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729-4A39-8367-14154A486C2A}"/>
            </c:ext>
          </c:extLst>
        </c:ser>
        <c:dLbls>
          <c:showLegendKey val="0"/>
          <c:showVal val="0"/>
          <c:showCatName val="0"/>
          <c:showSerName val="0"/>
          <c:showPercent val="0"/>
          <c:showBubbleSize val="0"/>
        </c:dLbls>
        <c:gapWidth val="150"/>
        <c:axId val="1200779104"/>
        <c:axId val="1"/>
      </c:barChart>
      <c:catAx>
        <c:axId val="12007791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79104"/>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CC3-4D7F-92E7-3D58D4D20086}"/>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CC3-4D7F-92E7-3D58D4D20086}"/>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CC3-4D7F-92E7-3D58D4D20086}"/>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CC3-4D7F-92E7-3D58D4D20086}"/>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CC3-4D7F-92E7-3D58D4D20086}"/>
            </c:ext>
          </c:extLst>
        </c:ser>
        <c:dLbls>
          <c:showLegendKey val="0"/>
          <c:showVal val="0"/>
          <c:showCatName val="0"/>
          <c:showSerName val="0"/>
          <c:showPercent val="0"/>
          <c:showBubbleSize val="0"/>
        </c:dLbls>
        <c:gapWidth val="150"/>
        <c:axId val="1200763744"/>
        <c:axId val="1"/>
      </c:barChart>
      <c:catAx>
        <c:axId val="12007637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6374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394C-41BA-8C60-722B5465975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394C-41BA-8C60-722B5465975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394C-41BA-8C60-722B5465975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394C-41BA-8C60-722B5465975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394C-41BA-8C60-722B54659751}"/>
            </c:ext>
          </c:extLst>
        </c:ser>
        <c:dLbls>
          <c:showLegendKey val="0"/>
          <c:showVal val="0"/>
          <c:showCatName val="0"/>
          <c:showSerName val="0"/>
          <c:showPercent val="0"/>
          <c:showBubbleSize val="0"/>
        </c:dLbls>
        <c:gapWidth val="150"/>
        <c:axId val="1200746464"/>
        <c:axId val="1"/>
      </c:barChart>
      <c:catAx>
        <c:axId val="12007464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4646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F1D-4525-AB6A-CE2A9C8F37AE}"/>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F1D-4525-AB6A-CE2A9C8F37AE}"/>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F1D-4525-AB6A-CE2A9C8F37AE}"/>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F1D-4525-AB6A-CE2A9C8F37AE}"/>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F1D-4525-AB6A-CE2A9C8F37AE}"/>
            </c:ext>
          </c:extLst>
        </c:ser>
        <c:dLbls>
          <c:showLegendKey val="0"/>
          <c:showVal val="0"/>
          <c:showCatName val="0"/>
          <c:showSerName val="0"/>
          <c:showPercent val="0"/>
          <c:showBubbleSize val="0"/>
        </c:dLbls>
        <c:gapWidth val="150"/>
        <c:axId val="1200798784"/>
        <c:axId val="1"/>
      </c:barChart>
      <c:catAx>
        <c:axId val="12007987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98784"/>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5D5-4FAF-84E3-C322F13A001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5D5-4FAF-84E3-C322F13A001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5D5-4FAF-84E3-C322F13A001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5D5-4FAF-84E3-C322F13A001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5D5-4FAF-84E3-C322F13A001B}"/>
            </c:ext>
          </c:extLst>
        </c:ser>
        <c:dLbls>
          <c:showLegendKey val="0"/>
          <c:showVal val="0"/>
          <c:showCatName val="0"/>
          <c:showSerName val="0"/>
          <c:showPercent val="0"/>
          <c:showBubbleSize val="0"/>
        </c:dLbls>
        <c:gapWidth val="150"/>
        <c:axId val="1200800224"/>
        <c:axId val="1"/>
      </c:barChart>
      <c:catAx>
        <c:axId val="12008002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80022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179B-4750-9F9C-CE010840C8B7}"/>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179B-4750-9F9C-CE010840C8B7}"/>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179B-4750-9F9C-CE010840C8B7}"/>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179B-4750-9F9C-CE010840C8B7}"/>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179B-4750-9F9C-CE010840C8B7}"/>
            </c:ext>
          </c:extLst>
        </c:ser>
        <c:dLbls>
          <c:showLegendKey val="0"/>
          <c:showVal val="0"/>
          <c:showCatName val="0"/>
          <c:showSerName val="0"/>
          <c:showPercent val="0"/>
          <c:showBubbleSize val="0"/>
        </c:dLbls>
        <c:gapWidth val="150"/>
        <c:axId val="1200797824"/>
        <c:axId val="1"/>
      </c:barChart>
      <c:catAx>
        <c:axId val="12007978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9782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985-4A70-AB83-DA745F0F5C7E}"/>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985-4A70-AB83-DA745F0F5C7E}"/>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985-4A70-AB83-DA745F0F5C7E}"/>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985-4A70-AB83-DA745F0F5C7E}"/>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985-4A70-AB83-DA745F0F5C7E}"/>
            </c:ext>
          </c:extLst>
        </c:ser>
        <c:dLbls>
          <c:showLegendKey val="0"/>
          <c:showVal val="0"/>
          <c:showCatName val="0"/>
          <c:showSerName val="0"/>
          <c:showPercent val="0"/>
          <c:showBubbleSize val="0"/>
        </c:dLbls>
        <c:gapWidth val="150"/>
        <c:axId val="1200754144"/>
        <c:axId val="1"/>
      </c:barChart>
      <c:catAx>
        <c:axId val="12007541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5414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7B1-4B5F-AF48-CFF406C8D487}"/>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7B1-4B5F-AF48-CFF406C8D487}"/>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7B1-4B5F-AF48-CFF406C8D487}"/>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7B1-4B5F-AF48-CFF406C8D487}"/>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7B1-4B5F-AF48-CFF406C8D487}"/>
            </c:ext>
          </c:extLst>
        </c:ser>
        <c:dLbls>
          <c:showLegendKey val="0"/>
          <c:showVal val="0"/>
          <c:showCatName val="0"/>
          <c:showSerName val="0"/>
          <c:showPercent val="0"/>
          <c:showBubbleSize val="0"/>
        </c:dLbls>
        <c:gapWidth val="150"/>
        <c:axId val="1200765184"/>
        <c:axId val="1"/>
      </c:barChart>
      <c:catAx>
        <c:axId val="12007651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6518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54FD-414E-81DC-7B42045972CC}"/>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54FD-414E-81DC-7B42045972CC}"/>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54FD-414E-81DC-7B42045972CC}"/>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54FD-414E-81DC-7B42045972CC}"/>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54FD-414E-81DC-7B42045972CC}"/>
            </c:ext>
          </c:extLst>
        </c:ser>
        <c:dLbls>
          <c:showLegendKey val="0"/>
          <c:showVal val="0"/>
          <c:showCatName val="0"/>
          <c:showSerName val="0"/>
          <c:showPercent val="0"/>
          <c:showBubbleSize val="0"/>
        </c:dLbls>
        <c:gapWidth val="150"/>
        <c:axId val="1200765664"/>
        <c:axId val="1"/>
      </c:barChart>
      <c:catAx>
        <c:axId val="12007656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6566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C8DB-420F-9AED-DBC4B2619E9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C8DB-420F-9AED-DBC4B2619E9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C8DB-420F-9AED-DBC4B2619E9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C8DB-420F-9AED-DBC4B2619E9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C8DB-420F-9AED-DBC4B2619E95}"/>
            </c:ext>
          </c:extLst>
        </c:ser>
        <c:dLbls>
          <c:showLegendKey val="0"/>
          <c:showVal val="0"/>
          <c:showCatName val="0"/>
          <c:showSerName val="0"/>
          <c:showPercent val="0"/>
          <c:showBubbleSize val="0"/>
        </c:dLbls>
        <c:gapWidth val="150"/>
        <c:axId val="1200762304"/>
        <c:axId val="1"/>
      </c:barChart>
      <c:catAx>
        <c:axId val="12007623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0762304"/>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5</xdr:col>
      <xdr:colOff>0</xdr:colOff>
      <xdr:row>0</xdr:row>
      <xdr:rowOff>0</xdr:rowOff>
    </xdr:to>
    <xdr:graphicFrame macro="">
      <xdr:nvGraphicFramePr>
        <xdr:cNvPr id="1025" name="Chart 1">
          <a:extLst>
            <a:ext uri="{FF2B5EF4-FFF2-40B4-BE49-F238E27FC236}">
              <a16:creationId xmlns:a16="http://schemas.microsoft.com/office/drawing/2014/main" id="{3200CDF2-CB91-ADF5-F884-2D84C4842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0</xdr:row>
      <xdr:rowOff>0</xdr:rowOff>
    </xdr:from>
    <xdr:to>
      <xdr:col>8</xdr:col>
      <xdr:colOff>0</xdr:colOff>
      <xdr:row>0</xdr:row>
      <xdr:rowOff>0</xdr:rowOff>
    </xdr:to>
    <xdr:graphicFrame macro="">
      <xdr:nvGraphicFramePr>
        <xdr:cNvPr id="1026" name="Chart 2">
          <a:extLst>
            <a:ext uri="{FF2B5EF4-FFF2-40B4-BE49-F238E27FC236}">
              <a16:creationId xmlns:a16="http://schemas.microsoft.com/office/drawing/2014/main" id="{9F4EADB4-E2B9-685D-05C9-F596945B0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0</xdr:row>
      <xdr:rowOff>0</xdr:rowOff>
    </xdr:from>
    <xdr:to>
      <xdr:col>5</xdr:col>
      <xdr:colOff>0</xdr:colOff>
      <xdr:row>0</xdr:row>
      <xdr:rowOff>0</xdr:rowOff>
    </xdr:to>
    <xdr:graphicFrame macro="">
      <xdr:nvGraphicFramePr>
        <xdr:cNvPr id="1027" name="Chart 3">
          <a:extLst>
            <a:ext uri="{FF2B5EF4-FFF2-40B4-BE49-F238E27FC236}">
              <a16:creationId xmlns:a16="http://schemas.microsoft.com/office/drawing/2014/main" id="{04BD0F58-EECB-821B-66AB-8E6C403BA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0</xdr:row>
      <xdr:rowOff>0</xdr:rowOff>
    </xdr:from>
    <xdr:to>
      <xdr:col>8</xdr:col>
      <xdr:colOff>0</xdr:colOff>
      <xdr:row>0</xdr:row>
      <xdr:rowOff>0</xdr:rowOff>
    </xdr:to>
    <xdr:graphicFrame macro="">
      <xdr:nvGraphicFramePr>
        <xdr:cNvPr id="1028" name="Chart 4">
          <a:extLst>
            <a:ext uri="{FF2B5EF4-FFF2-40B4-BE49-F238E27FC236}">
              <a16:creationId xmlns:a16="http://schemas.microsoft.com/office/drawing/2014/main" id="{760AD0FE-2E88-2BE9-7F40-AA5D663A9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5</xdr:col>
      <xdr:colOff>0</xdr:colOff>
      <xdr:row>0</xdr:row>
      <xdr:rowOff>0</xdr:rowOff>
    </xdr:to>
    <xdr:graphicFrame macro="">
      <xdr:nvGraphicFramePr>
        <xdr:cNvPr id="1029" name="Chart 5">
          <a:extLst>
            <a:ext uri="{FF2B5EF4-FFF2-40B4-BE49-F238E27FC236}">
              <a16:creationId xmlns:a16="http://schemas.microsoft.com/office/drawing/2014/main" id="{3EC969A5-B400-645E-D5C3-3EE53831B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30" name="Chart 6">
          <a:extLst>
            <a:ext uri="{FF2B5EF4-FFF2-40B4-BE49-F238E27FC236}">
              <a16:creationId xmlns:a16="http://schemas.microsoft.com/office/drawing/2014/main" id="{F8D8B847-7A65-D72E-B003-6439213B7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0" name="Chart 16">
          <a:extLst>
            <a:ext uri="{FF2B5EF4-FFF2-40B4-BE49-F238E27FC236}">
              <a16:creationId xmlns:a16="http://schemas.microsoft.com/office/drawing/2014/main" id="{D7AC3BAF-542F-34B3-35BA-147CE4F7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2" name="Chart 18">
          <a:extLst>
            <a:ext uri="{FF2B5EF4-FFF2-40B4-BE49-F238E27FC236}">
              <a16:creationId xmlns:a16="http://schemas.microsoft.com/office/drawing/2014/main" id="{46DD1233-C9BE-5A5B-98BD-79E67CC90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3" name="Chart 19">
          <a:extLst>
            <a:ext uri="{FF2B5EF4-FFF2-40B4-BE49-F238E27FC236}">
              <a16:creationId xmlns:a16="http://schemas.microsoft.com/office/drawing/2014/main" id="{5CC2668A-9BD8-2DC8-17AD-268957FE0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5" name="Chart 21">
          <a:extLst>
            <a:ext uri="{FF2B5EF4-FFF2-40B4-BE49-F238E27FC236}">
              <a16:creationId xmlns:a16="http://schemas.microsoft.com/office/drawing/2014/main" id="{3D32CAF9-3CEC-6918-ED5F-248D3B8B9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6" name="Chart 22">
          <a:extLst>
            <a:ext uri="{FF2B5EF4-FFF2-40B4-BE49-F238E27FC236}">
              <a16:creationId xmlns:a16="http://schemas.microsoft.com/office/drawing/2014/main" id="{8CEFBBEE-FFEE-50D2-7A9E-6AF290498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8" name="Chart 24">
          <a:extLst>
            <a:ext uri="{FF2B5EF4-FFF2-40B4-BE49-F238E27FC236}">
              <a16:creationId xmlns:a16="http://schemas.microsoft.com/office/drawing/2014/main" id="{49441E6E-62B1-D59F-E282-D5DC4BFC7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9" name="Chart 25">
          <a:extLst>
            <a:ext uri="{FF2B5EF4-FFF2-40B4-BE49-F238E27FC236}">
              <a16:creationId xmlns:a16="http://schemas.microsoft.com/office/drawing/2014/main" id="{061AD3D2-475B-FFBA-8424-34CC2B4B7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0" name="Chart 26">
          <a:extLst>
            <a:ext uri="{FF2B5EF4-FFF2-40B4-BE49-F238E27FC236}">
              <a16:creationId xmlns:a16="http://schemas.microsoft.com/office/drawing/2014/main" id="{72709B17-DEB9-B436-CBB7-BBA058C7D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1" name="Chart 27">
          <a:extLst>
            <a:ext uri="{FF2B5EF4-FFF2-40B4-BE49-F238E27FC236}">
              <a16:creationId xmlns:a16="http://schemas.microsoft.com/office/drawing/2014/main" id="{C177A0C6-0482-386A-A530-90F1FCED5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2" name="Chart 28">
          <a:extLst>
            <a:ext uri="{FF2B5EF4-FFF2-40B4-BE49-F238E27FC236}">
              <a16:creationId xmlns:a16="http://schemas.microsoft.com/office/drawing/2014/main" id="{E59A83EC-2E11-E228-3EFF-3D456A7DF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3" name="Chart 29">
          <a:extLst>
            <a:ext uri="{FF2B5EF4-FFF2-40B4-BE49-F238E27FC236}">
              <a16:creationId xmlns:a16="http://schemas.microsoft.com/office/drawing/2014/main" id="{1ABB077A-2AE4-261C-07F1-FB8035F1C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4" name="Chart 30">
          <a:extLst>
            <a:ext uri="{FF2B5EF4-FFF2-40B4-BE49-F238E27FC236}">
              <a16:creationId xmlns:a16="http://schemas.microsoft.com/office/drawing/2014/main" id="{CBC09F30-5C76-0CBF-F173-B8B0ADD34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5" name="Chart 31">
          <a:extLst>
            <a:ext uri="{FF2B5EF4-FFF2-40B4-BE49-F238E27FC236}">
              <a16:creationId xmlns:a16="http://schemas.microsoft.com/office/drawing/2014/main" id="{0918CDC1-9E31-E207-05E9-05657934C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6" name="Chart 32">
          <a:extLst>
            <a:ext uri="{FF2B5EF4-FFF2-40B4-BE49-F238E27FC236}">
              <a16:creationId xmlns:a16="http://schemas.microsoft.com/office/drawing/2014/main" id="{F944640B-F601-EA1D-3761-678519D81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7" name="Chart 33">
          <a:extLst>
            <a:ext uri="{FF2B5EF4-FFF2-40B4-BE49-F238E27FC236}">
              <a16:creationId xmlns:a16="http://schemas.microsoft.com/office/drawing/2014/main" id="{24CD93F6-AB14-9A11-DD85-AE01BD902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08"/>
  <sheetViews>
    <sheetView tabSelected="1" topLeftCell="A161" zoomScale="88" zoomScaleNormal="100" workbookViewId="0">
      <selection activeCell="D173" sqref="D173"/>
    </sheetView>
  </sheetViews>
  <sheetFormatPr defaultRowHeight="15.75" customHeight="1" x14ac:dyDescent="0.3"/>
  <cols>
    <col min="1" max="1" width="41.109375" style="4" customWidth="1"/>
    <col min="2" max="2" width="14.6640625" style="4" customWidth="1"/>
    <col min="3" max="3" width="14.109375" style="4" customWidth="1"/>
    <col min="4" max="4" width="13.88671875" style="4" customWidth="1"/>
    <col min="5" max="5" width="14.88671875" style="4" customWidth="1"/>
    <col min="6" max="6" width="14.5546875" style="4" customWidth="1"/>
    <col min="7" max="7" width="15" style="16" customWidth="1"/>
    <col min="8" max="8" width="16.88671875" style="16" customWidth="1"/>
  </cols>
  <sheetData>
    <row r="6" spans="1:8" ht="15.75" customHeight="1" x14ac:dyDescent="0.25">
      <c r="A6" s="1"/>
      <c r="B6" s="2" t="s">
        <v>15</v>
      </c>
      <c r="C6" s="29" t="s">
        <v>16</v>
      </c>
      <c r="D6" s="3" t="s">
        <v>31</v>
      </c>
      <c r="E6" s="3" t="s">
        <v>33</v>
      </c>
      <c r="F6" s="2" t="s">
        <v>41</v>
      </c>
      <c r="G6" s="2" t="s">
        <v>42</v>
      </c>
      <c r="H6" s="2" t="s">
        <v>32</v>
      </c>
    </row>
    <row r="7" spans="1:8" ht="15.75" customHeight="1" x14ac:dyDescent="0.25">
      <c r="A7" s="5" t="s">
        <v>132</v>
      </c>
      <c r="B7" s="6">
        <v>4779756</v>
      </c>
      <c r="C7" s="30">
        <v>5729593</v>
      </c>
      <c r="D7" s="7">
        <v>3289656</v>
      </c>
      <c r="E7" s="7">
        <f>3848648</f>
        <v>3848648</v>
      </c>
      <c r="F7" s="6">
        <v>1039787</v>
      </c>
      <c r="G7" s="6">
        <v>828997</v>
      </c>
      <c r="H7" s="6">
        <v>3527011</v>
      </c>
    </row>
    <row r="8" spans="1:8" ht="15.75" customHeight="1" x14ac:dyDescent="0.25">
      <c r="A8" s="5" t="s">
        <v>17</v>
      </c>
      <c r="B8" s="6">
        <v>3458644</v>
      </c>
      <c r="C8" s="31">
        <v>1883447</v>
      </c>
      <c r="D8" s="31">
        <v>428121</v>
      </c>
      <c r="E8" s="31">
        <f>406500</f>
        <v>406500</v>
      </c>
      <c r="F8" s="6">
        <v>133442</v>
      </c>
      <c r="G8" s="6">
        <v>39937</v>
      </c>
      <c r="H8" s="6">
        <v>576264</v>
      </c>
    </row>
    <row r="9" spans="1:8" ht="15.75" customHeight="1" x14ac:dyDescent="0.25">
      <c r="A9" s="5" t="s">
        <v>21</v>
      </c>
      <c r="B9" s="6">
        <v>748584</v>
      </c>
      <c r="C9" s="31">
        <v>1091293</v>
      </c>
      <c r="D9" s="7">
        <v>669682</v>
      </c>
      <c r="E9" s="7">
        <f>624307</f>
        <v>624307</v>
      </c>
      <c r="F9" s="6">
        <v>305291</v>
      </c>
      <c r="G9" s="6">
        <v>64100</v>
      </c>
      <c r="H9" s="6">
        <v>1078979</v>
      </c>
    </row>
    <row r="10" spans="1:8" ht="15.75" customHeight="1" x14ac:dyDescent="0.25">
      <c r="A10" s="5" t="s">
        <v>22</v>
      </c>
      <c r="B10" s="6">
        <f>1672298-748584</f>
        <v>923714</v>
      </c>
      <c r="C10" s="31">
        <f>2824612-1091293</f>
        <v>1733319</v>
      </c>
      <c r="D10" s="7">
        <v>1001810</v>
      </c>
      <c r="E10" s="7">
        <f>1243710</f>
        <v>1243710</v>
      </c>
      <c r="F10" s="6">
        <v>184676</v>
      </c>
      <c r="G10" s="6">
        <v>413266</v>
      </c>
      <c r="H10" s="6">
        <v>2667170</v>
      </c>
    </row>
    <row r="11" spans="1:8" ht="15.75" customHeight="1" x14ac:dyDescent="0.25">
      <c r="A11" s="5" t="s">
        <v>36</v>
      </c>
      <c r="B11" s="6">
        <v>6717218</v>
      </c>
      <c r="C11" s="31">
        <v>6413122</v>
      </c>
      <c r="D11" s="7">
        <v>5969489</v>
      </c>
      <c r="E11" s="7">
        <f>7122870</f>
        <v>7122870</v>
      </c>
      <c r="F11" s="6">
        <v>1313810</v>
      </c>
      <c r="G11" s="6">
        <v>2801843</v>
      </c>
      <c r="H11" s="6">
        <v>8178459</v>
      </c>
    </row>
    <row r="12" spans="1:8" ht="15.75" customHeight="1" x14ac:dyDescent="0.25">
      <c r="A12" s="5" t="s">
        <v>27</v>
      </c>
      <c r="B12" s="6">
        <v>3679291</v>
      </c>
      <c r="C12" s="31">
        <v>3950931</v>
      </c>
      <c r="D12" s="7">
        <v>4108129</v>
      </c>
      <c r="E12" s="7">
        <f>4535954</f>
        <v>4535954</v>
      </c>
      <c r="F12" s="6">
        <v>840239</v>
      </c>
      <c r="G12" s="6">
        <v>1038486</v>
      </c>
      <c r="H12" s="6">
        <v>3608069</v>
      </c>
    </row>
    <row r="13" spans="1:8" ht="15.75" customHeight="1" x14ac:dyDescent="0.25">
      <c r="A13" s="5" t="s">
        <v>28</v>
      </c>
      <c r="B13" s="6">
        <v>4815986</v>
      </c>
      <c r="C13" s="31">
        <v>4664913</v>
      </c>
      <c r="D13" s="7">
        <v>5782010</v>
      </c>
      <c r="E13" s="7">
        <f>5663300</f>
        <v>5663300</v>
      </c>
      <c r="F13" s="6">
        <v>968611</v>
      </c>
      <c r="G13" s="6">
        <v>892957</v>
      </c>
      <c r="H13" s="6">
        <v>7431970</v>
      </c>
    </row>
    <row r="14" spans="1:8" ht="15.75" customHeight="1" x14ac:dyDescent="0.25">
      <c r="A14" s="5" t="s">
        <v>29</v>
      </c>
      <c r="B14" s="6">
        <v>3353654</v>
      </c>
      <c r="C14" s="31">
        <v>5615688</v>
      </c>
      <c r="D14" s="7">
        <v>7282266</v>
      </c>
      <c r="E14" s="7">
        <f>3634560</f>
        <v>3634560</v>
      </c>
      <c r="F14" s="6">
        <v>911530</v>
      </c>
      <c r="G14" s="6">
        <v>651819</v>
      </c>
      <c r="H14" s="6">
        <v>2139490</v>
      </c>
    </row>
    <row r="15" spans="1:8" ht="15.75" customHeight="1" thickBot="1" x14ac:dyDescent="0.3">
      <c r="A15" s="8"/>
      <c r="B15" s="9">
        <f t="shared" ref="B15:H15" si="0">SUM(B7:B14)</f>
        <v>28476847</v>
      </c>
      <c r="C15" s="9">
        <f t="shared" si="0"/>
        <v>31082306</v>
      </c>
      <c r="D15" s="9">
        <f t="shared" si="0"/>
        <v>28531163</v>
      </c>
      <c r="E15" s="44">
        <f t="shared" si="0"/>
        <v>27079849</v>
      </c>
      <c r="F15" s="9">
        <f t="shared" si="0"/>
        <v>5697386</v>
      </c>
      <c r="G15" s="9">
        <f t="shared" si="0"/>
        <v>6731405</v>
      </c>
      <c r="H15" s="9">
        <f t="shared" si="0"/>
        <v>29207412</v>
      </c>
    </row>
    <row r="16" spans="1:8" ht="15.75" customHeight="1" thickTop="1" x14ac:dyDescent="0.25">
      <c r="A16" s="10" t="s">
        <v>14</v>
      </c>
      <c r="B16" s="5"/>
      <c r="C16" s="5" t="s">
        <v>1</v>
      </c>
      <c r="D16" s="32"/>
      <c r="E16" s="32"/>
      <c r="F16" s="11"/>
      <c r="G16" s="11"/>
      <c r="H16" s="11"/>
    </row>
    <row r="17" spans="1:8" ht="15.75" customHeight="1" x14ac:dyDescent="0.25">
      <c r="A17" s="13" t="s">
        <v>20</v>
      </c>
      <c r="B17" s="5">
        <v>1784848</v>
      </c>
      <c r="C17" s="5">
        <v>3179488</v>
      </c>
      <c r="D17" s="32">
        <v>5747693</v>
      </c>
      <c r="E17" s="32">
        <f>4614650</f>
        <v>4614650</v>
      </c>
      <c r="F17" s="5">
        <v>854888</v>
      </c>
      <c r="G17" s="5">
        <v>893024</v>
      </c>
      <c r="H17" s="5">
        <v>4015534</v>
      </c>
    </row>
    <row r="18" spans="1:8" ht="15.75" customHeight="1" x14ac:dyDescent="0.25">
      <c r="A18" s="13" t="s">
        <v>19</v>
      </c>
      <c r="B18" s="12"/>
      <c r="C18" s="12"/>
      <c r="D18" s="12"/>
      <c r="E18" s="12"/>
      <c r="F18" s="14"/>
      <c r="G18" s="15"/>
      <c r="H18" s="15"/>
    </row>
    <row r="19" spans="1:8" ht="15.75" customHeight="1" x14ac:dyDescent="0.25">
      <c r="A19" s="13" t="s">
        <v>18</v>
      </c>
      <c r="B19" s="12"/>
      <c r="C19" s="12"/>
      <c r="D19" s="12"/>
      <c r="E19" s="12"/>
      <c r="F19" s="14"/>
      <c r="G19" s="15"/>
      <c r="H19" s="15"/>
    </row>
    <row r="20" spans="1:8" ht="15.75" customHeight="1" x14ac:dyDescent="0.25">
      <c r="A20" s="13" t="s">
        <v>23</v>
      </c>
      <c r="B20" s="12"/>
      <c r="C20" s="12"/>
      <c r="D20" s="12"/>
      <c r="E20" s="12"/>
      <c r="F20" s="14"/>
      <c r="G20" s="15"/>
      <c r="H20" s="15"/>
    </row>
    <row r="21" spans="1:8" ht="15.75" customHeight="1" x14ac:dyDescent="0.25">
      <c r="A21" s="12" t="s">
        <v>2</v>
      </c>
      <c r="B21" s="12"/>
      <c r="C21" s="12"/>
      <c r="D21" s="12"/>
      <c r="E21" s="12"/>
      <c r="F21" s="14"/>
      <c r="G21" s="15"/>
      <c r="H21" s="15"/>
    </row>
    <row r="22" spans="1:8" ht="15.75" customHeight="1" x14ac:dyDescent="0.25">
      <c r="A22" s="13" t="s">
        <v>24</v>
      </c>
      <c r="B22" s="12"/>
      <c r="C22" s="12"/>
      <c r="D22" s="12"/>
      <c r="E22" s="12"/>
      <c r="F22" s="14"/>
      <c r="G22" s="15"/>
      <c r="H22" s="15"/>
    </row>
    <row r="23" spans="1:8" ht="15.75" customHeight="1" x14ac:dyDescent="0.25">
      <c r="A23" s="13" t="s">
        <v>25</v>
      </c>
      <c r="B23" s="12"/>
      <c r="C23" s="12"/>
      <c r="D23" s="12"/>
      <c r="E23" s="12"/>
      <c r="F23" s="14"/>
      <c r="G23" s="15"/>
      <c r="H23" s="15"/>
    </row>
    <row r="24" spans="1:8" ht="15.75" customHeight="1" x14ac:dyDescent="0.25">
      <c r="A24" s="13" t="s">
        <v>26</v>
      </c>
      <c r="B24" s="12"/>
      <c r="C24" s="12"/>
      <c r="D24" s="12"/>
      <c r="E24" s="12"/>
      <c r="F24" s="14"/>
      <c r="G24" s="15"/>
      <c r="H24" s="15"/>
    </row>
    <row r="25" spans="1:8" ht="15.75" customHeight="1" x14ac:dyDescent="0.25">
      <c r="A25" s="12" t="s">
        <v>3</v>
      </c>
      <c r="B25" s="12"/>
      <c r="C25" s="12"/>
      <c r="D25" s="12"/>
      <c r="E25" s="12"/>
      <c r="F25" s="14"/>
      <c r="G25" s="15"/>
      <c r="H25" s="15"/>
    </row>
    <row r="26" spans="1:8" ht="15.75" customHeight="1" x14ac:dyDescent="0.25">
      <c r="A26" s="12"/>
      <c r="B26" s="12"/>
      <c r="C26" s="12"/>
      <c r="D26" s="12"/>
      <c r="E26" s="12"/>
      <c r="F26" s="14"/>
      <c r="G26" s="15"/>
      <c r="H26" s="15"/>
    </row>
    <row r="27" spans="1:8" ht="15.75" customHeight="1" x14ac:dyDescent="0.25">
      <c r="A27" s="11"/>
      <c r="B27" s="14"/>
      <c r="C27" s="14"/>
      <c r="D27" s="14"/>
      <c r="E27" s="14"/>
      <c r="F27" s="14"/>
      <c r="G27" s="15"/>
      <c r="H27" s="15"/>
    </row>
    <row r="28" spans="1:8" ht="15.75" customHeight="1" x14ac:dyDescent="0.3">
      <c r="A28" s="12" t="s">
        <v>131</v>
      </c>
    </row>
    <row r="29" spans="1:8" ht="15.75" customHeight="1" x14ac:dyDescent="0.35">
      <c r="A29" s="106"/>
      <c r="B29" s="106"/>
      <c r="C29" s="106"/>
      <c r="D29" s="106"/>
      <c r="E29" s="106"/>
      <c r="F29" s="106"/>
      <c r="G29" s="106"/>
      <c r="H29" s="106"/>
    </row>
    <row r="30" spans="1:8" ht="15.75" customHeight="1" x14ac:dyDescent="0.3">
      <c r="A30" s="107" t="s">
        <v>0</v>
      </c>
      <c r="B30" s="107"/>
      <c r="C30" s="107"/>
      <c r="D30" s="107"/>
      <c r="E30" s="107"/>
      <c r="F30" s="107"/>
      <c r="G30" s="107"/>
      <c r="H30" s="107"/>
    </row>
    <row r="31" spans="1:8" ht="15.75" customHeight="1" x14ac:dyDescent="0.3">
      <c r="A31" s="39" t="s">
        <v>34</v>
      </c>
      <c r="B31" s="108"/>
      <c r="C31" s="108"/>
      <c r="D31" s="108"/>
      <c r="E31" s="108"/>
      <c r="F31" s="108"/>
      <c r="G31" s="108"/>
      <c r="H31" s="40" t="s">
        <v>5</v>
      </c>
    </row>
    <row r="32" spans="1:8" ht="15.75" customHeight="1" x14ac:dyDescent="0.35">
      <c r="A32" s="72" t="s">
        <v>72</v>
      </c>
      <c r="B32" s="73"/>
      <c r="C32" s="73"/>
      <c r="D32" s="73"/>
      <c r="E32" s="73"/>
      <c r="F32" s="73"/>
      <c r="G32" s="73"/>
      <c r="H32" s="73"/>
    </row>
    <row r="33" spans="1:8" ht="15.75" customHeight="1" x14ac:dyDescent="0.3">
      <c r="A33" s="41" t="s">
        <v>73</v>
      </c>
      <c r="B33" s="42"/>
      <c r="C33" s="42"/>
      <c r="D33" s="42"/>
      <c r="E33" s="42"/>
      <c r="F33" s="42"/>
      <c r="G33" s="42"/>
      <c r="H33" s="43">
        <v>70000</v>
      </c>
    </row>
    <row r="34" spans="1:8" ht="15.75" customHeight="1" x14ac:dyDescent="0.25">
      <c r="A34" s="91" t="s">
        <v>125</v>
      </c>
      <c r="B34" s="92"/>
      <c r="C34" s="92"/>
      <c r="D34" s="92"/>
      <c r="E34" s="92"/>
      <c r="F34" s="92"/>
      <c r="G34" s="92"/>
      <c r="H34" s="93"/>
    </row>
    <row r="35" spans="1:8" ht="15.75" customHeight="1" x14ac:dyDescent="0.25">
      <c r="A35" s="94"/>
      <c r="B35" s="95"/>
      <c r="C35" s="95"/>
      <c r="D35" s="95"/>
      <c r="E35" s="95"/>
      <c r="F35" s="95"/>
      <c r="G35" s="95"/>
      <c r="H35" s="96"/>
    </row>
    <row r="36" spans="1:8" ht="15.75" customHeight="1" x14ac:dyDescent="0.3">
      <c r="A36" s="36"/>
      <c r="B36" s="57"/>
      <c r="C36" s="57"/>
      <c r="D36" s="57"/>
      <c r="E36" s="57"/>
      <c r="F36" s="57"/>
      <c r="G36" s="57"/>
    </row>
    <row r="37" spans="1:8" ht="15.75" customHeight="1" x14ac:dyDescent="0.3">
      <c r="A37" s="41" t="s">
        <v>74</v>
      </c>
      <c r="B37" s="42"/>
      <c r="C37" s="42"/>
      <c r="D37" s="42"/>
      <c r="E37" s="42"/>
      <c r="F37" s="42"/>
      <c r="G37" s="42"/>
      <c r="H37" s="43">
        <v>20000</v>
      </c>
    </row>
    <row r="38" spans="1:8" ht="15.75" customHeight="1" x14ac:dyDescent="0.25">
      <c r="A38" s="80" t="s">
        <v>102</v>
      </c>
      <c r="B38" s="81"/>
      <c r="C38" s="81"/>
      <c r="D38" s="81"/>
      <c r="E38" s="81"/>
      <c r="F38" s="81"/>
      <c r="G38" s="81"/>
      <c r="H38" s="82"/>
    </row>
    <row r="39" spans="1:8" ht="15.75" customHeight="1" x14ac:dyDescent="0.25">
      <c r="A39" s="56"/>
      <c r="B39" s="56"/>
      <c r="C39" s="56"/>
      <c r="D39" s="56"/>
      <c r="E39" s="56"/>
      <c r="F39" s="56"/>
      <c r="G39" s="56"/>
      <c r="H39" s="56"/>
    </row>
    <row r="40" spans="1:8" ht="15.75" customHeight="1" x14ac:dyDescent="0.3">
      <c r="A40" s="41" t="s">
        <v>75</v>
      </c>
      <c r="B40" s="42"/>
      <c r="C40" s="42"/>
      <c r="D40" s="42"/>
      <c r="E40" s="42"/>
      <c r="F40" s="42"/>
      <c r="G40" s="42"/>
      <c r="H40" s="43">
        <f>56437</f>
        <v>56437</v>
      </c>
    </row>
    <row r="41" spans="1:8" ht="32.25" customHeight="1" x14ac:dyDescent="0.25">
      <c r="A41" s="80" t="s">
        <v>103</v>
      </c>
      <c r="B41" s="83"/>
      <c r="C41" s="83"/>
      <c r="D41" s="83"/>
      <c r="E41" s="83"/>
      <c r="F41" s="83"/>
      <c r="G41" s="83"/>
      <c r="H41" s="84"/>
    </row>
    <row r="42" spans="1:8" ht="15.75" customHeight="1" x14ac:dyDescent="0.3">
      <c r="A42" s="21"/>
      <c r="B42" s="51"/>
      <c r="C42" s="51"/>
      <c r="D42" s="51"/>
      <c r="E42" s="51"/>
      <c r="F42" s="51"/>
      <c r="G42" s="51"/>
      <c r="H42" s="51"/>
    </row>
    <row r="43" spans="1:8" ht="15.75" customHeight="1" x14ac:dyDescent="0.3">
      <c r="A43" s="41" t="s">
        <v>76</v>
      </c>
      <c r="B43" s="42"/>
      <c r="C43" s="42"/>
      <c r="D43" s="42"/>
      <c r="E43" s="42"/>
      <c r="F43" s="42"/>
      <c r="G43" s="42"/>
      <c r="H43" s="43">
        <v>10000</v>
      </c>
    </row>
    <row r="44" spans="1:8" ht="15.75" customHeight="1" x14ac:dyDescent="0.25">
      <c r="A44" s="80" t="s">
        <v>104</v>
      </c>
      <c r="B44" s="81"/>
      <c r="C44" s="81"/>
      <c r="D44" s="81"/>
      <c r="E44" s="81"/>
      <c r="F44" s="81"/>
      <c r="G44" s="81"/>
      <c r="H44" s="82"/>
    </row>
    <row r="45" spans="1:8" ht="15.75" customHeight="1" x14ac:dyDescent="0.25">
      <c r="A45" s="56"/>
      <c r="B45" s="56"/>
      <c r="C45" s="56"/>
      <c r="D45" s="56"/>
      <c r="E45" s="56"/>
      <c r="F45" s="56"/>
      <c r="G45" s="56"/>
      <c r="H45" s="56"/>
    </row>
    <row r="46" spans="1:8" ht="15.75" customHeight="1" x14ac:dyDescent="0.3">
      <c r="A46" s="41" t="s">
        <v>77</v>
      </c>
      <c r="B46" s="42"/>
      <c r="C46" s="42"/>
      <c r="D46" s="42"/>
      <c r="E46" s="42"/>
      <c r="F46" s="42"/>
      <c r="G46" s="42"/>
      <c r="H46" s="43">
        <v>10000</v>
      </c>
    </row>
    <row r="47" spans="1:8" ht="15.75" customHeight="1" x14ac:dyDescent="0.25">
      <c r="A47" s="80" t="s">
        <v>105</v>
      </c>
      <c r="B47" s="81"/>
      <c r="C47" s="81"/>
      <c r="D47" s="81"/>
      <c r="E47" s="81"/>
      <c r="F47" s="81"/>
      <c r="G47" s="81"/>
      <c r="H47" s="82"/>
    </row>
    <row r="48" spans="1:8" ht="15.75" customHeight="1" x14ac:dyDescent="0.25">
      <c r="A48" s="56"/>
      <c r="B48" s="56"/>
      <c r="C48" s="56"/>
      <c r="D48" s="56"/>
      <c r="E48" s="56"/>
      <c r="F48" s="56"/>
      <c r="G48" s="56"/>
      <c r="H48" s="56"/>
    </row>
    <row r="49" spans="1:8" ht="15.75" customHeight="1" x14ac:dyDescent="0.3">
      <c r="A49" s="41" t="s">
        <v>66</v>
      </c>
      <c r="B49" s="42"/>
      <c r="C49" s="42"/>
      <c r="D49" s="42"/>
      <c r="E49" s="42"/>
      <c r="F49" s="42"/>
      <c r="G49" s="42"/>
      <c r="H49" s="43">
        <v>15000</v>
      </c>
    </row>
    <row r="50" spans="1:8" ht="15.75" customHeight="1" x14ac:dyDescent="0.25">
      <c r="A50" s="80" t="s">
        <v>106</v>
      </c>
      <c r="B50" s="81"/>
      <c r="C50" s="81"/>
      <c r="D50" s="81"/>
      <c r="E50" s="81"/>
      <c r="F50" s="81"/>
      <c r="G50" s="81"/>
      <c r="H50" s="82"/>
    </row>
    <row r="51" spans="1:8" ht="15.75" customHeight="1" x14ac:dyDescent="0.25">
      <c r="A51" s="62"/>
      <c r="B51" s="56"/>
      <c r="C51" s="56"/>
      <c r="D51" s="56"/>
      <c r="E51" s="56"/>
      <c r="F51" s="56"/>
      <c r="G51" s="56"/>
      <c r="H51" s="56"/>
    </row>
    <row r="52" spans="1:8" ht="15.75" customHeight="1" x14ac:dyDescent="0.3">
      <c r="A52" s="41" t="s">
        <v>78</v>
      </c>
      <c r="B52" s="42"/>
      <c r="C52" s="42"/>
      <c r="D52" s="42"/>
      <c r="E52" s="42"/>
      <c r="F52" s="42"/>
      <c r="G52" s="42"/>
      <c r="H52" s="43">
        <v>50000</v>
      </c>
    </row>
    <row r="53" spans="1:8" ht="15.75" customHeight="1" x14ac:dyDescent="0.25">
      <c r="A53" s="80" t="s">
        <v>107</v>
      </c>
      <c r="B53" s="81"/>
      <c r="C53" s="81"/>
      <c r="D53" s="81"/>
      <c r="E53" s="81"/>
      <c r="F53" s="81"/>
      <c r="G53" s="81"/>
      <c r="H53" s="82"/>
    </row>
    <row r="54" spans="1:8" ht="15.75" customHeight="1" x14ac:dyDescent="0.25">
      <c r="A54" s="64"/>
      <c r="B54" s="56"/>
      <c r="C54" s="56"/>
      <c r="D54" s="56"/>
      <c r="E54" s="56"/>
      <c r="F54" s="56"/>
      <c r="G54" s="56"/>
      <c r="H54" s="56"/>
    </row>
    <row r="55" spans="1:8" ht="15.75" customHeight="1" x14ac:dyDescent="0.3">
      <c r="A55" s="41" t="s">
        <v>66</v>
      </c>
      <c r="B55" s="42"/>
      <c r="C55" s="42"/>
      <c r="D55" s="42"/>
      <c r="E55" s="42"/>
      <c r="F55" s="42"/>
      <c r="G55" s="42"/>
      <c r="H55" s="43">
        <v>100000</v>
      </c>
    </row>
    <row r="56" spans="1:8" ht="15.75" customHeight="1" x14ac:dyDescent="0.25">
      <c r="A56" s="80" t="s">
        <v>108</v>
      </c>
      <c r="B56" s="83"/>
      <c r="C56" s="83"/>
      <c r="D56" s="83"/>
      <c r="E56" s="83"/>
      <c r="F56" s="83"/>
      <c r="G56" s="83"/>
      <c r="H56" s="84"/>
    </row>
    <row r="57" spans="1:8" ht="15.75" customHeight="1" x14ac:dyDescent="0.25">
      <c r="A57" s="51"/>
      <c r="B57" s="51"/>
      <c r="C57" s="51"/>
      <c r="D57" s="51"/>
      <c r="E57" s="51"/>
      <c r="F57" s="51"/>
      <c r="G57" s="51"/>
      <c r="H57" s="51"/>
    </row>
    <row r="58" spans="1:8" ht="15.75" customHeight="1" x14ac:dyDescent="0.3">
      <c r="A58" s="74" t="s">
        <v>75</v>
      </c>
      <c r="B58" s="74"/>
      <c r="C58" s="74"/>
      <c r="D58" s="74"/>
      <c r="E58" s="74"/>
      <c r="F58" s="74"/>
      <c r="G58" s="74"/>
      <c r="H58" s="47">
        <v>15000</v>
      </c>
    </row>
    <row r="59" spans="1:8" ht="15.75" customHeight="1" x14ac:dyDescent="0.25">
      <c r="A59" s="76" t="s">
        <v>109</v>
      </c>
      <c r="B59" s="77"/>
      <c r="C59" s="77"/>
      <c r="D59" s="77"/>
      <c r="E59" s="77"/>
      <c r="F59" s="77"/>
      <c r="G59" s="77"/>
      <c r="H59" s="78"/>
    </row>
    <row r="60" spans="1:8" ht="15.75" customHeight="1" x14ac:dyDescent="0.25">
      <c r="A60" s="53"/>
      <c r="B60" s="53"/>
      <c r="C60" s="53"/>
      <c r="D60" s="53"/>
      <c r="E60" s="53"/>
      <c r="F60" s="53"/>
      <c r="G60" s="53"/>
      <c r="H60" s="53"/>
    </row>
    <row r="61" spans="1:8" ht="15.75" customHeight="1" x14ac:dyDescent="0.3">
      <c r="A61" s="35" t="s">
        <v>79</v>
      </c>
      <c r="B61" s="79"/>
      <c r="C61" s="79"/>
      <c r="D61" s="79"/>
      <c r="E61" s="79"/>
      <c r="F61" s="79"/>
      <c r="G61" s="79"/>
      <c r="H61" s="46">
        <v>10000</v>
      </c>
    </row>
    <row r="62" spans="1:8" ht="15.75" customHeight="1" x14ac:dyDescent="0.25">
      <c r="A62" s="76" t="s">
        <v>110</v>
      </c>
      <c r="B62" s="77"/>
      <c r="C62" s="77"/>
      <c r="D62" s="77"/>
      <c r="E62" s="77"/>
      <c r="F62" s="77"/>
      <c r="G62" s="77"/>
      <c r="H62" s="78"/>
    </row>
    <row r="63" spans="1:8" ht="15.75" customHeight="1" x14ac:dyDescent="0.25">
      <c r="A63" s="59"/>
      <c r="B63" s="50"/>
      <c r="C63" s="50"/>
      <c r="D63" s="50"/>
      <c r="E63" s="50"/>
      <c r="F63" s="50"/>
      <c r="G63" s="50"/>
      <c r="H63" s="50"/>
    </row>
    <row r="64" spans="1:8" ht="15.75" customHeight="1" x14ac:dyDescent="0.3">
      <c r="A64" s="35" t="s">
        <v>80</v>
      </c>
      <c r="B64" s="79"/>
      <c r="C64" s="79"/>
      <c r="D64" s="79"/>
      <c r="E64" s="79"/>
      <c r="F64" s="79"/>
      <c r="G64" s="79"/>
      <c r="H64" s="46">
        <v>20000</v>
      </c>
    </row>
    <row r="65" spans="1:8" ht="15.75" customHeight="1" x14ac:dyDescent="0.25">
      <c r="A65" s="76" t="s">
        <v>111</v>
      </c>
      <c r="B65" s="77"/>
      <c r="C65" s="77"/>
      <c r="D65" s="77"/>
      <c r="E65" s="77"/>
      <c r="F65" s="77"/>
      <c r="G65" s="77"/>
      <c r="H65" s="78"/>
    </row>
    <row r="66" spans="1:8" ht="15.75" customHeight="1" x14ac:dyDescent="0.25">
      <c r="A66" s="59"/>
      <c r="B66" s="50"/>
      <c r="C66" s="50"/>
      <c r="D66" s="50"/>
      <c r="E66" s="50"/>
      <c r="F66" s="50"/>
      <c r="G66" s="50"/>
      <c r="H66" s="50"/>
    </row>
    <row r="67" spans="1:8" ht="15.75" customHeight="1" x14ac:dyDescent="0.3">
      <c r="A67" s="35" t="s">
        <v>67</v>
      </c>
      <c r="B67" s="79"/>
      <c r="C67" s="79"/>
      <c r="D67" s="79"/>
      <c r="E67" s="79"/>
      <c r="F67" s="79"/>
      <c r="G67" s="79"/>
      <c r="H67" s="46">
        <v>10000</v>
      </c>
    </row>
    <row r="68" spans="1:8" ht="15.75" customHeight="1" x14ac:dyDescent="0.25">
      <c r="A68" s="76" t="s">
        <v>112</v>
      </c>
      <c r="B68" s="77"/>
      <c r="C68" s="77"/>
      <c r="D68" s="77"/>
      <c r="E68" s="77"/>
      <c r="F68" s="77"/>
      <c r="G68" s="77"/>
      <c r="H68" s="78"/>
    </row>
    <row r="69" spans="1:8" ht="15.75" customHeight="1" x14ac:dyDescent="0.25">
      <c r="A69" s="59"/>
      <c r="B69" s="50"/>
      <c r="C69" s="50"/>
      <c r="D69" s="50"/>
      <c r="E69" s="50"/>
      <c r="F69" s="50"/>
      <c r="G69" s="50"/>
      <c r="H69" s="50"/>
    </row>
    <row r="70" spans="1:8" ht="15.75" customHeight="1" x14ac:dyDescent="0.3">
      <c r="A70" s="35" t="s">
        <v>68</v>
      </c>
      <c r="B70" s="79"/>
      <c r="C70" s="79"/>
      <c r="D70" s="79"/>
      <c r="E70" s="79"/>
      <c r="F70" s="79"/>
      <c r="G70" s="79"/>
      <c r="H70" s="46">
        <v>18750</v>
      </c>
    </row>
    <row r="71" spans="1:8" ht="15.75" customHeight="1" x14ac:dyDescent="0.25">
      <c r="A71" s="76" t="s">
        <v>113</v>
      </c>
      <c r="B71" s="77"/>
      <c r="C71" s="77"/>
      <c r="D71" s="77"/>
      <c r="E71" s="77"/>
      <c r="F71" s="77"/>
      <c r="G71" s="77"/>
      <c r="H71" s="78"/>
    </row>
    <row r="72" spans="1:8" ht="15.75" customHeight="1" x14ac:dyDescent="0.25">
      <c r="A72" s="59"/>
      <c r="B72" s="50"/>
      <c r="C72" s="50"/>
      <c r="D72" s="50"/>
      <c r="E72" s="50"/>
      <c r="F72" s="50"/>
      <c r="G72" s="50"/>
      <c r="H72" s="50"/>
    </row>
    <row r="73" spans="1:8" ht="15.75" customHeight="1" x14ac:dyDescent="0.3">
      <c r="A73" s="35" t="s">
        <v>69</v>
      </c>
      <c r="B73" s="79"/>
      <c r="C73" s="79"/>
      <c r="D73" s="79"/>
      <c r="E73" s="79"/>
      <c r="F73" s="79"/>
      <c r="G73" s="79"/>
      <c r="H73" s="46">
        <v>20000</v>
      </c>
    </row>
    <row r="74" spans="1:8" ht="39.75" customHeight="1" x14ac:dyDescent="0.25">
      <c r="A74" s="76" t="s">
        <v>126</v>
      </c>
      <c r="B74" s="77"/>
      <c r="C74" s="77"/>
      <c r="D74" s="77"/>
      <c r="E74" s="77"/>
      <c r="F74" s="77"/>
      <c r="G74" s="77"/>
      <c r="H74" s="78"/>
    </row>
    <row r="75" spans="1:8" ht="15.75" customHeight="1" x14ac:dyDescent="0.25">
      <c r="A75" s="59"/>
      <c r="B75" s="50"/>
      <c r="C75" s="50"/>
      <c r="D75" s="50"/>
      <c r="E75" s="50"/>
      <c r="F75" s="50"/>
      <c r="G75" s="50"/>
      <c r="H75" s="50"/>
    </row>
    <row r="76" spans="1:8" ht="15.75" customHeight="1" x14ac:dyDescent="0.3">
      <c r="A76" s="74" t="s">
        <v>81</v>
      </c>
      <c r="B76" s="75"/>
      <c r="C76" s="58"/>
      <c r="D76" s="58"/>
      <c r="E76" s="58"/>
      <c r="F76" s="58"/>
      <c r="G76" s="58"/>
      <c r="H76" s="46">
        <v>32500</v>
      </c>
    </row>
    <row r="77" spans="1:8" ht="15.75" customHeight="1" x14ac:dyDescent="0.25">
      <c r="A77" s="76" t="s">
        <v>114</v>
      </c>
      <c r="B77" s="77"/>
      <c r="C77" s="77"/>
      <c r="D77" s="77"/>
      <c r="E77" s="77"/>
      <c r="F77" s="77"/>
      <c r="G77" s="77"/>
      <c r="H77" s="78"/>
    </row>
    <row r="78" spans="1:8" ht="15.75" customHeight="1" x14ac:dyDescent="0.3">
      <c r="A78" s="68"/>
      <c r="B78" s="50"/>
      <c r="C78" s="50"/>
      <c r="D78" s="50"/>
      <c r="E78" s="50"/>
      <c r="F78" s="50"/>
      <c r="G78" s="50"/>
      <c r="H78" s="50"/>
    </row>
    <row r="79" spans="1:8" ht="15.75" customHeight="1" x14ac:dyDescent="0.3">
      <c r="A79" s="74" t="s">
        <v>127</v>
      </c>
      <c r="B79" s="75"/>
      <c r="C79" s="58"/>
      <c r="D79" s="58"/>
      <c r="E79" s="58"/>
      <c r="F79" s="58"/>
      <c r="G79" s="58"/>
      <c r="H79" s="46">
        <v>30000</v>
      </c>
    </row>
    <row r="80" spans="1:8" ht="15.75" customHeight="1" x14ac:dyDescent="0.25">
      <c r="A80" s="76" t="s">
        <v>128</v>
      </c>
      <c r="B80" s="77"/>
      <c r="C80" s="77"/>
      <c r="D80" s="77"/>
      <c r="E80" s="77"/>
      <c r="F80" s="77"/>
      <c r="G80" s="77"/>
      <c r="H80" s="78"/>
    </row>
    <row r="81" spans="1:8" ht="15.75" customHeight="1" x14ac:dyDescent="0.25">
      <c r="A81" s="59"/>
      <c r="B81" s="50"/>
      <c r="C81" s="50"/>
      <c r="D81" s="50"/>
      <c r="E81" s="50"/>
      <c r="F81" s="50"/>
      <c r="G81" s="50"/>
      <c r="H81" s="50"/>
    </row>
    <row r="82" spans="1:8" ht="15.75" customHeight="1" x14ac:dyDescent="0.25">
      <c r="A82" s="59"/>
      <c r="B82" s="50"/>
      <c r="C82" s="50"/>
      <c r="D82" s="50"/>
      <c r="E82" s="50"/>
      <c r="F82" s="50"/>
      <c r="G82" s="50"/>
      <c r="H82" s="50"/>
    </row>
    <row r="83" spans="1:8" ht="15.75" customHeight="1" x14ac:dyDescent="0.35">
      <c r="A83" s="37" t="s">
        <v>38</v>
      </c>
      <c r="B83" s="20"/>
      <c r="C83" s="20"/>
      <c r="D83" s="20"/>
      <c r="E83" s="20"/>
      <c r="F83" s="23"/>
      <c r="G83" s="24"/>
      <c r="H83" s="24"/>
    </row>
    <row r="84" spans="1:8" ht="15.75" customHeight="1" x14ac:dyDescent="0.35">
      <c r="A84" s="37"/>
      <c r="B84" s="20"/>
      <c r="C84" s="20"/>
      <c r="D84" s="20"/>
      <c r="E84" s="20"/>
      <c r="F84" s="23"/>
      <c r="G84" s="24"/>
      <c r="H84" s="24"/>
    </row>
    <row r="85" spans="1:8" ht="15.75" customHeight="1" x14ac:dyDescent="0.3">
      <c r="A85" s="35" t="s">
        <v>82</v>
      </c>
      <c r="B85" s="79"/>
      <c r="C85" s="79"/>
      <c r="D85" s="79"/>
      <c r="E85" s="79"/>
      <c r="F85" s="79"/>
      <c r="G85" s="79"/>
      <c r="H85" s="46">
        <v>200</v>
      </c>
    </row>
    <row r="86" spans="1:8" ht="15.75" customHeight="1" x14ac:dyDescent="0.25">
      <c r="A86" s="76" t="s">
        <v>83</v>
      </c>
      <c r="B86" s="83"/>
      <c r="C86" s="83"/>
      <c r="D86" s="83"/>
      <c r="E86" s="83"/>
      <c r="F86" s="83"/>
      <c r="G86" s="83"/>
      <c r="H86" s="84"/>
    </row>
    <row r="87" spans="1:8" ht="15.75" customHeight="1" x14ac:dyDescent="0.25">
      <c r="A87" s="51"/>
      <c r="B87" s="51"/>
      <c r="C87" s="51"/>
      <c r="D87" s="51"/>
      <c r="E87" s="51"/>
      <c r="F87" s="51"/>
      <c r="G87" s="51"/>
      <c r="H87" s="51"/>
    </row>
    <row r="88" spans="1:8" ht="15.75" customHeight="1" x14ac:dyDescent="0.35">
      <c r="A88" s="37"/>
      <c r="B88" s="20"/>
      <c r="C88" s="20"/>
      <c r="D88" s="20"/>
      <c r="E88" s="20"/>
      <c r="F88" s="23"/>
      <c r="G88" s="24"/>
      <c r="H88" s="24"/>
    </row>
    <row r="89" spans="1:8" ht="15.75" customHeight="1" x14ac:dyDescent="0.3">
      <c r="A89" s="35" t="s">
        <v>84</v>
      </c>
      <c r="B89" s="79"/>
      <c r="C89" s="79"/>
      <c r="D89" s="79"/>
      <c r="E89" s="79"/>
      <c r="F89" s="79"/>
      <c r="G89" s="79"/>
      <c r="H89" s="46">
        <v>250</v>
      </c>
    </row>
    <row r="90" spans="1:8" ht="15.75" customHeight="1" x14ac:dyDescent="0.25">
      <c r="A90" s="87" t="s">
        <v>85</v>
      </c>
      <c r="B90" s="88"/>
      <c r="C90" s="88"/>
      <c r="D90" s="88"/>
      <c r="E90" s="88"/>
      <c r="F90" s="88"/>
      <c r="G90" s="88"/>
      <c r="H90" s="89"/>
    </row>
    <row r="91" spans="1:8" ht="15.75" customHeight="1" x14ac:dyDescent="0.25">
      <c r="A91" s="48"/>
      <c r="B91" s="48"/>
      <c r="C91" s="48"/>
      <c r="D91" s="48"/>
      <c r="E91" s="48"/>
      <c r="F91" s="48"/>
      <c r="G91" s="48"/>
      <c r="H91" s="48"/>
    </row>
    <row r="92" spans="1:8" ht="15.75" customHeight="1" x14ac:dyDescent="0.3">
      <c r="A92" s="35" t="s">
        <v>86</v>
      </c>
      <c r="B92" s="79"/>
      <c r="C92" s="79"/>
      <c r="D92" s="79"/>
      <c r="E92" s="79"/>
      <c r="F92" s="79"/>
      <c r="G92" s="79"/>
      <c r="H92" s="46">
        <v>7500</v>
      </c>
    </row>
    <row r="93" spans="1:8" ht="15.75" customHeight="1" x14ac:dyDescent="0.25">
      <c r="A93" s="87" t="s">
        <v>115</v>
      </c>
      <c r="B93" s="88"/>
      <c r="C93" s="88"/>
      <c r="D93" s="88"/>
      <c r="E93" s="88"/>
      <c r="F93" s="88"/>
      <c r="G93" s="88"/>
      <c r="H93" s="89"/>
    </row>
    <row r="94" spans="1:8" ht="15.75" customHeight="1" x14ac:dyDescent="0.25">
      <c r="A94" s="67"/>
      <c r="B94" s="51"/>
      <c r="C94" s="51"/>
      <c r="D94" s="51"/>
      <c r="E94" s="51"/>
      <c r="F94" s="51"/>
      <c r="G94" s="51"/>
      <c r="H94" s="51"/>
    </row>
    <row r="95" spans="1:8" ht="15.75" customHeight="1" x14ac:dyDescent="0.3">
      <c r="A95" s="35" t="s">
        <v>87</v>
      </c>
      <c r="B95" s="79"/>
      <c r="C95" s="79"/>
      <c r="D95" s="79"/>
      <c r="E95" s="79"/>
      <c r="F95" s="79"/>
      <c r="G95" s="79"/>
      <c r="H95" s="46">
        <v>125</v>
      </c>
    </row>
    <row r="96" spans="1:8" ht="15.75" customHeight="1" x14ac:dyDescent="0.25">
      <c r="A96" s="87" t="s">
        <v>88</v>
      </c>
      <c r="B96" s="88"/>
      <c r="C96" s="88"/>
      <c r="D96" s="88"/>
      <c r="E96" s="88"/>
      <c r="F96" s="88"/>
      <c r="G96" s="88"/>
      <c r="H96" s="89"/>
    </row>
    <row r="97" spans="1:8" ht="15.75" customHeight="1" x14ac:dyDescent="0.25">
      <c r="A97" s="48"/>
      <c r="B97" s="50"/>
      <c r="C97" s="50"/>
      <c r="D97" s="50"/>
      <c r="E97" s="50"/>
      <c r="F97" s="50"/>
      <c r="G97" s="50"/>
      <c r="H97" s="50"/>
    </row>
    <row r="98" spans="1:8" ht="15.75" customHeight="1" x14ac:dyDescent="0.3">
      <c r="A98" s="35" t="s">
        <v>89</v>
      </c>
      <c r="B98" s="79"/>
      <c r="C98" s="79"/>
      <c r="D98" s="79"/>
      <c r="E98" s="79"/>
      <c r="F98" s="79"/>
      <c r="G98" s="79"/>
      <c r="H98" s="46">
        <v>25000</v>
      </c>
    </row>
    <row r="99" spans="1:8" ht="15.75" customHeight="1" x14ac:dyDescent="0.25">
      <c r="A99" s="87" t="s">
        <v>116</v>
      </c>
      <c r="B99" s="88"/>
      <c r="C99" s="88"/>
      <c r="D99" s="88"/>
      <c r="E99" s="88"/>
      <c r="F99" s="88"/>
      <c r="G99" s="88"/>
      <c r="H99" s="89"/>
    </row>
    <row r="100" spans="1:8" ht="15.75" customHeight="1" x14ac:dyDescent="0.25">
      <c r="A100" s="67"/>
      <c r="B100" s="51"/>
      <c r="C100" s="51"/>
      <c r="D100" s="51"/>
      <c r="E100" s="51"/>
      <c r="F100" s="51"/>
      <c r="G100" s="51"/>
      <c r="H100" s="51"/>
    </row>
    <row r="101" spans="1:8" ht="15.75" customHeight="1" x14ac:dyDescent="0.3">
      <c r="A101" s="74" t="s">
        <v>130</v>
      </c>
      <c r="B101" s="74"/>
      <c r="C101" s="74"/>
      <c r="D101" s="74"/>
      <c r="E101" s="74"/>
      <c r="F101" s="74"/>
      <c r="G101" s="74"/>
      <c r="H101" s="61">
        <v>72500</v>
      </c>
    </row>
    <row r="102" spans="1:8" ht="15.75" customHeight="1" x14ac:dyDescent="0.25">
      <c r="A102" s="100" t="s">
        <v>133</v>
      </c>
      <c r="B102" s="101"/>
      <c r="C102" s="101"/>
      <c r="D102" s="101"/>
      <c r="E102" s="101"/>
      <c r="F102" s="101"/>
      <c r="G102" s="101"/>
      <c r="H102" s="102"/>
    </row>
    <row r="103" spans="1:8" ht="15.75" customHeight="1" x14ac:dyDescent="0.25">
      <c r="A103" s="103"/>
      <c r="B103" s="104"/>
      <c r="C103" s="104"/>
      <c r="D103" s="104"/>
      <c r="E103" s="104"/>
      <c r="F103" s="104"/>
      <c r="G103" s="104"/>
      <c r="H103" s="105"/>
    </row>
    <row r="104" spans="1:8" ht="15.75" customHeight="1" x14ac:dyDescent="0.25">
      <c r="A104" s="50"/>
      <c r="B104" s="50"/>
      <c r="C104" s="50"/>
      <c r="D104" s="50"/>
      <c r="E104" s="50"/>
      <c r="F104" s="50"/>
      <c r="G104" s="50"/>
      <c r="H104" s="50"/>
    </row>
    <row r="105" spans="1:8" ht="15.75" customHeight="1" x14ac:dyDescent="0.25">
      <c r="A105" s="90" t="s">
        <v>37</v>
      </c>
      <c r="B105" s="90"/>
      <c r="C105" s="90"/>
      <c r="D105" s="90"/>
      <c r="E105" s="90"/>
      <c r="F105" s="90"/>
      <c r="G105" s="90"/>
      <c r="H105" s="90"/>
    </row>
    <row r="106" spans="1:8" ht="15.75" customHeight="1" x14ac:dyDescent="0.25">
      <c r="A106" s="50"/>
      <c r="B106" s="50"/>
      <c r="C106" s="50"/>
      <c r="D106" s="50"/>
      <c r="E106" s="50"/>
      <c r="F106" s="50"/>
      <c r="G106" s="50"/>
      <c r="H106" s="50"/>
    </row>
    <row r="107" spans="1:8" ht="15.75" customHeight="1" x14ac:dyDescent="0.3">
      <c r="A107" s="35" t="s">
        <v>90</v>
      </c>
      <c r="B107" s="58"/>
      <c r="C107" s="58"/>
      <c r="D107" s="58"/>
      <c r="E107" s="58"/>
      <c r="F107" s="58"/>
      <c r="G107" s="58"/>
      <c r="H107" s="46">
        <v>8000</v>
      </c>
    </row>
    <row r="108" spans="1:8" ht="15.75" customHeight="1" x14ac:dyDescent="0.25">
      <c r="A108" s="76" t="s">
        <v>117</v>
      </c>
      <c r="B108" s="77"/>
      <c r="C108" s="77"/>
      <c r="D108" s="77"/>
      <c r="E108" s="77"/>
      <c r="F108" s="77"/>
      <c r="G108" s="77"/>
      <c r="H108" s="78"/>
    </row>
    <row r="109" spans="1:8" ht="15.75" customHeight="1" x14ac:dyDescent="0.35">
      <c r="A109" s="37"/>
      <c r="B109" s="20"/>
      <c r="C109" s="20"/>
      <c r="D109" s="20"/>
      <c r="E109" s="20"/>
      <c r="F109" s="23"/>
      <c r="G109" s="24"/>
      <c r="H109" s="24"/>
    </row>
    <row r="110" spans="1:8" ht="15.75" customHeight="1" x14ac:dyDescent="0.3">
      <c r="A110" s="35" t="s">
        <v>91</v>
      </c>
      <c r="B110" s="79"/>
      <c r="C110" s="79"/>
      <c r="D110" s="79"/>
      <c r="E110" s="79"/>
      <c r="F110" s="79"/>
      <c r="G110" s="79"/>
      <c r="H110" s="46">
        <v>75</v>
      </c>
    </row>
    <row r="111" spans="1:8" ht="15.75" customHeight="1" x14ac:dyDescent="0.25">
      <c r="A111" s="76" t="s">
        <v>118</v>
      </c>
      <c r="B111" s="77"/>
      <c r="C111" s="77"/>
      <c r="D111" s="77"/>
      <c r="E111" s="77"/>
      <c r="F111" s="77"/>
      <c r="G111" s="77"/>
      <c r="H111" s="78"/>
    </row>
    <row r="112" spans="1:8" ht="15.75" customHeight="1" x14ac:dyDescent="0.35">
      <c r="A112" s="37"/>
      <c r="B112" s="20"/>
      <c r="C112" s="20"/>
      <c r="D112" s="20"/>
      <c r="E112" s="20"/>
      <c r="F112" s="23"/>
      <c r="G112" s="24"/>
      <c r="H112" s="24"/>
    </row>
    <row r="113" spans="1:8" ht="15.75" customHeight="1" x14ac:dyDescent="0.3">
      <c r="A113" s="35" t="s">
        <v>64</v>
      </c>
      <c r="B113" s="20"/>
      <c r="C113" s="20"/>
      <c r="D113" s="20"/>
      <c r="E113" s="20"/>
      <c r="F113" s="23"/>
      <c r="G113" s="52" t="s">
        <v>1</v>
      </c>
      <c r="H113" s="52">
        <v>300</v>
      </c>
    </row>
    <row r="114" spans="1:8" ht="15.75" customHeight="1" x14ac:dyDescent="0.25">
      <c r="A114" s="76" t="s">
        <v>119</v>
      </c>
      <c r="B114" s="88"/>
      <c r="C114" s="88"/>
      <c r="D114" s="88"/>
      <c r="E114" s="88"/>
      <c r="F114" s="88"/>
      <c r="G114" s="88"/>
      <c r="H114" s="89"/>
    </row>
    <row r="115" spans="1:8" ht="15.75" customHeight="1" x14ac:dyDescent="0.25">
      <c r="A115" s="51"/>
      <c r="B115" s="51"/>
      <c r="C115" s="51"/>
      <c r="D115" s="51"/>
      <c r="E115" s="51"/>
      <c r="F115" s="51"/>
      <c r="G115" s="51"/>
      <c r="H115" s="51"/>
    </row>
    <row r="116" spans="1:8" ht="15.75" customHeight="1" x14ac:dyDescent="0.3">
      <c r="A116" s="99" t="s">
        <v>92</v>
      </c>
      <c r="B116" s="99"/>
      <c r="C116" s="99"/>
      <c r="D116" s="99"/>
      <c r="E116" s="99"/>
      <c r="F116" s="99"/>
      <c r="G116" s="99"/>
      <c r="H116" s="46">
        <v>75</v>
      </c>
    </row>
    <row r="117" spans="1:8" ht="15.75" customHeight="1" x14ac:dyDescent="0.25">
      <c r="A117" s="76" t="s">
        <v>134</v>
      </c>
      <c r="B117" s="85"/>
      <c r="C117" s="85"/>
      <c r="D117" s="85"/>
      <c r="E117" s="85"/>
      <c r="F117" s="85"/>
      <c r="G117" s="85"/>
      <c r="H117" s="86"/>
    </row>
    <row r="118" spans="1:8" ht="15.75" customHeight="1" x14ac:dyDescent="0.25">
      <c r="A118" s="60"/>
      <c r="B118" s="60"/>
      <c r="C118" s="60"/>
      <c r="D118" s="60"/>
      <c r="E118" s="60"/>
      <c r="F118" s="60"/>
      <c r="G118" s="60"/>
      <c r="H118" s="60"/>
    </row>
    <row r="119" spans="1:8" ht="15.75" customHeight="1" x14ac:dyDescent="0.3">
      <c r="A119" s="74" t="s">
        <v>93</v>
      </c>
      <c r="B119" s="74"/>
      <c r="C119" s="74"/>
      <c r="D119" s="74"/>
      <c r="E119" s="74"/>
      <c r="F119" s="74"/>
      <c r="G119" s="74"/>
      <c r="H119" s="47">
        <v>1250</v>
      </c>
    </row>
    <row r="120" spans="1:8" ht="15.75" customHeight="1" x14ac:dyDescent="0.25">
      <c r="A120" s="76" t="s">
        <v>135</v>
      </c>
      <c r="B120" s="85"/>
      <c r="C120" s="85"/>
      <c r="D120" s="85"/>
      <c r="E120" s="85"/>
      <c r="F120" s="85"/>
      <c r="G120" s="85"/>
      <c r="H120" s="86"/>
    </row>
    <row r="121" spans="1:8" ht="15.75" customHeight="1" x14ac:dyDescent="0.25">
      <c r="A121" s="51"/>
      <c r="B121" s="51"/>
      <c r="C121" s="51"/>
      <c r="D121" s="51"/>
      <c r="E121" s="51"/>
      <c r="F121" s="51"/>
      <c r="G121" s="51"/>
      <c r="H121" s="51"/>
    </row>
    <row r="122" spans="1:8" ht="15.75" customHeight="1" x14ac:dyDescent="0.3">
      <c r="A122" s="74" t="s">
        <v>94</v>
      </c>
      <c r="B122" s="74"/>
      <c r="C122" s="74"/>
      <c r="D122" s="74"/>
      <c r="E122" s="74"/>
      <c r="F122" s="74"/>
      <c r="G122" s="74"/>
      <c r="H122" s="61">
        <v>11253.37</v>
      </c>
    </row>
    <row r="123" spans="1:8" ht="15.75" customHeight="1" x14ac:dyDescent="0.25">
      <c r="A123" s="76" t="s">
        <v>120</v>
      </c>
      <c r="B123" s="85"/>
      <c r="C123" s="85"/>
      <c r="D123" s="85"/>
      <c r="E123" s="85"/>
      <c r="F123" s="85"/>
      <c r="G123" s="85"/>
      <c r="H123" s="86"/>
    </row>
    <row r="124" spans="1:8" ht="15.75" customHeight="1" x14ac:dyDescent="0.25">
      <c r="A124" s="53"/>
      <c r="B124" s="53"/>
      <c r="C124" s="53"/>
      <c r="D124" s="53"/>
      <c r="E124" s="53"/>
      <c r="F124" s="53"/>
      <c r="G124" s="53"/>
      <c r="H124" s="53"/>
    </row>
    <row r="125" spans="1:8" ht="15.75" customHeight="1" x14ac:dyDescent="0.3">
      <c r="A125" s="74" t="s">
        <v>95</v>
      </c>
      <c r="B125" s="74"/>
      <c r="C125" s="74"/>
      <c r="D125" s="74"/>
      <c r="E125" s="74"/>
      <c r="F125" s="74"/>
      <c r="G125" s="74"/>
      <c r="H125" s="61">
        <v>100</v>
      </c>
    </row>
    <row r="126" spans="1:8" ht="15.75" customHeight="1" x14ac:dyDescent="0.25">
      <c r="A126" s="76" t="s">
        <v>121</v>
      </c>
      <c r="B126" s="85"/>
      <c r="C126" s="85"/>
      <c r="D126" s="85"/>
      <c r="E126" s="85"/>
      <c r="F126" s="85"/>
      <c r="G126" s="85"/>
      <c r="H126" s="86"/>
    </row>
    <row r="127" spans="1:8" ht="15.75" customHeight="1" x14ac:dyDescent="0.25">
      <c r="A127" s="59"/>
      <c r="B127" s="59"/>
      <c r="C127" s="59"/>
      <c r="D127" s="59"/>
      <c r="E127" s="59"/>
      <c r="F127" s="59"/>
      <c r="G127" s="59"/>
      <c r="H127" s="59"/>
    </row>
    <row r="128" spans="1:8" ht="15.75" customHeight="1" x14ac:dyDescent="0.3">
      <c r="A128" s="74" t="s">
        <v>96</v>
      </c>
      <c r="B128" s="74"/>
      <c r="C128" s="74"/>
      <c r="D128" s="74"/>
      <c r="E128" s="74"/>
      <c r="F128" s="74"/>
      <c r="G128" s="74"/>
      <c r="H128" s="47">
        <v>1750</v>
      </c>
    </row>
    <row r="129" spans="1:8" ht="15.75" customHeight="1" x14ac:dyDescent="0.25">
      <c r="A129" s="76" t="s">
        <v>129</v>
      </c>
      <c r="B129" s="85"/>
      <c r="C129" s="85"/>
      <c r="D129" s="85"/>
      <c r="E129" s="85"/>
      <c r="F129" s="85"/>
      <c r="G129" s="85"/>
      <c r="H129" s="86"/>
    </row>
    <row r="130" spans="1:8" ht="15.75" customHeight="1" x14ac:dyDescent="0.35">
      <c r="A130" s="97" t="s">
        <v>97</v>
      </c>
      <c r="B130" s="98"/>
      <c r="C130" s="98"/>
      <c r="D130" s="98"/>
      <c r="E130" s="98"/>
      <c r="F130" s="98"/>
      <c r="G130" s="98"/>
      <c r="H130" s="98"/>
    </row>
    <row r="131" spans="1:8" ht="15.75" customHeight="1" x14ac:dyDescent="0.3">
      <c r="A131" s="35" t="s">
        <v>65</v>
      </c>
      <c r="B131" s="20"/>
      <c r="C131" s="20"/>
      <c r="D131" s="20"/>
      <c r="E131" s="20"/>
      <c r="F131" s="23"/>
      <c r="G131" s="24"/>
      <c r="H131" s="47">
        <v>33000</v>
      </c>
    </row>
    <row r="132" spans="1:8" ht="15.75" customHeight="1" x14ac:dyDescent="0.25">
      <c r="A132" s="76" t="s">
        <v>122</v>
      </c>
      <c r="B132" s="85"/>
      <c r="C132" s="85"/>
      <c r="D132" s="85"/>
      <c r="E132" s="85"/>
      <c r="F132" s="85"/>
      <c r="G132" s="85"/>
      <c r="H132" s="86"/>
    </row>
    <row r="133" spans="1:8" ht="15.75" customHeight="1" x14ac:dyDescent="0.25">
      <c r="A133" s="59"/>
      <c r="B133" s="59"/>
      <c r="C133" s="59"/>
      <c r="D133" s="59"/>
      <c r="E133" s="59"/>
      <c r="F133" s="59"/>
      <c r="G133" s="59"/>
      <c r="H133" s="59"/>
    </row>
    <row r="134" spans="1:8" ht="15.75" customHeight="1" x14ac:dyDescent="0.35">
      <c r="A134" s="37" t="s">
        <v>4</v>
      </c>
      <c r="B134" s="20"/>
      <c r="C134" s="20"/>
      <c r="D134" s="20"/>
      <c r="E134" s="20"/>
      <c r="F134" s="23"/>
      <c r="G134" s="24"/>
      <c r="H134" s="54"/>
    </row>
    <row r="135" spans="1:8" ht="15.75" customHeight="1" x14ac:dyDescent="0.3">
      <c r="A135" s="25" t="s">
        <v>6</v>
      </c>
      <c r="B135" s="20"/>
      <c r="C135" s="20"/>
      <c r="D135" s="20"/>
      <c r="E135" s="20"/>
      <c r="F135" s="23"/>
      <c r="G135" s="24"/>
      <c r="H135" s="24"/>
    </row>
    <row r="136" spans="1:8" ht="15.75" customHeight="1" x14ac:dyDescent="0.35">
      <c r="H136" s="55"/>
    </row>
    <row r="137" spans="1:8" ht="15.75" customHeight="1" x14ac:dyDescent="0.3">
      <c r="A137" s="18" t="s">
        <v>7</v>
      </c>
      <c r="B137" s="18" t="s">
        <v>8</v>
      </c>
      <c r="C137" s="18"/>
      <c r="D137" s="18"/>
      <c r="E137" s="108" t="s">
        <v>30</v>
      </c>
      <c r="F137" s="108"/>
      <c r="G137" s="108"/>
      <c r="H137" s="19" t="s">
        <v>5</v>
      </c>
    </row>
    <row r="138" spans="1:8" ht="15.75" customHeight="1" x14ac:dyDescent="0.35">
      <c r="A138" s="37"/>
      <c r="B138" s="20"/>
      <c r="C138" s="20"/>
      <c r="D138" s="20"/>
      <c r="E138" s="20"/>
      <c r="F138" s="23"/>
      <c r="G138" s="24"/>
      <c r="H138" s="54"/>
    </row>
    <row r="139" spans="1:8" ht="15.75" customHeight="1" x14ac:dyDescent="0.25">
      <c r="A139"/>
      <c r="B139"/>
      <c r="C139"/>
      <c r="D139"/>
      <c r="E139"/>
      <c r="F139"/>
      <c r="G139"/>
      <c r="H139"/>
    </row>
    <row r="140" spans="1:8" ht="15.75" customHeight="1" x14ac:dyDescent="0.3">
      <c r="A140" s="33" t="s">
        <v>44</v>
      </c>
      <c r="B140" s="28"/>
      <c r="C140" s="28"/>
      <c r="D140" s="28"/>
      <c r="E140" s="20"/>
      <c r="F140" s="23"/>
      <c r="G140" s="24"/>
      <c r="H140" s="24"/>
    </row>
    <row r="141" spans="1:8" ht="15.75" customHeight="1" x14ac:dyDescent="0.3">
      <c r="A141" s="33"/>
      <c r="B141" s="28"/>
      <c r="C141" s="28"/>
      <c r="D141" s="28"/>
      <c r="E141" s="109" t="s">
        <v>123</v>
      </c>
      <c r="F141" s="131"/>
      <c r="G141" s="131"/>
      <c r="H141" s="24"/>
    </row>
    <row r="142" spans="1:8" ht="15.75" customHeight="1" x14ac:dyDescent="0.3">
      <c r="A142" s="33"/>
      <c r="B142" s="28"/>
      <c r="C142" s="28"/>
      <c r="D142" s="28"/>
      <c r="E142" s="131"/>
      <c r="F142" s="131"/>
      <c r="G142" s="131"/>
      <c r="H142" s="24"/>
    </row>
    <row r="143" spans="1:8" ht="15.75" customHeight="1" x14ac:dyDescent="0.3">
      <c r="A143" s="33"/>
      <c r="B143" s="28"/>
      <c r="C143" s="28"/>
      <c r="D143" s="28"/>
      <c r="E143" s="131"/>
      <c r="F143" s="131"/>
      <c r="G143" s="131"/>
      <c r="H143" s="24"/>
    </row>
    <row r="144" spans="1:8" ht="15.75" customHeight="1" x14ac:dyDescent="0.3">
      <c r="A144" s="35" t="s">
        <v>45</v>
      </c>
      <c r="B144" s="125" t="s">
        <v>46</v>
      </c>
      <c r="C144" s="125"/>
      <c r="D144" s="125"/>
      <c r="E144" s="132"/>
      <c r="F144" s="132"/>
      <c r="G144" s="132"/>
      <c r="H144" s="46">
        <v>95000</v>
      </c>
    </row>
    <row r="145" spans="1:8" ht="15.75" customHeight="1" x14ac:dyDescent="0.25">
      <c r="A145" s="91" t="s">
        <v>136</v>
      </c>
      <c r="B145" s="115"/>
      <c r="C145" s="115"/>
      <c r="D145" s="115"/>
      <c r="E145" s="115"/>
      <c r="F145" s="115"/>
      <c r="G145" s="115"/>
      <c r="H145" s="116"/>
    </row>
    <row r="146" spans="1:8" ht="15.75" customHeight="1" x14ac:dyDescent="0.25">
      <c r="A146" s="117"/>
      <c r="B146" s="118"/>
      <c r="C146" s="118"/>
      <c r="D146" s="118"/>
      <c r="E146" s="118"/>
      <c r="F146" s="118"/>
      <c r="G146" s="118"/>
      <c r="H146" s="119"/>
    </row>
    <row r="147" spans="1:8" ht="15.75" customHeight="1" x14ac:dyDescent="0.25">
      <c r="A147" s="65"/>
      <c r="B147" s="65"/>
      <c r="C147" s="65"/>
      <c r="D147" s="65"/>
      <c r="E147" s="65"/>
      <c r="F147" s="65"/>
      <c r="G147" s="65"/>
      <c r="H147" s="65"/>
    </row>
    <row r="148" spans="1:8" ht="15.75" customHeight="1" x14ac:dyDescent="0.25">
      <c r="A148" s="63"/>
      <c r="B148" s="63"/>
      <c r="C148" s="63"/>
      <c r="D148" s="63"/>
      <c r="E148" s="63"/>
      <c r="F148" s="63"/>
      <c r="G148" s="63"/>
      <c r="H148" s="63"/>
    </row>
    <row r="149" spans="1:8" ht="15.75" customHeight="1" x14ac:dyDescent="0.3">
      <c r="A149" s="33" t="s">
        <v>48</v>
      </c>
      <c r="B149" s="34"/>
      <c r="C149" s="34"/>
      <c r="D149" s="34"/>
      <c r="E149" s="109"/>
      <c r="F149" s="110"/>
      <c r="G149" s="110"/>
      <c r="H149" s="24"/>
    </row>
    <row r="150" spans="1:8" ht="15.75" customHeight="1" x14ac:dyDescent="0.3">
      <c r="A150" s="33"/>
      <c r="B150" s="109" t="s">
        <v>49</v>
      </c>
      <c r="C150" s="109"/>
      <c r="D150" s="109"/>
      <c r="E150" s="109" t="s">
        <v>50</v>
      </c>
      <c r="F150" s="126"/>
      <c r="G150" s="126"/>
      <c r="H150" s="24"/>
    </row>
    <row r="151" spans="1:8" ht="15.75" customHeight="1" x14ac:dyDescent="0.3">
      <c r="A151" s="35" t="s">
        <v>51</v>
      </c>
      <c r="B151" s="127"/>
      <c r="C151" s="127"/>
      <c r="D151" s="127"/>
      <c r="E151" s="127"/>
      <c r="F151" s="127"/>
      <c r="G151" s="127"/>
      <c r="H151" s="46">
        <v>25673</v>
      </c>
    </row>
    <row r="152" spans="1:8" ht="15.75" customHeight="1" x14ac:dyDescent="0.25">
      <c r="A152" s="136" t="s">
        <v>98</v>
      </c>
      <c r="B152" s="120"/>
      <c r="C152" s="120"/>
      <c r="D152" s="120"/>
      <c r="E152" s="120"/>
      <c r="F152" s="120"/>
      <c r="G152" s="120"/>
      <c r="H152" s="121"/>
    </row>
    <row r="153" spans="1:8" ht="15.75" customHeight="1" x14ac:dyDescent="0.25">
      <c r="A153" s="122"/>
      <c r="B153" s="123"/>
      <c r="C153" s="123"/>
      <c r="D153" s="123"/>
      <c r="E153" s="123"/>
      <c r="F153" s="123"/>
      <c r="G153" s="123"/>
      <c r="H153" s="124"/>
    </row>
    <row r="154" spans="1:8" ht="15.75" customHeight="1" x14ac:dyDescent="0.3">
      <c r="A154" s="49"/>
      <c r="B154" s="22"/>
      <c r="C154" s="20"/>
      <c r="D154" s="20"/>
      <c r="E154" s="27"/>
      <c r="F154" s="23"/>
    </row>
    <row r="155" spans="1:8" ht="15.75" customHeight="1" x14ac:dyDescent="0.35">
      <c r="A155" s="106" t="s">
        <v>4</v>
      </c>
      <c r="B155" s="106"/>
      <c r="C155" s="106"/>
      <c r="D155" s="106"/>
      <c r="E155" s="106"/>
      <c r="F155" s="106"/>
      <c r="G155" s="106"/>
      <c r="H155" s="106"/>
    </row>
    <row r="156" spans="1:8" ht="15.75" customHeight="1" x14ac:dyDescent="0.3">
      <c r="A156" s="25" t="s">
        <v>6</v>
      </c>
      <c r="B156" s="20"/>
      <c r="C156" s="20"/>
      <c r="D156" s="20"/>
      <c r="E156" s="20"/>
      <c r="F156" s="23"/>
      <c r="G156" s="24"/>
      <c r="H156" s="24"/>
    </row>
    <row r="157" spans="1:8" ht="15.75" customHeight="1" x14ac:dyDescent="0.35">
      <c r="H157" s="55"/>
    </row>
    <row r="158" spans="1:8" ht="15.75" customHeight="1" x14ac:dyDescent="0.3">
      <c r="A158" s="18" t="s">
        <v>7</v>
      </c>
      <c r="B158" s="18" t="s">
        <v>8</v>
      </c>
      <c r="C158" s="18"/>
      <c r="D158" s="18"/>
      <c r="E158" s="108" t="s">
        <v>30</v>
      </c>
      <c r="F158" s="108"/>
      <c r="G158" s="108"/>
      <c r="H158" s="19" t="s">
        <v>5</v>
      </c>
    </row>
    <row r="159" spans="1:8" ht="15.75" customHeight="1" x14ac:dyDescent="0.3">
      <c r="A159" s="69"/>
      <c r="B159" s="69"/>
      <c r="C159" s="69"/>
      <c r="D159" s="69"/>
      <c r="E159" s="71"/>
      <c r="F159" s="71"/>
      <c r="G159" s="71"/>
      <c r="H159" s="70"/>
    </row>
    <row r="160" spans="1:8" ht="15.75" customHeight="1" x14ac:dyDescent="0.3">
      <c r="A160" s="33" t="s">
        <v>99</v>
      </c>
      <c r="B160" s="28"/>
      <c r="C160" s="28"/>
      <c r="D160" s="28"/>
      <c r="E160" s="137" t="s">
        <v>101</v>
      </c>
      <c r="F160" s="134"/>
      <c r="G160" s="134"/>
      <c r="H160" s="24"/>
    </row>
    <row r="161" spans="1:8" ht="15.75" customHeight="1" x14ac:dyDescent="0.3">
      <c r="A161" s="35" t="s">
        <v>100</v>
      </c>
      <c r="B161" s="130" t="s">
        <v>53</v>
      </c>
      <c r="C161" s="130"/>
      <c r="D161" s="130"/>
      <c r="E161" s="139"/>
      <c r="F161" s="139"/>
      <c r="G161" s="139"/>
      <c r="H161" s="46">
        <v>145628</v>
      </c>
    </row>
    <row r="162" spans="1:8" ht="15.75" customHeight="1" x14ac:dyDescent="0.25">
      <c r="A162" s="91" t="s">
        <v>139</v>
      </c>
      <c r="B162" s="115"/>
      <c r="C162" s="115"/>
      <c r="D162" s="115"/>
      <c r="E162" s="115"/>
      <c r="F162" s="115"/>
      <c r="G162" s="115"/>
      <c r="H162" s="116"/>
    </row>
    <row r="163" spans="1:8" ht="15.75" customHeight="1" x14ac:dyDescent="0.25">
      <c r="A163" s="140"/>
      <c r="B163" s="141"/>
      <c r="C163" s="141"/>
      <c r="D163" s="141"/>
      <c r="E163" s="141"/>
      <c r="F163" s="141"/>
      <c r="G163" s="141"/>
      <c r="H163" s="142"/>
    </row>
    <row r="164" spans="1:8" ht="15.75" customHeight="1" x14ac:dyDescent="0.25">
      <c r="A164" s="117"/>
      <c r="B164" s="118"/>
      <c r="C164" s="118"/>
      <c r="D164" s="118"/>
      <c r="E164" s="118"/>
      <c r="F164" s="118"/>
      <c r="G164" s="118"/>
      <c r="H164" s="119"/>
    </row>
    <row r="165" spans="1:8" ht="15.75" customHeight="1" x14ac:dyDescent="0.25">
      <c r="A165" s="50"/>
      <c r="B165" s="50"/>
      <c r="C165" s="50"/>
      <c r="D165" s="50"/>
      <c r="E165" s="50"/>
      <c r="F165" s="50"/>
      <c r="G165" s="50"/>
      <c r="H165" s="50"/>
    </row>
    <row r="166" spans="1:8" ht="15.75" customHeight="1" x14ac:dyDescent="0.25">
      <c r="A166" s="33" t="s">
        <v>40</v>
      </c>
      <c r="B166" s="28"/>
      <c r="C166" s="28"/>
      <c r="D166" s="50"/>
      <c r="E166" s="50"/>
      <c r="F166" s="50"/>
      <c r="G166" s="50"/>
      <c r="H166" s="50"/>
    </row>
    <row r="167" spans="1:8" ht="15.75" customHeight="1" x14ac:dyDescent="0.3">
      <c r="A167"/>
      <c r="B167" s="113"/>
      <c r="C167" s="138"/>
      <c r="D167" s="138"/>
      <c r="E167" s="137" t="s">
        <v>54</v>
      </c>
      <c r="F167" s="137"/>
      <c r="G167" s="137"/>
      <c r="H167"/>
    </row>
    <row r="168" spans="1:8" ht="15.75" customHeight="1" x14ac:dyDescent="0.3">
      <c r="A168" s="35" t="s">
        <v>52</v>
      </c>
      <c r="B168" s="130" t="s">
        <v>53</v>
      </c>
      <c r="C168" s="130"/>
      <c r="D168" s="130"/>
      <c r="E168" s="127"/>
      <c r="F168" s="127"/>
      <c r="G168" s="127"/>
      <c r="H168" s="46">
        <v>124483</v>
      </c>
    </row>
    <row r="169" spans="1:8" ht="15.75" customHeight="1" x14ac:dyDescent="0.25">
      <c r="A169" s="91" t="s">
        <v>138</v>
      </c>
      <c r="B169" s="120"/>
      <c r="C169" s="120"/>
      <c r="D169" s="120"/>
      <c r="E169" s="120"/>
      <c r="F169" s="120"/>
      <c r="G169" s="120"/>
      <c r="H169" s="121"/>
    </row>
    <row r="170" spans="1:8" ht="15.75" customHeight="1" x14ac:dyDescent="0.25">
      <c r="A170" s="133"/>
      <c r="B170" s="134"/>
      <c r="C170" s="134"/>
      <c r="D170" s="134"/>
      <c r="E170" s="134"/>
      <c r="F170" s="134"/>
      <c r="G170" s="134"/>
      <c r="H170" s="135"/>
    </row>
    <row r="171" spans="1:8" ht="15.75" customHeight="1" x14ac:dyDescent="0.25">
      <c r="A171" s="122"/>
      <c r="B171" s="123"/>
      <c r="C171" s="123"/>
      <c r="D171" s="123"/>
      <c r="E171" s="123"/>
      <c r="F171" s="123"/>
      <c r="G171" s="123"/>
      <c r="H171" s="124"/>
    </row>
    <row r="172" spans="1:8" ht="15.75" customHeight="1" x14ac:dyDescent="0.25">
      <c r="A172" s="66"/>
      <c r="B172"/>
      <c r="C172"/>
      <c r="D172"/>
      <c r="E172"/>
      <c r="F172"/>
      <c r="G172"/>
      <c r="H172"/>
    </row>
    <row r="173" spans="1:8" ht="15.75" customHeight="1" x14ac:dyDescent="0.35">
      <c r="A173" s="45" t="s">
        <v>60</v>
      </c>
      <c r="B173" s="51"/>
      <c r="C173" s="51"/>
      <c r="D173" s="51"/>
      <c r="E173" s="51"/>
      <c r="F173" s="51"/>
      <c r="G173" s="51"/>
      <c r="H173" s="51"/>
    </row>
    <row r="174" spans="1:8" ht="15.75" customHeight="1" x14ac:dyDescent="0.3">
      <c r="A174" s="35" t="s">
        <v>61</v>
      </c>
      <c r="B174" s="130" t="s">
        <v>62</v>
      </c>
      <c r="C174" s="130"/>
      <c r="D174" s="130"/>
      <c r="E174" s="128" t="s">
        <v>71</v>
      </c>
      <c r="F174" s="129"/>
      <c r="G174" s="129"/>
      <c r="H174" s="46">
        <v>1000000</v>
      </c>
    </row>
    <row r="175" spans="1:8" ht="15.75" customHeight="1" x14ac:dyDescent="0.25">
      <c r="A175" s="91" t="s">
        <v>70</v>
      </c>
      <c r="B175" s="120"/>
      <c r="C175" s="120"/>
      <c r="D175" s="120"/>
      <c r="E175" s="120"/>
      <c r="F175" s="120"/>
      <c r="G175" s="120"/>
      <c r="H175" s="121"/>
    </row>
    <row r="176" spans="1:8" ht="15.75" customHeight="1" x14ac:dyDescent="0.25">
      <c r="A176" s="122"/>
      <c r="B176" s="123"/>
      <c r="C176" s="123"/>
      <c r="D176" s="123"/>
      <c r="E176" s="123"/>
      <c r="F176" s="123"/>
      <c r="G176" s="123"/>
      <c r="H176" s="124"/>
    </row>
    <row r="177" spans="1:8" ht="15.75" customHeight="1" x14ac:dyDescent="0.25">
      <c r="A177" s="51"/>
      <c r="B177" s="51"/>
      <c r="C177" s="51"/>
      <c r="D177" s="51"/>
      <c r="E177" s="51"/>
      <c r="F177" s="51"/>
      <c r="G177" s="51"/>
      <c r="H177" s="51"/>
    </row>
    <row r="178" spans="1:8" ht="15.75" customHeight="1" x14ac:dyDescent="0.35">
      <c r="A178" s="45" t="s">
        <v>35</v>
      </c>
      <c r="B178" s="112"/>
      <c r="C178" s="112"/>
      <c r="D178" s="112"/>
    </row>
    <row r="179" spans="1:8" ht="15.75" customHeight="1" x14ac:dyDescent="0.3">
      <c r="A179" s="38" t="s">
        <v>55</v>
      </c>
      <c r="B179" s="113" t="s">
        <v>56</v>
      </c>
      <c r="C179" s="113"/>
      <c r="D179" s="113"/>
      <c r="E179" s="109" t="s">
        <v>57</v>
      </c>
      <c r="F179" s="109"/>
      <c r="G179" s="109"/>
      <c r="H179" s="46">
        <v>28000</v>
      </c>
    </row>
    <row r="180" spans="1:8" ht="15.75" customHeight="1" x14ac:dyDescent="0.25">
      <c r="A180" s="114" t="s">
        <v>137</v>
      </c>
      <c r="B180" s="115"/>
      <c r="C180" s="115"/>
      <c r="D180" s="115"/>
      <c r="E180" s="115"/>
      <c r="F180" s="115"/>
      <c r="G180" s="115"/>
      <c r="H180" s="116"/>
    </row>
    <row r="181" spans="1:8" ht="15.75" customHeight="1" x14ac:dyDescent="0.25">
      <c r="A181" s="117"/>
      <c r="B181" s="118"/>
      <c r="C181" s="118"/>
      <c r="D181" s="118"/>
      <c r="E181" s="118"/>
      <c r="F181" s="118"/>
      <c r="G181" s="118"/>
      <c r="H181" s="119"/>
    </row>
    <row r="182" spans="1:8" ht="15.75" customHeight="1" x14ac:dyDescent="0.25">
      <c r="A182" s="50"/>
      <c r="B182" s="50"/>
      <c r="C182" s="50"/>
      <c r="D182" s="50"/>
      <c r="E182" s="50"/>
      <c r="F182" s="50"/>
      <c r="G182" s="50"/>
      <c r="H182" s="50"/>
    </row>
    <row r="183" spans="1:8" ht="15.75" customHeight="1" x14ac:dyDescent="0.35">
      <c r="A183" s="45" t="s">
        <v>35</v>
      </c>
      <c r="B183" s="50"/>
      <c r="C183" s="50"/>
      <c r="D183" s="50"/>
      <c r="E183" s="50"/>
      <c r="F183" s="50"/>
      <c r="G183" s="50"/>
      <c r="H183" s="50"/>
    </row>
    <row r="184" spans="1:8" ht="15.75" customHeight="1" x14ac:dyDescent="0.3">
      <c r="A184" s="38" t="s">
        <v>58</v>
      </c>
      <c r="B184" s="113" t="s">
        <v>59</v>
      </c>
      <c r="C184" s="113"/>
      <c r="D184" s="113"/>
      <c r="E184" s="109" t="s">
        <v>39</v>
      </c>
      <c r="F184" s="109"/>
      <c r="G184" s="109"/>
      <c r="H184" s="46">
        <v>54286</v>
      </c>
    </row>
    <row r="185" spans="1:8" ht="15.75" customHeight="1" x14ac:dyDescent="0.25">
      <c r="A185" s="114" t="s">
        <v>63</v>
      </c>
      <c r="B185" s="115"/>
      <c r="C185" s="115"/>
      <c r="D185" s="115"/>
      <c r="E185" s="115"/>
      <c r="F185" s="115"/>
      <c r="G185" s="115"/>
      <c r="H185" s="116"/>
    </row>
    <row r="186" spans="1:8" ht="15.75" customHeight="1" x14ac:dyDescent="0.25">
      <c r="A186" s="117"/>
      <c r="B186" s="118"/>
      <c r="C186" s="118"/>
      <c r="D186" s="118"/>
      <c r="E186" s="118"/>
      <c r="F186" s="118"/>
      <c r="G186" s="118"/>
      <c r="H186" s="119"/>
    </row>
    <row r="187" spans="1:8" ht="15.75" customHeight="1" x14ac:dyDescent="0.25">
      <c r="A187" s="50"/>
      <c r="B187" s="50"/>
      <c r="C187" s="50"/>
      <c r="D187" s="50"/>
      <c r="E187" s="50"/>
      <c r="F187" s="50"/>
      <c r="G187" s="50"/>
      <c r="H187" s="50"/>
    </row>
    <row r="188" spans="1:8" ht="15.75" customHeight="1" x14ac:dyDescent="0.35">
      <c r="A188" s="22"/>
      <c r="B188" s="20"/>
      <c r="C188" s="20"/>
      <c r="D188" s="20"/>
      <c r="E188" s="20"/>
      <c r="F188" s="23"/>
      <c r="G188" s="24"/>
      <c r="H188" s="54"/>
    </row>
    <row r="190" spans="1:8" ht="15.75" customHeight="1" x14ac:dyDescent="0.3">
      <c r="A190" s="17"/>
      <c r="B190" s="20"/>
      <c r="C190" s="20"/>
      <c r="D190" s="20"/>
      <c r="E190" s="20"/>
      <c r="F190" s="23"/>
      <c r="G190" s="24"/>
      <c r="H190" s="24"/>
    </row>
    <row r="191" spans="1:8" ht="15.75" customHeight="1" x14ac:dyDescent="0.3">
      <c r="A191" s="17"/>
      <c r="B191" s="20"/>
      <c r="C191" s="20"/>
      <c r="D191" s="20"/>
      <c r="E191" s="20"/>
      <c r="F191" s="23"/>
      <c r="G191" s="24"/>
      <c r="H191" s="24"/>
    </row>
    <row r="192" spans="1:8" ht="15.75" customHeight="1" x14ac:dyDescent="0.3">
      <c r="A192" s="17"/>
      <c r="B192" s="20"/>
      <c r="C192" s="20"/>
      <c r="D192" s="20"/>
      <c r="E192" s="20"/>
      <c r="F192" s="23"/>
      <c r="G192" s="24"/>
      <c r="H192" s="24"/>
    </row>
    <row r="193" spans="1:8" ht="15.75" customHeight="1" x14ac:dyDescent="0.3">
      <c r="A193" s="17" t="s">
        <v>11</v>
      </c>
      <c r="B193" s="20"/>
      <c r="C193" s="20"/>
      <c r="D193" s="20"/>
      <c r="E193" s="20"/>
      <c r="F193" s="23"/>
      <c r="G193" s="24"/>
      <c r="H193" s="24"/>
    </row>
    <row r="194" spans="1:8" ht="15.75" customHeight="1" x14ac:dyDescent="0.3">
      <c r="A194" s="17"/>
      <c r="B194" s="20"/>
      <c r="C194" s="20"/>
      <c r="D194" s="20"/>
      <c r="E194" s="20"/>
      <c r="F194" s="23"/>
      <c r="G194" s="24"/>
      <c r="H194" s="24"/>
    </row>
    <row r="195" spans="1:8" ht="15.75" customHeight="1" x14ac:dyDescent="0.3">
      <c r="A195" s="20" t="s">
        <v>47</v>
      </c>
      <c r="B195" s="20"/>
      <c r="C195" s="20"/>
      <c r="D195" s="20"/>
      <c r="E195" s="20"/>
      <c r="F195" s="23"/>
      <c r="G195" s="24"/>
      <c r="H195" s="24"/>
    </row>
    <row r="196" spans="1:8" ht="15.75" customHeight="1" x14ac:dyDescent="0.3">
      <c r="A196" s="22"/>
      <c r="B196" s="20"/>
      <c r="C196" s="20"/>
      <c r="D196" s="20"/>
      <c r="E196" s="20"/>
      <c r="F196" s="23"/>
      <c r="G196" s="26"/>
      <c r="H196" s="26"/>
    </row>
    <row r="197" spans="1:8" ht="15.75" customHeight="1" x14ac:dyDescent="0.3">
      <c r="A197" s="20" t="s">
        <v>124</v>
      </c>
      <c r="B197" s="20"/>
      <c r="C197" s="20"/>
      <c r="D197" s="20"/>
      <c r="E197" s="20"/>
      <c r="F197" s="23"/>
      <c r="G197" s="24"/>
      <c r="H197" s="24"/>
    </row>
    <row r="198" spans="1:8" ht="15.75" customHeight="1" x14ac:dyDescent="0.3">
      <c r="A198" s="20"/>
      <c r="B198" s="20"/>
      <c r="C198" s="20"/>
      <c r="D198" s="20"/>
      <c r="E198" s="20"/>
      <c r="F198" s="23"/>
      <c r="G198" s="24"/>
      <c r="H198" s="24"/>
    </row>
    <row r="199" spans="1:8" ht="15.75" customHeight="1" x14ac:dyDescent="0.3">
      <c r="A199" s="20" t="s">
        <v>43</v>
      </c>
      <c r="B199" s="20"/>
      <c r="C199" s="20"/>
      <c r="D199" s="20"/>
      <c r="E199" s="20"/>
      <c r="F199" s="23"/>
      <c r="G199" s="24"/>
      <c r="H199" s="24"/>
    </row>
    <row r="200" spans="1:8" ht="15.75" customHeight="1" x14ac:dyDescent="0.3">
      <c r="A200" s="20"/>
      <c r="B200" s="20"/>
      <c r="C200" s="20"/>
      <c r="D200" s="20"/>
      <c r="E200" s="20"/>
      <c r="F200" s="23"/>
      <c r="G200" s="24"/>
      <c r="H200" s="24"/>
    </row>
    <row r="201" spans="1:8" ht="15.75" customHeight="1" x14ac:dyDescent="0.3">
      <c r="A201" s="20" t="s">
        <v>12</v>
      </c>
      <c r="B201" s="20"/>
      <c r="C201" s="20"/>
      <c r="D201" s="20"/>
      <c r="E201" s="20"/>
      <c r="F201" s="23"/>
      <c r="G201" s="24"/>
      <c r="H201" s="24"/>
    </row>
    <row r="202" spans="1:8" ht="15.75" customHeight="1" x14ac:dyDescent="0.3">
      <c r="A202" s="20"/>
      <c r="B202" s="20"/>
      <c r="C202" s="20"/>
      <c r="D202" s="20"/>
      <c r="E202" s="20"/>
      <c r="F202" s="23"/>
      <c r="G202" s="24"/>
      <c r="H202" s="24"/>
    </row>
    <row r="203" spans="1:8" ht="15.75" customHeight="1" x14ac:dyDescent="0.3">
      <c r="A203" s="20" t="s">
        <v>13</v>
      </c>
      <c r="B203" s="20"/>
      <c r="C203" s="20"/>
      <c r="D203" s="20"/>
      <c r="E203" s="20"/>
      <c r="F203" s="23"/>
      <c r="G203" s="24"/>
      <c r="H203" s="24"/>
    </row>
    <row r="204" spans="1:8" ht="15.75" customHeight="1" x14ac:dyDescent="0.3">
      <c r="A204" s="20"/>
      <c r="B204" s="20"/>
      <c r="C204" s="20"/>
      <c r="D204" s="20"/>
      <c r="E204" s="20"/>
      <c r="F204" s="23"/>
      <c r="G204" s="26"/>
      <c r="H204" s="26"/>
    </row>
    <row r="205" spans="1:8" ht="15.75" customHeight="1" x14ac:dyDescent="0.3">
      <c r="A205" s="20"/>
      <c r="B205" s="20"/>
      <c r="C205" s="20"/>
      <c r="D205" s="20"/>
      <c r="E205" s="20"/>
      <c r="F205" s="23"/>
      <c r="G205" s="26"/>
      <c r="H205" s="26"/>
    </row>
    <row r="206" spans="1:8" ht="15.75" customHeight="1" x14ac:dyDescent="0.3">
      <c r="B206" s="20"/>
      <c r="C206" s="20"/>
      <c r="D206" s="20"/>
      <c r="E206" s="20"/>
      <c r="F206" s="23"/>
      <c r="G206" s="26"/>
      <c r="H206" s="26"/>
    </row>
    <row r="207" spans="1:8" ht="15.75" customHeight="1" x14ac:dyDescent="0.25">
      <c r="A207" s="111" t="s">
        <v>9</v>
      </c>
      <c r="B207" s="111"/>
      <c r="C207" s="111"/>
      <c r="D207" s="111"/>
      <c r="E207" s="111"/>
      <c r="F207" s="111"/>
      <c r="G207" s="111"/>
      <c r="H207" s="111"/>
    </row>
    <row r="208" spans="1:8" ht="15.75" customHeight="1" x14ac:dyDescent="0.25">
      <c r="A208" s="111" t="s">
        <v>10</v>
      </c>
      <c r="B208" s="111"/>
      <c r="C208" s="111"/>
      <c r="D208" s="111"/>
      <c r="E208" s="111"/>
      <c r="F208" s="111"/>
      <c r="G208" s="111"/>
      <c r="H208" s="111"/>
    </row>
  </sheetData>
  <customSheetViews>
    <customSheetView guid="{9CEAD181-CB2C-11D2-B621-00E0B810CF01}" showPageBreaks="1" showRuler="0">
      <rowBreaks count="11" manualBreakCount="11">
        <brk id="24" max="16383" man="1"/>
        <brk id="56" max="16383" man="1"/>
        <brk id="77" max="16383" man="1"/>
        <brk id="137" max="65535" man="1"/>
        <brk id="113" max="16383" man="1"/>
        <brk id="143" max="16383" man="1"/>
        <brk id="176" max="16383" man="1"/>
        <brk id="209" max="16383" man="1"/>
        <brk id="242" max="16383" man="1"/>
        <brk id="275" max="16383" man="1"/>
        <brk id="308" max="16383" man="1"/>
      </rowBreaks>
      <pageMargins left="0.5" right="0.5" top="1" bottom="1" header="0.5" footer="0.5"/>
      <printOptions horizontalCentered="1" verticalCentered="1"/>
      <pageSetup scale="90" orientation="landscape" horizontalDpi="300" verticalDpi="300" r:id="rId1"/>
      <headerFooter alignWithMargins="0">
        <oddHeader xml:space="preserve">&amp;C&amp;"Times New Roman,Bold"&amp;14REPORT OF GIFTS AND SPONSORED PROGRAMS, First Quarter
Fiscal Year 2000
</oddHeader>
        <oddFooter>&amp;L&amp;"Times New Roman,Italic"&amp;D&amp;R&amp;"Times New Roman,Italic"Page &amp;P</oddFooter>
      </headerFooter>
    </customSheetView>
  </customSheetViews>
  <mergeCells count="86">
    <mergeCell ref="B168:D168"/>
    <mergeCell ref="A152:H153"/>
    <mergeCell ref="E167:G168"/>
    <mergeCell ref="B167:D167"/>
    <mergeCell ref="E160:G161"/>
    <mergeCell ref="A162:H164"/>
    <mergeCell ref="B144:D144"/>
    <mergeCell ref="A180:H181"/>
    <mergeCell ref="A145:H146"/>
    <mergeCell ref="E150:G151"/>
    <mergeCell ref="B150:D151"/>
    <mergeCell ref="E174:G174"/>
    <mergeCell ref="B174:D174"/>
    <mergeCell ref="B161:D161"/>
    <mergeCell ref="E141:G144"/>
    <mergeCell ref="A169:H171"/>
    <mergeCell ref="A208:H208"/>
    <mergeCell ref="B178:D178"/>
    <mergeCell ref="A207:H207"/>
    <mergeCell ref="E158:G158"/>
    <mergeCell ref="B179:D179"/>
    <mergeCell ref="A185:H186"/>
    <mergeCell ref="B184:D184"/>
    <mergeCell ref="E184:G184"/>
    <mergeCell ref="E179:G179"/>
    <mergeCell ref="A175:H176"/>
    <mergeCell ref="A29:H29"/>
    <mergeCell ref="A30:H30"/>
    <mergeCell ref="A155:H155"/>
    <mergeCell ref="A58:G58"/>
    <mergeCell ref="B31:G31"/>
    <mergeCell ref="B61:G61"/>
    <mergeCell ref="A111:H111"/>
    <mergeCell ref="A62:H62"/>
    <mergeCell ref="E149:G149"/>
    <mergeCell ref="E137:G137"/>
    <mergeCell ref="A130:H130"/>
    <mergeCell ref="B85:G85"/>
    <mergeCell ref="A116:G116"/>
    <mergeCell ref="A119:G119"/>
    <mergeCell ref="B89:G89"/>
    <mergeCell ref="B110:G110"/>
    <mergeCell ref="A114:H114"/>
    <mergeCell ref="A117:H117"/>
    <mergeCell ref="A108:H108"/>
    <mergeCell ref="A101:G101"/>
    <mergeCell ref="A44:H44"/>
    <mergeCell ref="A47:H47"/>
    <mergeCell ref="A132:H132"/>
    <mergeCell ref="A99:H99"/>
    <mergeCell ref="B95:G95"/>
    <mergeCell ref="A96:H96"/>
    <mergeCell ref="B98:G98"/>
    <mergeCell ref="A129:H129"/>
    <mergeCell ref="A120:H120"/>
    <mergeCell ref="A125:G125"/>
    <mergeCell ref="A76:B76"/>
    <mergeCell ref="B70:G70"/>
    <mergeCell ref="A71:H71"/>
    <mergeCell ref="B73:G73"/>
    <mergeCell ref="A74:H74"/>
    <mergeCell ref="A34:H35"/>
    <mergeCell ref="A41:H41"/>
    <mergeCell ref="A56:H56"/>
    <mergeCell ref="B64:G64"/>
    <mergeCell ref="A38:H38"/>
    <mergeCell ref="A86:H86"/>
    <mergeCell ref="A128:G128"/>
    <mergeCell ref="A123:H123"/>
    <mergeCell ref="A126:H126"/>
    <mergeCell ref="A90:H90"/>
    <mergeCell ref="B92:G92"/>
    <mergeCell ref="A93:H93"/>
    <mergeCell ref="A105:H105"/>
    <mergeCell ref="A122:G122"/>
    <mergeCell ref="A102:H103"/>
    <mergeCell ref="A32:H32"/>
    <mergeCell ref="A79:B79"/>
    <mergeCell ref="A80:H80"/>
    <mergeCell ref="A65:H65"/>
    <mergeCell ref="B67:G67"/>
    <mergeCell ref="A68:H68"/>
    <mergeCell ref="A50:H50"/>
    <mergeCell ref="A59:H59"/>
    <mergeCell ref="A53:H53"/>
    <mergeCell ref="A77:H77"/>
  </mergeCells>
  <phoneticPr fontId="8" type="noConversion"/>
  <printOptions horizontalCentered="1"/>
  <pageMargins left="0.5" right="0.5" top="1" bottom="0.75" header="0.5" footer="0.5"/>
  <pageSetup scale="88" fitToWidth="0" fitToHeight="0" orientation="landscape" horizontalDpi="300" verticalDpi="300" r:id="rId2"/>
  <headerFooter alignWithMargins="0">
    <oddHeader xml:space="preserve">&amp;C&amp;"Times New Roman,Bold"&amp;14REPORT OF GIFTS AND SPONSORED PROGRAMS  
4th Quarter, FY 2002
</oddHeader>
    <oddFooter>&amp;L&amp;"Times New Roman,Italic"&amp;D&amp;R&amp;"Times New Roman,Italic"Page &amp;P</oddFooter>
  </headerFooter>
  <rowBreaks count="6" manualBreakCount="6">
    <brk id="28" max="16383" man="1"/>
    <brk id="59" max="16383" man="1"/>
    <brk id="91" max="16383" man="1"/>
    <brk id="124" max="16383" man="1"/>
    <brk id="154" max="16383" man="1"/>
    <brk id="189"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Watkins</dc:creator>
  <cp:lastModifiedBy>Aniket Gupta</cp:lastModifiedBy>
  <cp:lastPrinted>2002-09-03T19:51:05Z</cp:lastPrinted>
  <dcterms:created xsi:type="dcterms:W3CDTF">1997-02-24T18:58:47Z</dcterms:created>
  <dcterms:modified xsi:type="dcterms:W3CDTF">2024-02-03T22:32:25Z</dcterms:modified>
</cp:coreProperties>
</file>