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0C387C33-1652-4178-8AF7-2CD52965AF52}" xr6:coauthVersionLast="47" xr6:coauthVersionMax="47" xr10:uidLastSave="{00000000-0000-0000-0000-000000000000}"/>
  <bookViews>
    <workbookView xWindow="768" yWindow="76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O2" i="1"/>
  <c r="T25" i="1"/>
  <c r="V25" i="1"/>
  <c r="AD25" i="1" s="1"/>
  <c r="L33" i="1"/>
  <c r="O33" i="1"/>
  <c r="L34" i="1"/>
  <c r="O34" i="1"/>
  <c r="T34" i="1"/>
  <c r="V34" i="1"/>
  <c r="AD34" i="1"/>
  <c r="L35" i="1"/>
  <c r="O35" i="1"/>
  <c r="T35" i="1"/>
  <c r="V35" i="1"/>
  <c r="AD35" i="1" s="1"/>
  <c r="L36" i="1"/>
  <c r="O36" i="1"/>
  <c r="T36" i="1"/>
  <c r="V36" i="1"/>
  <c r="AD36" i="1" s="1"/>
  <c r="L37" i="1"/>
  <c r="O37" i="1"/>
  <c r="T37" i="1"/>
  <c r="V37" i="1"/>
  <c r="AD37" i="1" s="1"/>
  <c r="L38" i="1"/>
  <c r="O38" i="1"/>
  <c r="T38" i="1"/>
  <c r="V38" i="1"/>
  <c r="AD38" i="1"/>
  <c r="L39" i="1"/>
  <c r="O39" i="1"/>
  <c r="T39" i="1"/>
  <c r="V39" i="1"/>
  <c r="AD39" i="1" s="1"/>
  <c r="L40" i="1"/>
  <c r="O40" i="1"/>
  <c r="T40" i="1"/>
  <c r="V40" i="1"/>
  <c r="AD40" i="1"/>
  <c r="L41" i="1"/>
  <c r="O41" i="1"/>
  <c r="T41" i="1"/>
  <c r="V41" i="1"/>
  <c r="AD41" i="1"/>
  <c r="L42" i="1"/>
  <c r="O42" i="1"/>
  <c r="T42" i="1"/>
  <c r="V42" i="1"/>
  <c r="AD42" i="1"/>
  <c r="L43" i="1"/>
  <c r="O43" i="1"/>
  <c r="T43" i="1"/>
  <c r="V43" i="1"/>
  <c r="AD43" i="1" s="1"/>
  <c r="L44" i="1"/>
  <c r="O44" i="1"/>
  <c r="T44" i="1"/>
  <c r="V44" i="1"/>
  <c r="AD44" i="1"/>
  <c r="L45" i="1"/>
  <c r="O45" i="1"/>
  <c r="T45" i="1"/>
  <c r="V45" i="1"/>
  <c r="AD45" i="1" s="1"/>
  <c r="L46" i="1"/>
  <c r="O46" i="1"/>
  <c r="T46" i="1"/>
  <c r="V46" i="1"/>
  <c r="AD46" i="1"/>
  <c r="L47" i="1"/>
  <c r="O47" i="1"/>
  <c r="T47" i="1"/>
  <c r="V47" i="1"/>
  <c r="AD47" i="1" s="1"/>
  <c r="L48" i="1"/>
  <c r="O48" i="1"/>
  <c r="T48" i="1"/>
  <c r="V48" i="1"/>
  <c r="AD48" i="1"/>
  <c r="L49" i="1"/>
  <c r="O49" i="1"/>
  <c r="T49" i="1"/>
  <c r="V49" i="1"/>
  <c r="AD49" i="1"/>
  <c r="L50" i="1"/>
  <c r="O50" i="1"/>
  <c r="T50" i="1"/>
  <c r="V50" i="1"/>
  <c r="AD50" i="1"/>
  <c r="L51" i="1"/>
  <c r="O51" i="1"/>
  <c r="T51" i="1"/>
  <c r="V51" i="1"/>
  <c r="AD51" i="1" s="1"/>
  <c r="L52" i="1"/>
  <c r="O52" i="1"/>
  <c r="T52" i="1"/>
  <c r="V52" i="1"/>
  <c r="AD52" i="1"/>
  <c r="L53" i="1"/>
  <c r="O53" i="1"/>
  <c r="T53" i="1"/>
  <c r="V53" i="1"/>
  <c r="AD53" i="1" s="1"/>
  <c r="L54" i="1"/>
  <c r="O54" i="1"/>
  <c r="T54" i="1"/>
  <c r="V54" i="1"/>
  <c r="AD54" i="1"/>
  <c r="L55" i="1"/>
  <c r="O55" i="1"/>
  <c r="T55" i="1"/>
  <c r="V55" i="1"/>
  <c r="AD55" i="1" s="1"/>
  <c r="L56" i="1"/>
  <c r="O56" i="1"/>
  <c r="T56" i="1"/>
  <c r="V56" i="1"/>
  <c r="AD56" i="1"/>
  <c r="L57" i="1"/>
  <c r="O57" i="1"/>
  <c r="T57" i="1"/>
  <c r="V57" i="1"/>
  <c r="AD57" i="1"/>
  <c r="L58" i="1"/>
  <c r="O58" i="1"/>
  <c r="T58" i="1"/>
  <c r="V58" i="1"/>
  <c r="AD58" i="1"/>
  <c r="L59" i="1"/>
  <c r="O59" i="1"/>
  <c r="T59" i="1"/>
  <c r="V59" i="1"/>
  <c r="AD59" i="1" s="1"/>
  <c r="L60" i="1"/>
  <c r="O60" i="1"/>
  <c r="T60" i="1"/>
  <c r="V60" i="1"/>
  <c r="AD60" i="1"/>
  <c r="L61" i="1"/>
  <c r="O61" i="1"/>
  <c r="T61" i="1"/>
  <c r="V61" i="1"/>
  <c r="AD61" i="1" s="1"/>
  <c r="L62" i="1"/>
  <c r="O62" i="1"/>
  <c r="T62" i="1"/>
  <c r="V62" i="1"/>
  <c r="AD62" i="1"/>
  <c r="L63" i="1"/>
  <c r="O63" i="1"/>
  <c r="T63" i="1"/>
  <c r="V63" i="1"/>
  <c r="AD63" i="1" s="1"/>
  <c r="L64" i="1"/>
  <c r="O64" i="1"/>
  <c r="T64" i="1"/>
  <c r="V64" i="1"/>
  <c r="AD64" i="1"/>
  <c r="L65" i="1"/>
  <c r="O65" i="1"/>
  <c r="L66" i="1"/>
  <c r="O66" i="1"/>
  <c r="T66" i="1"/>
  <c r="V66" i="1"/>
  <c r="AD66" i="1" s="1"/>
  <c r="L67" i="1"/>
  <c r="O67" i="1"/>
  <c r="T67" i="1"/>
  <c r="V67" i="1"/>
  <c r="AD67" i="1"/>
  <c r="L68" i="1"/>
  <c r="O68" i="1"/>
  <c r="T68" i="1"/>
  <c r="V68" i="1"/>
  <c r="AD68" i="1" s="1"/>
  <c r="L69" i="1"/>
  <c r="O69" i="1"/>
  <c r="T69" i="1"/>
  <c r="V69" i="1"/>
  <c r="AD69" i="1"/>
  <c r="L70" i="1"/>
  <c r="O70" i="1"/>
  <c r="T70" i="1"/>
  <c r="V70" i="1"/>
  <c r="AD70" i="1" s="1"/>
  <c r="L71" i="1"/>
  <c r="O71" i="1"/>
  <c r="T71" i="1"/>
  <c r="V71" i="1"/>
  <c r="AD71" i="1"/>
  <c r="L72" i="1"/>
  <c r="O72" i="1"/>
  <c r="T72" i="1"/>
  <c r="V72" i="1"/>
  <c r="AD72" i="1"/>
  <c r="L73" i="1"/>
  <c r="O73" i="1"/>
  <c r="T73" i="1"/>
  <c r="V73" i="1"/>
  <c r="AD73" i="1"/>
  <c r="L74" i="1"/>
  <c r="O74" i="1"/>
  <c r="T74" i="1"/>
  <c r="V74" i="1"/>
  <c r="AD74" i="1" s="1"/>
  <c r="L75" i="1"/>
  <c r="O75" i="1"/>
  <c r="T75" i="1"/>
  <c r="V75" i="1"/>
  <c r="AD75" i="1"/>
  <c r="L76" i="1"/>
  <c r="O76" i="1"/>
  <c r="T76" i="1"/>
  <c r="V76" i="1"/>
  <c r="AD76" i="1" s="1"/>
  <c r="L77" i="1"/>
  <c r="O77" i="1"/>
  <c r="T77" i="1"/>
  <c r="V77" i="1"/>
  <c r="AD77" i="1"/>
  <c r="L78" i="1"/>
  <c r="O78" i="1"/>
  <c r="T78" i="1"/>
  <c r="V78" i="1"/>
  <c r="AD78" i="1" s="1"/>
  <c r="L79" i="1"/>
  <c r="O79" i="1"/>
  <c r="T79" i="1"/>
  <c r="V79" i="1"/>
  <c r="AD79" i="1"/>
  <c r="L80" i="1"/>
  <c r="O80" i="1"/>
  <c r="T80" i="1"/>
  <c r="V80" i="1"/>
  <c r="AD80" i="1"/>
  <c r="L81" i="1"/>
  <c r="O81" i="1"/>
  <c r="T81" i="1"/>
  <c r="V81" i="1"/>
  <c r="AD81" i="1"/>
  <c r="L82" i="1"/>
  <c r="O82" i="1"/>
  <c r="T82" i="1"/>
  <c r="V82" i="1"/>
  <c r="AD82" i="1" s="1"/>
  <c r="L83" i="1"/>
  <c r="O83" i="1"/>
  <c r="T83" i="1"/>
  <c r="V83" i="1"/>
  <c r="AD83" i="1"/>
  <c r="L84" i="1"/>
  <c r="O84" i="1"/>
  <c r="T84" i="1"/>
  <c r="V84" i="1"/>
  <c r="AD84" i="1" s="1"/>
  <c r="L85" i="1"/>
  <c r="O85" i="1"/>
  <c r="T85" i="1"/>
  <c r="V85" i="1"/>
  <c r="AD85" i="1"/>
  <c r="L86" i="1"/>
  <c r="O86" i="1"/>
  <c r="T86" i="1"/>
  <c r="V86" i="1"/>
  <c r="AD86" i="1" s="1"/>
  <c r="L87" i="1"/>
  <c r="O87" i="1"/>
  <c r="T87" i="1"/>
  <c r="V87" i="1"/>
  <c r="AD87" i="1"/>
  <c r="L88" i="1"/>
  <c r="O88" i="1"/>
  <c r="T88" i="1"/>
  <c r="V88" i="1"/>
  <c r="AD88" i="1"/>
  <c r="L89" i="1"/>
  <c r="O89" i="1"/>
  <c r="T89" i="1"/>
  <c r="V89" i="1"/>
  <c r="AD89" i="1"/>
  <c r="L90" i="1"/>
  <c r="O90" i="1"/>
  <c r="T90" i="1"/>
  <c r="V90" i="1"/>
  <c r="AD90" i="1" s="1"/>
  <c r="L91" i="1"/>
  <c r="O91" i="1"/>
  <c r="T91" i="1"/>
  <c r="V91" i="1"/>
  <c r="AD91" i="1"/>
  <c r="L92" i="1"/>
  <c r="O92" i="1"/>
  <c r="T92" i="1"/>
  <c r="V92" i="1"/>
  <c r="AD92" i="1" s="1"/>
  <c r="L93" i="1"/>
  <c r="O93" i="1"/>
  <c r="T93" i="1"/>
  <c r="V93" i="1"/>
  <c r="AD93" i="1"/>
  <c r="L94" i="1"/>
  <c r="O94" i="1"/>
  <c r="T94" i="1"/>
  <c r="V94" i="1"/>
  <c r="AD94" i="1" s="1"/>
  <c r="L95" i="1"/>
  <c r="O95" i="1"/>
  <c r="T95" i="1"/>
  <c r="V95" i="1"/>
  <c r="AD95" i="1"/>
  <c r="L96" i="1"/>
  <c r="O96" i="1"/>
  <c r="T96" i="1"/>
  <c r="V96" i="1"/>
  <c r="AD96" i="1"/>
  <c r="L97" i="1"/>
  <c r="O97" i="1"/>
  <c r="T97" i="1"/>
  <c r="V97" i="1"/>
  <c r="AD97" i="1"/>
  <c r="L98" i="1"/>
  <c r="O98" i="1"/>
  <c r="T98" i="1"/>
  <c r="V98" i="1"/>
  <c r="AD98" i="1" s="1"/>
  <c r="L99" i="1"/>
  <c r="O99" i="1"/>
  <c r="T99" i="1"/>
  <c r="V99" i="1"/>
  <c r="AD99" i="1"/>
  <c r="L100" i="1"/>
  <c r="O100" i="1"/>
  <c r="T100" i="1"/>
  <c r="V100" i="1"/>
  <c r="AD100" i="1" s="1"/>
  <c r="L101" i="1"/>
  <c r="O101" i="1"/>
  <c r="T101" i="1"/>
  <c r="V101" i="1"/>
  <c r="AD101" i="1"/>
  <c r="L102" i="1"/>
  <c r="O102" i="1"/>
  <c r="T102" i="1"/>
  <c r="V102" i="1"/>
  <c r="AD102" i="1" s="1"/>
  <c r="L103" i="1"/>
  <c r="O103" i="1"/>
  <c r="T103" i="1"/>
  <c r="V103" i="1"/>
  <c r="AD103" i="1"/>
  <c r="L104" i="1"/>
  <c r="O104" i="1"/>
  <c r="T104" i="1"/>
  <c r="V104" i="1"/>
  <c r="AD104" i="1"/>
  <c r="L105" i="1"/>
  <c r="O105" i="1"/>
  <c r="T105" i="1"/>
  <c r="V105" i="1"/>
  <c r="AD105" i="1"/>
  <c r="L106" i="1"/>
  <c r="O106" i="1"/>
  <c r="T106" i="1"/>
  <c r="V106" i="1"/>
  <c r="AD106" i="1" s="1"/>
  <c r="L107" i="1"/>
  <c r="O107" i="1"/>
  <c r="T107" i="1"/>
  <c r="V107" i="1"/>
  <c r="AD107" i="1"/>
  <c r="L108" i="1"/>
  <c r="O108" i="1"/>
  <c r="T108" i="1"/>
  <c r="V108" i="1"/>
  <c r="AD108" i="1" s="1"/>
  <c r="L109" i="1"/>
  <c r="O109" i="1"/>
  <c r="T109" i="1"/>
  <c r="V109" i="1"/>
  <c r="AD109" i="1"/>
  <c r="L110" i="1"/>
  <c r="O110" i="1"/>
  <c r="T110" i="1"/>
  <c r="V110" i="1"/>
  <c r="AD110" i="1" s="1"/>
  <c r="L111" i="1"/>
  <c r="O111" i="1"/>
  <c r="T111" i="1"/>
  <c r="V111" i="1"/>
  <c r="AD111" i="1"/>
  <c r="L112" i="1"/>
  <c r="O112" i="1"/>
  <c r="T112" i="1"/>
  <c r="V112" i="1"/>
  <c r="AD112" i="1"/>
  <c r="L113" i="1"/>
  <c r="O113" i="1"/>
  <c r="T113" i="1"/>
  <c r="V113" i="1"/>
  <c r="AD113" i="1"/>
  <c r="L114" i="1"/>
  <c r="O114" i="1"/>
  <c r="T114" i="1"/>
  <c r="V114" i="1"/>
  <c r="AD114" i="1" s="1"/>
  <c r="L115" i="1"/>
  <c r="O115" i="1"/>
  <c r="T115" i="1"/>
  <c r="V115" i="1"/>
  <c r="AD115" i="1"/>
  <c r="L116" i="1"/>
  <c r="O116" i="1"/>
  <c r="L117" i="1"/>
  <c r="O117" i="1"/>
  <c r="T117" i="1"/>
  <c r="V117" i="1"/>
  <c r="AD117" i="1" s="1"/>
  <c r="L118" i="1"/>
  <c r="O118" i="1"/>
  <c r="T118" i="1"/>
  <c r="V118" i="1"/>
  <c r="AD118" i="1"/>
  <c r="L119" i="1"/>
  <c r="O119" i="1"/>
  <c r="T119" i="1"/>
  <c r="V119" i="1"/>
  <c r="AD119" i="1"/>
  <c r="L120" i="1"/>
  <c r="O120" i="1"/>
  <c r="T120" i="1"/>
  <c r="V120" i="1"/>
  <c r="AD120" i="1"/>
  <c r="L121" i="1"/>
  <c r="O121" i="1"/>
  <c r="T121" i="1"/>
  <c r="V121" i="1"/>
  <c r="AD121" i="1" s="1"/>
  <c r="L122" i="1"/>
  <c r="O122" i="1"/>
  <c r="T122" i="1"/>
  <c r="V122" i="1"/>
  <c r="AD122" i="1"/>
  <c r="L123" i="1"/>
  <c r="O123" i="1"/>
  <c r="T123" i="1"/>
  <c r="V123" i="1"/>
  <c r="AD123" i="1" s="1"/>
  <c r="L124" i="1"/>
  <c r="O124" i="1"/>
  <c r="T124" i="1"/>
  <c r="V124" i="1"/>
  <c r="AD124" i="1"/>
  <c r="L125" i="1"/>
  <c r="O125" i="1"/>
  <c r="T125" i="1"/>
  <c r="V125" i="1"/>
  <c r="AD125" i="1" s="1"/>
  <c r="L126" i="1"/>
  <c r="O126" i="1"/>
  <c r="T126" i="1"/>
  <c r="V126" i="1"/>
  <c r="AD126" i="1"/>
  <c r="L127" i="1"/>
  <c r="O127" i="1"/>
  <c r="T127" i="1"/>
  <c r="V127" i="1"/>
  <c r="AD127" i="1"/>
  <c r="L128" i="1"/>
  <c r="O128" i="1"/>
  <c r="T128" i="1"/>
  <c r="V128" i="1"/>
  <c r="AD128" i="1"/>
  <c r="L129" i="1"/>
  <c r="O129" i="1"/>
  <c r="T129" i="1"/>
  <c r="V129" i="1"/>
  <c r="AD129" i="1" s="1"/>
  <c r="L130" i="1"/>
  <c r="O130" i="1"/>
  <c r="T130" i="1"/>
  <c r="V130" i="1"/>
  <c r="AD130" i="1"/>
  <c r="L131" i="1"/>
  <c r="O131" i="1"/>
  <c r="T131" i="1"/>
  <c r="V131" i="1"/>
  <c r="AD131" i="1" s="1"/>
  <c r="L132" i="1"/>
  <c r="O132" i="1"/>
  <c r="T132" i="1"/>
  <c r="V132" i="1"/>
  <c r="AD132" i="1"/>
  <c r="L133" i="1"/>
  <c r="O133" i="1"/>
  <c r="T133" i="1"/>
  <c r="V133" i="1"/>
  <c r="AD133" i="1" s="1"/>
  <c r="L134" i="1"/>
  <c r="O134" i="1"/>
  <c r="T134" i="1"/>
  <c r="V134" i="1"/>
  <c r="AD134" i="1"/>
  <c r="L135" i="1"/>
  <c r="O135" i="1"/>
  <c r="T135" i="1"/>
  <c r="V135" i="1"/>
  <c r="AD135" i="1"/>
  <c r="L136" i="1"/>
  <c r="O136" i="1"/>
  <c r="T136" i="1"/>
  <c r="V136" i="1"/>
  <c r="AD136" i="1"/>
  <c r="L137" i="1"/>
  <c r="O137" i="1"/>
  <c r="T137" i="1"/>
  <c r="V137" i="1"/>
  <c r="AD137" i="1" s="1"/>
  <c r="L138" i="1"/>
  <c r="O138" i="1"/>
  <c r="T138" i="1"/>
  <c r="V138" i="1"/>
  <c r="AD138" i="1"/>
  <c r="L139" i="1"/>
  <c r="O139" i="1"/>
  <c r="T139" i="1"/>
  <c r="V139" i="1"/>
  <c r="AD139" i="1" s="1"/>
  <c r="L140" i="1"/>
  <c r="O140" i="1"/>
  <c r="T140" i="1"/>
  <c r="V140" i="1"/>
  <c r="AD140" i="1"/>
  <c r="L141" i="1"/>
  <c r="O141" i="1"/>
  <c r="T141" i="1"/>
  <c r="V141" i="1"/>
  <c r="AD141" i="1" s="1"/>
  <c r="L142" i="1"/>
  <c r="O142" i="1"/>
  <c r="T142" i="1"/>
  <c r="V142" i="1"/>
  <c r="AD142" i="1"/>
  <c r="L143" i="1"/>
  <c r="O143" i="1"/>
  <c r="T143" i="1"/>
  <c r="V143" i="1"/>
  <c r="AD143" i="1"/>
  <c r="L144" i="1"/>
  <c r="O144" i="1"/>
  <c r="T144" i="1"/>
  <c r="V144" i="1"/>
  <c r="AD144" i="1"/>
  <c r="L145" i="1"/>
  <c r="O145" i="1"/>
  <c r="T145" i="1"/>
  <c r="V145" i="1"/>
  <c r="AD145" i="1" s="1"/>
  <c r="L146" i="1"/>
  <c r="O146" i="1"/>
  <c r="T146" i="1"/>
  <c r="V146" i="1"/>
  <c r="AD146" i="1"/>
  <c r="L147" i="1"/>
  <c r="O147" i="1"/>
  <c r="T147" i="1"/>
  <c r="V147" i="1"/>
  <c r="AD147" i="1" s="1"/>
  <c r="L148" i="1"/>
  <c r="O148" i="1"/>
  <c r="T148" i="1"/>
  <c r="V148" i="1"/>
  <c r="AD148" i="1"/>
  <c r="L149" i="1"/>
  <c r="O149" i="1"/>
  <c r="T149" i="1"/>
  <c r="V149" i="1"/>
  <c r="AD149" i="1" s="1"/>
  <c r="L150" i="1"/>
  <c r="O150" i="1"/>
  <c r="T150" i="1"/>
  <c r="V150" i="1"/>
  <c r="AD150" i="1"/>
  <c r="L151" i="1"/>
  <c r="O151" i="1"/>
  <c r="T151" i="1"/>
  <c r="V151" i="1"/>
  <c r="AD151" i="1"/>
  <c r="L152" i="1"/>
  <c r="O152" i="1"/>
  <c r="T152" i="1"/>
  <c r="V152" i="1"/>
  <c r="AD152" i="1"/>
  <c r="L153" i="1"/>
  <c r="O153" i="1"/>
  <c r="T153" i="1"/>
  <c r="V153" i="1"/>
  <c r="AD153" i="1" s="1"/>
  <c r="L154" i="1"/>
  <c r="O154" i="1"/>
  <c r="L155" i="1"/>
  <c r="O155" i="1"/>
  <c r="L156" i="1"/>
  <c r="O156" i="1"/>
  <c r="L157" i="1"/>
  <c r="O157" i="1"/>
  <c r="L158" i="1"/>
  <c r="O158" i="1"/>
  <c r="L159" i="1"/>
  <c r="O159" i="1"/>
  <c r="L160" i="1"/>
  <c r="O160" i="1"/>
  <c r="L161" i="1"/>
  <c r="O161" i="1"/>
  <c r="L162" i="1"/>
  <c r="O162" i="1"/>
  <c r="L163" i="1"/>
  <c r="O163" i="1"/>
  <c r="L164" i="1"/>
  <c r="O164" i="1"/>
  <c r="L165" i="1"/>
  <c r="O165" i="1"/>
  <c r="L166" i="1"/>
  <c r="O166" i="1"/>
  <c r="L167" i="1"/>
  <c r="O167" i="1"/>
  <c r="L169" i="1"/>
  <c r="O169" i="1"/>
  <c r="L170" i="1"/>
  <c r="O170" i="1"/>
  <c r="L171" i="1"/>
  <c r="O171" i="1"/>
  <c r="L172" i="1"/>
  <c r="O172" i="1"/>
  <c r="L173" i="1"/>
  <c r="O173" i="1"/>
  <c r="L174" i="1"/>
  <c r="O174" i="1"/>
  <c r="L177" i="1"/>
  <c r="O177" i="1"/>
  <c r="L178" i="1"/>
  <c r="O178" i="1"/>
  <c r="L179" i="1"/>
  <c r="O179" i="1"/>
  <c r="L180" i="1"/>
  <c r="O180" i="1"/>
  <c r="L181" i="1"/>
  <c r="O181" i="1"/>
  <c r="L182" i="1"/>
  <c r="O182" i="1"/>
  <c r="L183" i="1"/>
  <c r="O183" i="1"/>
  <c r="L184" i="1"/>
  <c r="O184" i="1"/>
  <c r="L185" i="1"/>
  <c r="O185" i="1"/>
  <c r="L186" i="1"/>
  <c r="O186" i="1"/>
</calcChain>
</file>

<file path=xl/sharedStrings.xml><?xml version="1.0" encoding="utf-8"?>
<sst xmlns="http://schemas.openxmlformats.org/spreadsheetml/2006/main" count="1146" uniqueCount="730">
  <si>
    <t>latitude</t>
  </si>
  <si>
    <t>longitude</t>
  </si>
  <si>
    <t>date observed</t>
  </si>
  <si>
    <t>angle 2</t>
  </si>
  <si>
    <t>tilt angle</t>
  </si>
  <si>
    <t>rock type</t>
  </si>
  <si>
    <t>toppling acc. est.</t>
  </si>
  <si>
    <t>field</t>
  </si>
  <si>
    <t>description</t>
  </si>
  <si>
    <t>angle 1</t>
  </si>
  <si>
    <t>base cemented?</t>
  </si>
  <si>
    <t>latitude in degrees (NAD 27)</t>
  </si>
  <si>
    <t>longitude in degrees (NAD 27)</t>
  </si>
  <si>
    <t>date as, for example, 05/29/2002</t>
  </si>
  <si>
    <t>if recorded, this is angle at which base is tilted, otherwise = 0</t>
  </si>
  <si>
    <t>Y or N or blank if not recorded</t>
  </si>
  <si>
    <t>area name</t>
  </si>
  <si>
    <t>length1</t>
  </si>
  <si>
    <t xml:space="preserve">angle1 </t>
  </si>
  <si>
    <t>angle2</t>
  </si>
  <si>
    <t>length2</t>
  </si>
  <si>
    <t>length1b</t>
  </si>
  <si>
    <t>length2b</t>
  </si>
  <si>
    <t>angle 1b</t>
  </si>
  <si>
    <t>angle 2b</t>
  </si>
  <si>
    <t>"b" used for length and angle measurements on a "sub-base"</t>
  </si>
  <si>
    <t>age constraint A</t>
  </si>
  <si>
    <t>age estimate in Ka, using geomorphic estimation</t>
  </si>
  <si>
    <t xml:space="preserve">age constraint B </t>
  </si>
  <si>
    <t>age estimate in Ka, using cosmogenic estimation</t>
  </si>
  <si>
    <t>age constraint C</t>
  </si>
  <si>
    <t>granitic, volcanic, sedimentary, etc.</t>
  </si>
  <si>
    <t>additional comments</t>
  </si>
  <si>
    <t>any additional comments helpful to understanding this particular rock</t>
  </si>
  <si>
    <t>area name (for example, Crater Flat)</t>
  </si>
  <si>
    <t>angle1b</t>
  </si>
  <si>
    <t>angle2b</t>
  </si>
  <si>
    <t>age estimate in Ka, using rock varnish estimation</t>
  </si>
  <si>
    <t>likely toppling direction, in degrees clockwise from north</t>
  </si>
  <si>
    <t>toppling azimuth</t>
  </si>
  <si>
    <t>photograph number</t>
  </si>
  <si>
    <t>photo ID 1</t>
  </si>
  <si>
    <t>photo ID 2</t>
  </si>
  <si>
    <t>photo ID 3</t>
  </si>
  <si>
    <t>photo ID 4</t>
  </si>
  <si>
    <t>rock code</t>
  </si>
  <si>
    <t>unique rock # or code assigned in field</t>
  </si>
  <si>
    <t>latitude min</t>
  </si>
  <si>
    <t>latitude deg</t>
  </si>
  <si>
    <t>latitude in minutes (NAD 27)</t>
  </si>
  <si>
    <t>longitude min</t>
  </si>
  <si>
    <t>longitude in minutes (NAD 27)</t>
  </si>
  <si>
    <t>longitude deg</t>
  </si>
  <si>
    <t>photo ID 5</t>
  </si>
  <si>
    <t>photo ID 6</t>
  </si>
  <si>
    <t>will be computed from 11 and 12 in decimal degrees</t>
  </si>
  <si>
    <t>will be computed from 8 and 9 in decimal degrees</t>
  </si>
  <si>
    <t>height</t>
  </si>
  <si>
    <t>width</t>
  </si>
  <si>
    <t>depth</t>
  </si>
  <si>
    <t>if angles are different, this is to other edge of base (must be &gt; angle1), otherwise blank</t>
  </si>
  <si>
    <t>calculated from fields 20 and 22 by formula g*tan(angle1 - tilt)</t>
  </si>
  <si>
    <t>varnish scale #</t>
  </si>
  <si>
    <t>Brune's varnish scale (1-10) number, if recorded</t>
  </si>
  <si>
    <t>Yucca Mountain</t>
  </si>
  <si>
    <t>93RCSC1</t>
  </si>
  <si>
    <t>volcanic</t>
  </si>
  <si>
    <t>I can move this rock by pushing on either end.  It rests on top of another rock, not an alluvium, with a planar 12" point of contact(s).</t>
  </si>
  <si>
    <t>93RCSC2</t>
  </si>
  <si>
    <t>I can easily move it on the rock it rests on.</t>
  </si>
  <si>
    <t>93RCSC3</t>
  </si>
  <si>
    <t>93RCSC4</t>
  </si>
  <si>
    <t>Rocks are suspended between two large rocks.</t>
  </si>
  <si>
    <t>93RCSC5</t>
  </si>
  <si>
    <t>Rock rests on top of 6 much smaller rocks distributed about its base.  These are the only points of contact.</t>
  </si>
  <si>
    <t>93RCSC6</t>
  </si>
  <si>
    <t>Rock is wedged between 2 outcrop blocks.  The top of the rock is darkly varnished (10"), but the underside is lighter (4" to 7").</t>
  </si>
  <si>
    <t xml:space="preserve">Yucca Mountain </t>
  </si>
  <si>
    <t>93RCSC7</t>
  </si>
  <si>
    <t>Found by walking 10-15 yards south of 93RCSC5, and looking east to the top of the outcrop, where it is resting on the edge of a larger rock.</t>
  </si>
  <si>
    <t>93RCSC8</t>
  </si>
  <si>
    <t>A semi-precarious rock stack topped by a large rock.  Photo #20 includes the nearly horizontal western horizon.</t>
  </si>
  <si>
    <t>93RCSC9</t>
  </si>
  <si>
    <t>Rock is standing on end approximately 40 yards due south of 93RCSC8.  It is very easy to move and would be a fine candidate of modeling.</t>
  </si>
  <si>
    <t>93RCSC10</t>
  </si>
  <si>
    <t>The base is planar and rests upon another angular rock.  It is 30 paces south of 93RCSC9, at the top of the middle ledge.</t>
  </si>
  <si>
    <t>93RCSC11A</t>
  </si>
  <si>
    <t>93RCSC11B</t>
  </si>
  <si>
    <t>93RCSC11C</t>
  </si>
  <si>
    <t>93RCSC11D</t>
  </si>
  <si>
    <t>move, is probably the most precarious of the cluster since it is the only one not stabilized by wedging.</t>
  </si>
  <si>
    <t xml:space="preserve">Photo 29 was taken from above the cluster while 30-32 from a lower angle. </t>
  </si>
  <si>
    <t>93RCSC12</t>
  </si>
  <si>
    <t xml:space="preserve">93RCSC10, 93RCSC11A-D and 93RCSC12 could be connected by a straight E-W transect from the top of the middle ledge to the bottom.  </t>
  </si>
  <si>
    <t>93RCSC13</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</si>
  <si>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</si>
  <si>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</si>
  <si>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</si>
  <si>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</si>
  <si>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</si>
  <si>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</si>
  <si>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</si>
  <si>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</si>
  <si>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</si>
  <si>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</si>
  <si>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</si>
  <si>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</si>
  <si>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</si>
  <si>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</si>
  <si>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</si>
  <si>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</si>
  <si>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</si>
  <si>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</si>
  <si>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</si>
  <si>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</si>
  <si>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</si>
  <si>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</si>
  <si>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</si>
  <si>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</si>
  <si>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</si>
  <si>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</si>
  <si>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</si>
  <si>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</si>
  <si>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</si>
  <si>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</si>
  <si>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</si>
  <si>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</si>
  <si>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</si>
  <si>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</si>
  <si>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2--1</t>
  </si>
  <si>
    <t>2--2</t>
  </si>
  <si>
    <t>This rock is standing on end and could easily be toppled with little force.</t>
  </si>
  <si>
    <t>93RCSC14</t>
  </si>
  <si>
    <t>2--3</t>
  </si>
  <si>
    <t>2--4</t>
  </si>
  <si>
    <t>93RCSC15</t>
  </si>
  <si>
    <t>2--5</t>
  </si>
  <si>
    <t>2--6</t>
  </si>
  <si>
    <t>93RCSC16</t>
  </si>
  <si>
    <t>2--7</t>
  </si>
  <si>
    <t>2--8</t>
  </si>
  <si>
    <t xml:space="preserve">Photo 2--3 shows 93RCSC14 (in the foreground), 93RCSC15 (in the middle) and 93RCSC16 (in the back).  They lie in a N-S line relative to </t>
  </si>
  <si>
    <t>each other at about the same elevation.  Interestingly, 93RCSC14, 15, and 16 are more darkly varnished than their neighbors, or than the</t>
  </si>
  <si>
    <t>rock upon which they rest.</t>
  </si>
  <si>
    <t>93RCSC17</t>
  </si>
  <si>
    <t>2--9</t>
  </si>
  <si>
    <t>2--10</t>
  </si>
  <si>
    <t>2--11</t>
  </si>
  <si>
    <t>2--12</t>
  </si>
  <si>
    <t>This semi-precarious rock is stabilized from above by a large rock which rests upon it at a small point of contact.</t>
  </si>
  <si>
    <t>93RCSC18</t>
  </si>
  <si>
    <t>2--13</t>
  </si>
  <si>
    <t>2--14</t>
  </si>
  <si>
    <t>Rock rests on top of a much larger rock.  It is very easy to move and part of it actually rests on cobble to boulder sized particles,</t>
  </si>
  <si>
    <t>93RCSC19</t>
  </si>
  <si>
    <t>2--15</t>
  </si>
  <si>
    <t>2--16</t>
  </si>
  <si>
    <t>22--17</t>
  </si>
  <si>
    <t>2--18</t>
  </si>
  <si>
    <t>93RCSC20</t>
  </si>
  <si>
    <t>2--19</t>
  </si>
  <si>
    <t>2--20</t>
  </si>
  <si>
    <t xml:space="preserve">The rock may not be leaning at all, but could appear to be because of its curvature towards the outcrop.  </t>
  </si>
  <si>
    <t>93RCSC21</t>
  </si>
  <si>
    <t>2--21</t>
  </si>
  <si>
    <t>2--22</t>
  </si>
  <si>
    <t>Can easily be rocked backed and forth but has a pretty good plane of support underneath it from a larger rock.  Has a good modeling potential.</t>
  </si>
  <si>
    <t>93RCSC22</t>
  </si>
  <si>
    <t>2--23</t>
  </si>
  <si>
    <t>2--24</t>
  </si>
  <si>
    <t>93RCSC23</t>
  </si>
  <si>
    <t>3--1</t>
  </si>
  <si>
    <t>3--2</t>
  </si>
  <si>
    <t>3--3</t>
  </si>
  <si>
    <t>An extremely precarious rock.</t>
  </si>
  <si>
    <t>93RCSC24</t>
  </si>
  <si>
    <t>3--6</t>
  </si>
  <si>
    <t>3--7</t>
  </si>
  <si>
    <t>A long narrow semi-precarious rock that slightly overhangs its underlying support rock.  It can easily be rocked to and fro.</t>
  </si>
  <si>
    <t>93RCSC25</t>
  </si>
  <si>
    <t>3--8</t>
  </si>
  <si>
    <t>3--9</t>
  </si>
  <si>
    <t>The east side of this rock is supporting a fair amount of different sized rock particles and above that is soil and vegetation.  It cannot be moved.</t>
  </si>
  <si>
    <t>93RCSC26</t>
  </si>
  <si>
    <t>3--10</t>
  </si>
  <si>
    <t>3--11</t>
  </si>
  <si>
    <t>3--12</t>
  </si>
  <si>
    <t>Located 15 yards south of 93RCSC25.  A slight push is all it needs to move it.</t>
  </si>
  <si>
    <t>93RCSC27</t>
  </si>
  <si>
    <t>3--13</t>
  </si>
  <si>
    <t>3--14</t>
  </si>
  <si>
    <t>3--15</t>
  </si>
  <si>
    <t>3--16</t>
  </si>
  <si>
    <t>3--17</t>
  </si>
  <si>
    <t>Photo 16 is a shot of a rock which fell after being tested for stability.  Photo 17 shows the portion of the rock which was being held in place by alluvium.</t>
  </si>
  <si>
    <t>93RCSC28</t>
  </si>
  <si>
    <t>3--18</t>
  </si>
  <si>
    <t>3--19</t>
  </si>
  <si>
    <t>The top rock on the stack can be moved with difficulty.</t>
  </si>
  <si>
    <t>93RCSC29</t>
  </si>
  <si>
    <t>3--20</t>
  </si>
  <si>
    <t>3--21</t>
  </si>
  <si>
    <t>3--22</t>
  </si>
  <si>
    <t>3--23</t>
  </si>
  <si>
    <t>3--24</t>
  </si>
  <si>
    <t>3--25</t>
  </si>
  <si>
    <t>Photos 20-22 show a semi-precarious rock stack and the top rock could not be moved.  Photos 23-25 show a cluster of rocks that make the top of the outcrop.</t>
  </si>
  <si>
    <t>93RCSC30</t>
  </si>
  <si>
    <t>3--26</t>
  </si>
  <si>
    <t>3--28</t>
  </si>
  <si>
    <t>To find the rock, head 50 yards south from 93RCSC29, hugging the bottom of the outcrop proper.  Turn around and take 10 paces north, turn right 90 degrees, facing east, then look up to see a rock with a black X.</t>
  </si>
  <si>
    <t>3--29</t>
  </si>
  <si>
    <t>93RCSC31</t>
  </si>
  <si>
    <t>3--30</t>
  </si>
  <si>
    <t>3--31</t>
  </si>
  <si>
    <t>Its upper end is supported by 2 smaller rocks, while its lower end rests on the outcrop.  I could not move it.</t>
  </si>
  <si>
    <t>93RCSC32</t>
  </si>
  <si>
    <t>3--32</t>
  </si>
  <si>
    <t>3--33</t>
  </si>
  <si>
    <t>This rock rests on top of several smaller rocks and is very easy to move.</t>
  </si>
  <si>
    <t>93RCSC33A</t>
  </si>
  <si>
    <t>3--34</t>
  </si>
  <si>
    <t>3--35</t>
  </si>
  <si>
    <t>3--36</t>
  </si>
  <si>
    <t>4--1</t>
  </si>
  <si>
    <t>4--2</t>
  </si>
  <si>
    <t>This is the top rock and it does move.  Most of its mass is situated on top of the rock behind 93RCSC33B.  I believe it to be more stable than 93RCSC33B.</t>
  </si>
  <si>
    <t>93RCSC33B</t>
  </si>
  <si>
    <t>93RCSC34</t>
  </si>
  <si>
    <t>4--3</t>
  </si>
  <si>
    <t>4--4</t>
  </si>
  <si>
    <t>4--5</t>
  </si>
  <si>
    <t>It sits upon 2 large rocks but also has a substantial portion of its mass poised in an overhang.  I could not move it.</t>
  </si>
  <si>
    <t>93RCSC35</t>
  </si>
  <si>
    <t>4--6</t>
  </si>
  <si>
    <t>4--7</t>
  </si>
  <si>
    <t>4--8</t>
  </si>
  <si>
    <t>93RCSC36</t>
  </si>
  <si>
    <t>4--9</t>
  </si>
  <si>
    <t>4--10</t>
  </si>
  <si>
    <t>It can be move by pushing the its southern end; it is supported by a smaller rock and a larger column-shaped rock standing on end.</t>
  </si>
  <si>
    <t>93RCSC37</t>
  </si>
  <si>
    <t>4--11</t>
  </si>
  <si>
    <t>4--12</t>
  </si>
  <si>
    <t>4--13</t>
  </si>
  <si>
    <t>4--14</t>
  </si>
  <si>
    <t>93RCSC38</t>
  </si>
  <si>
    <t>4--15</t>
  </si>
  <si>
    <t>4--16</t>
  </si>
  <si>
    <t>4--17</t>
  </si>
  <si>
    <t>Located 10 feet to the east of 93RCSC37, it is resting on another large rock at a 45 deg angle but the angle flattens out to 25 deg on its southern end.</t>
  </si>
  <si>
    <t>93RCSC39</t>
  </si>
  <si>
    <t>4--18</t>
  </si>
  <si>
    <t>4--19</t>
  </si>
  <si>
    <t>4--20</t>
  </si>
  <si>
    <t xml:space="preserve">It seems to have 4 to 5 contact points with various rocks underneath.  I could not move this rock.  </t>
  </si>
  <si>
    <t>An enormous boulder that Dr. Jim Brune describes as "Big Boulder Above Yucca Mtn/Nellis Boundary."  It does not move.</t>
  </si>
  <si>
    <t>93RCSC40</t>
  </si>
  <si>
    <t>4--21</t>
  </si>
  <si>
    <t>4--22</t>
  </si>
  <si>
    <t>The rock rests on a rounded, smaller rock whose eastern edge rests against a lip formed by a fracture in the outcrop.  It can be moved.</t>
  </si>
  <si>
    <t>93RCSC41</t>
  </si>
  <si>
    <t>4--23</t>
  </si>
  <si>
    <t>4--24</t>
  </si>
  <si>
    <t>4--25</t>
  </si>
  <si>
    <t>A spectacular column which is horizontally fractured and has an eastward tilt.  It contacts the main outcrop unit near the top of the column.</t>
  </si>
  <si>
    <t>93RCSC42</t>
  </si>
  <si>
    <t>4--26</t>
  </si>
  <si>
    <t>4--27</t>
  </si>
  <si>
    <t>2--28</t>
  </si>
  <si>
    <t>93RCSC43</t>
  </si>
  <si>
    <t>4--29</t>
  </si>
  <si>
    <t>4--30</t>
  </si>
  <si>
    <t>4--31</t>
  </si>
  <si>
    <t xml:space="preserve">An odd looking hodgepodge of small to medium sized semi-precarious rocks, all ultimately resting on a much larger rock.  </t>
  </si>
  <si>
    <t>93RCSC44</t>
  </si>
  <si>
    <t>4--32</t>
  </si>
  <si>
    <t>4--33</t>
  </si>
  <si>
    <t>4--34</t>
  </si>
  <si>
    <t>93RCSC45</t>
  </si>
  <si>
    <t>44--36</t>
  </si>
  <si>
    <t>4--35</t>
  </si>
  <si>
    <t>5--1</t>
  </si>
  <si>
    <t>5--2</t>
  </si>
  <si>
    <t>This rock is resting on a combination of small rocks, soil and outcrop.  I could not move this rock.</t>
  </si>
  <si>
    <t>93RCSC46</t>
  </si>
  <si>
    <t>5--3</t>
  </si>
  <si>
    <t>5--4</t>
  </si>
  <si>
    <t>5--5</t>
  </si>
  <si>
    <t>5--6</t>
  </si>
  <si>
    <t>I can barely move this rock; it rests on 3 points, one being a much smaller rock, and the other 2 being the shelf of the outcrop.</t>
  </si>
  <si>
    <t>93RCSC47</t>
  </si>
  <si>
    <t>5--7</t>
  </si>
  <si>
    <t>5--8</t>
  </si>
  <si>
    <t>5--9</t>
  </si>
  <si>
    <t>Its western end is supported by a much smaller rock, which in turn rests upon a column-shaped portion of the outcrop.  The east end is also on top of a smaller rock.  I could not move it.</t>
  </si>
  <si>
    <t>93RCSC48</t>
  </si>
  <si>
    <t>5--10</t>
  </si>
  <si>
    <t>5--11</t>
  </si>
  <si>
    <t>5--12</t>
  </si>
  <si>
    <t>It is easy to rock it back and forth.  It rests on  3 other rocks which in turn rests on the outcrop.</t>
  </si>
  <si>
    <t>93RCSC49</t>
  </si>
  <si>
    <t>5--13</t>
  </si>
  <si>
    <t>5--14</t>
  </si>
  <si>
    <t>5--15</t>
  </si>
  <si>
    <t>5--16</t>
  </si>
  <si>
    <t>Depicts Jim Brune's "hanging rock," a large precarious rock which is barely long enough to be wedged between 2 separate units of the middle ledge.</t>
  </si>
  <si>
    <t>93RCSC50</t>
  </si>
  <si>
    <t>5--17</t>
  </si>
  <si>
    <t>5--18</t>
  </si>
  <si>
    <t>5--19</t>
  </si>
  <si>
    <t>A slight push will rock it back and forth; I can see only 2 contact points under it.  This would be a good candidate for modeling.  It may be hard to relocate, so I marked its south and east faces with a black X.</t>
  </si>
  <si>
    <t>93RCSC51</t>
  </si>
  <si>
    <t>5--20</t>
  </si>
  <si>
    <t>5--22</t>
  </si>
  <si>
    <t>5--21</t>
  </si>
  <si>
    <t>Jim Brune's "propped up" rock.  3 rocks prop this rock up from underneath.  I could not move it.</t>
  </si>
  <si>
    <t>93RCSC52</t>
  </si>
  <si>
    <t>5--23</t>
  </si>
  <si>
    <t>5--24</t>
  </si>
  <si>
    <t>5--25</t>
  </si>
  <si>
    <t>It has a lower lip which bites on the underlying outcrop, increasing its stability.</t>
  </si>
  <si>
    <t>93RCSC53</t>
  </si>
  <si>
    <t>5--26</t>
  </si>
  <si>
    <t>5--27</t>
  </si>
  <si>
    <t>5--28</t>
  </si>
  <si>
    <t>Its SE end has 3 points of contact, 2 of these being small rocks, and the other a rock similar in size to the one it supports.  The other side is only supported at 1 point.  It can be moved.</t>
  </si>
  <si>
    <t>93RCSC54</t>
  </si>
  <si>
    <t>5--29</t>
  </si>
  <si>
    <t>5--30</t>
  </si>
  <si>
    <t>I cannot move this rock.</t>
  </si>
  <si>
    <t>93RCSC55</t>
  </si>
  <si>
    <t>5--31</t>
  </si>
  <si>
    <t>5--32</t>
  </si>
  <si>
    <t>5--33</t>
  </si>
  <si>
    <t>5--34</t>
  </si>
  <si>
    <t>It is supported by 2 rocks and rocks back and forth with a slight push.  Great for modeling</t>
  </si>
  <si>
    <t>93RCSC56</t>
  </si>
  <si>
    <t>5--35</t>
  </si>
  <si>
    <t>5--36</t>
  </si>
  <si>
    <t>6--1</t>
  </si>
  <si>
    <t>6--2</t>
  </si>
  <si>
    <t>93RCSC57</t>
  </si>
  <si>
    <t>6--3</t>
  </si>
  <si>
    <t>6--4</t>
  </si>
  <si>
    <t>A semi-precarious rock on the top edge of the middle ledge whose tilted support is made from several small rocks.</t>
  </si>
  <si>
    <t>93RCSC58</t>
  </si>
  <si>
    <t>6--5</t>
  </si>
  <si>
    <t>6--6</t>
  </si>
  <si>
    <t>Most of the rock's mass rests on the shelf underneath, but I can move the rock by pushing the top of the overhang.</t>
  </si>
  <si>
    <t>6--7</t>
  </si>
  <si>
    <t>6--8</t>
  </si>
  <si>
    <t>6--9</t>
  </si>
  <si>
    <t>93RCSC59A</t>
  </si>
  <si>
    <t>93RCSC59B</t>
  </si>
  <si>
    <t>93RCSC59C</t>
  </si>
  <si>
    <t xml:space="preserve">93RCSC59A-C is a precarious rock stack located 20 yards SSW of the tripod/stand at the top of the middle ledge.  It is basically at the </t>
  </si>
  <si>
    <t xml:space="preserve">bottom of the middle ledge.  The top 2 are obviously small enough to be pushed/removed off the stack.  93RCSC59A is the top rock, </t>
  </si>
  <si>
    <t>93RCSC59B is the middle rock, and 93RCSC49C is the bottom rock.</t>
  </si>
  <si>
    <t>93RCSC60</t>
  </si>
  <si>
    <t>6--10</t>
  </si>
  <si>
    <t>6--11</t>
  </si>
  <si>
    <t xml:space="preserve">This backtilting rock has been weathered in place and has 4 planar fractures oriented in the same aspect such that the original rock has separated into 5 separate pieces stacked on top of each other.  </t>
  </si>
  <si>
    <t>93RCSC61</t>
  </si>
  <si>
    <t>6--12</t>
  </si>
  <si>
    <t>6--13</t>
  </si>
  <si>
    <t>Very easy to rock back and forth and rests on a more rounded part of the outcrop underneath it.</t>
  </si>
  <si>
    <t>93RCSC62</t>
  </si>
  <si>
    <t>6--14</t>
  </si>
  <si>
    <t>6--15</t>
  </si>
  <si>
    <t>6--16</t>
  </si>
  <si>
    <t>93RCSC63</t>
  </si>
  <si>
    <t>6--17</t>
  </si>
  <si>
    <t>6--18</t>
  </si>
  <si>
    <t>6--19</t>
  </si>
  <si>
    <t>It is resting on end and has tenuous support underneath.  I think it would be easy to move this rock.</t>
  </si>
  <si>
    <t>distance from center of mass to base, in meters (= sqrt(h^2 + d^2)/2)</t>
  </si>
  <si>
    <t>angle to edge of base from center of mass in degrees (= atan(d/h))</t>
  </si>
  <si>
    <t>height of rock in meters</t>
  </si>
  <si>
    <t>larger horizontal dimension in meters</t>
  </si>
  <si>
    <t>smaller horizontal dimension in meters</t>
  </si>
  <si>
    <t xml:space="preserve">93RCSC11A-D is a cluster of precarious rocks approximately 20 feet below 93RCSC10.  The smallest southeastern most rock, which I can </t>
  </si>
  <si>
    <t>The rock rests on a much larger unit of the outcrop.  It could not be moved.</t>
  </si>
  <si>
    <t>It is at the same elevation as 93RCSC21, is supported by outcrop, and cannot be moved.</t>
  </si>
  <si>
    <t xml:space="preserve">93RCSC33B is resting on a poorly developed alluvial and soil layer, as well as the outcrop proper. </t>
  </si>
  <si>
    <t>It is underlain by a planar shelf of the outcrop, and is further stabilized on top by alluvium and vegetation on its eastern lip.  I could not move it.</t>
  </si>
  <si>
    <t>This rock, standing on end, is easily moved.  A large white blotch (caliches) decorates its lower west facing edge.</t>
  </si>
  <si>
    <t>It has a small, but planar and horizontal area of support underneath; it is further stabilized by a slight back tilt against a smaller rock.  I could not move the rock.</t>
  </si>
  <si>
    <t>The contact points are on planar surfaces, but the rock is resting at a fairly severe tilt towards the slope below.  This rock is easily moved.</t>
  </si>
  <si>
    <t>Its underside is supported only by a 6" rock and a point of the outcrop below.  This triangular rock can be moved, but not easily.</t>
  </si>
  <si>
    <t>93RCSC64</t>
  </si>
  <si>
    <t>6--21</t>
  </si>
  <si>
    <t>6--20</t>
  </si>
  <si>
    <t>6--22</t>
  </si>
  <si>
    <t>6--23</t>
  </si>
  <si>
    <t>A semi-precarious "split-rock" column near the bottom of the middle ledge.  The fracture separating the 2 pieces creates a rough 15 deg tilted plane upon which the top rock can be moved with a fairly light pressure.</t>
  </si>
  <si>
    <t>93RCSC65</t>
  </si>
  <si>
    <t>6--24</t>
  </si>
  <si>
    <t>6--25</t>
  </si>
  <si>
    <t>It has more support under its SE end than under its NW end.  I can move the rock.</t>
  </si>
  <si>
    <t>6--26</t>
  </si>
  <si>
    <t>6--27</t>
  </si>
  <si>
    <t>6--28</t>
  </si>
  <si>
    <t>93RCSC66A</t>
  </si>
  <si>
    <t>93RCSC66B</t>
  </si>
  <si>
    <t xml:space="preserve">A precarious pair of rocks, 93RCSC66A is the top and 93RCSC66B is the bottom, which don't have any solid support underneath it.  The top </t>
  </si>
  <si>
    <t xml:space="preserve">rock is stable relative to the rock under it, but under that, a decreased stability is obvious.  </t>
  </si>
  <si>
    <t>93RCSC67</t>
  </si>
  <si>
    <t>6--29</t>
  </si>
  <si>
    <t>6--30</t>
  </si>
  <si>
    <t>6--31</t>
  </si>
  <si>
    <t>This rock has 3 contact points; 1 is a cobble-sized rock, and the other 2 are on a rock similar in size to 93RCSC67.  I can move this rock.</t>
  </si>
  <si>
    <t>93RCSC68</t>
  </si>
  <si>
    <t>6--32</t>
  </si>
  <si>
    <t>6--33</t>
  </si>
  <si>
    <t>6--34</t>
  </si>
  <si>
    <t>Support is provided by small column of rock(s) underneath.  I can slightly move this massive rock.  This would be an interesting rock to model.</t>
  </si>
  <si>
    <t>93RCSC69</t>
  </si>
  <si>
    <t>6--35</t>
  </si>
  <si>
    <t>6--36</t>
  </si>
  <si>
    <t>It is tilting forward at least 30 deg from horizontal, and has considerable overhang on its NW end, but has a nearly horizontal platform of support on its SE end.</t>
  </si>
  <si>
    <t>93RCSC70</t>
  </si>
  <si>
    <t>7--1</t>
  </si>
  <si>
    <t>7--2</t>
  </si>
  <si>
    <t>7--3</t>
  </si>
  <si>
    <t>7--4</t>
  </si>
  <si>
    <t>This rock tilts forward on the edge of the outcrop at a 20 deg angle, but it has a good contact point at its near end.  It moves easily.</t>
  </si>
  <si>
    <t>93RCSC71</t>
  </si>
  <si>
    <t>7--5</t>
  </si>
  <si>
    <t>7--6</t>
  </si>
  <si>
    <t>It is perched on the edge of the outcrop.  Has a slight forward tilt.  I can move this rock.</t>
  </si>
  <si>
    <t>93RCSC72</t>
  </si>
  <si>
    <t>7--7</t>
  </si>
  <si>
    <t>7--8</t>
  </si>
  <si>
    <t>7--9</t>
  </si>
  <si>
    <t>A semi-precarious pillar or column of stacked rocks at the base of the middle ledge.  The uppermost rock is easy to move.</t>
  </si>
  <si>
    <t>93RCSC73</t>
  </si>
  <si>
    <t>7--10</t>
  </si>
  <si>
    <t>7--11</t>
  </si>
  <si>
    <t>There are 3 points of contact.  This rock moves easily.</t>
  </si>
  <si>
    <t>93RCSC74</t>
  </si>
  <si>
    <t>7--12</t>
  </si>
  <si>
    <t>7--13</t>
  </si>
  <si>
    <t>7--14</t>
  </si>
  <si>
    <t>I gently pushed the rock to see if it would move and it didn't.</t>
  </si>
  <si>
    <t>93RCSC75</t>
  </si>
  <si>
    <t>7--16</t>
  </si>
  <si>
    <t>7--17</t>
  </si>
  <si>
    <t>7--15</t>
  </si>
  <si>
    <t>Although it appears that its neighboring, larger rock is leaning on it, this is not the case.  I can easily  move this rock.</t>
  </si>
  <si>
    <t>93RCSC76</t>
  </si>
  <si>
    <t>7--18</t>
  </si>
  <si>
    <t>7--19</t>
  </si>
  <si>
    <t xml:space="preserve">Semi-precarious column of stones near the base of the middle ledge.  </t>
  </si>
  <si>
    <t>93RCSC77</t>
  </si>
  <si>
    <t>7--20</t>
  </si>
  <si>
    <t>7--21</t>
  </si>
  <si>
    <t>7--22</t>
  </si>
  <si>
    <t>I could not move this rock, it does not appear to be stabilized by a wedging effect; it is simply leaning on the outcrop on its south side, and has 3 smaller rocks supporting its other end.</t>
  </si>
  <si>
    <t>93RCSC78</t>
  </si>
  <si>
    <t>7--23</t>
  </si>
  <si>
    <t>7--24</t>
  </si>
  <si>
    <t>8--1</t>
  </si>
  <si>
    <t>The supporting rock moved slightly when I pushed on 93RCSC78 to see how stable it was.</t>
  </si>
  <si>
    <t>93RCSC79</t>
  </si>
  <si>
    <t>8--2</t>
  </si>
  <si>
    <t>8--3</t>
  </si>
  <si>
    <t>8--4</t>
  </si>
  <si>
    <t>It is easy to move the rock, more stable than the extreme overhang would suggest.</t>
  </si>
  <si>
    <t>93RCSC80</t>
  </si>
  <si>
    <t>8--5</t>
  </si>
  <si>
    <t>8--6</t>
  </si>
  <si>
    <t>8--7</t>
  </si>
  <si>
    <t xml:space="preserve">It is supported by only 3 points of contact.  </t>
  </si>
  <si>
    <t>93RCSC81</t>
  </si>
  <si>
    <t>8--8</t>
  </si>
  <si>
    <t>8--9</t>
  </si>
  <si>
    <t>This rock has a long distance south of 93RCSC80; this is the largest distance, by far, that has separated my surveyed rocks on the middle ledge of Yucca Mtn.</t>
  </si>
  <si>
    <t>93RCSC82</t>
  </si>
  <si>
    <t>8--10</t>
  </si>
  <si>
    <t>8--11</t>
  </si>
  <si>
    <t>8--12</t>
  </si>
  <si>
    <t>This rock lies on its narrow side on an outcrop shelf edge that has a slight downward tilt.  I applied a gentle push and it did move.</t>
  </si>
  <si>
    <t>93RCSC83</t>
  </si>
  <si>
    <t>8--13</t>
  </si>
  <si>
    <t>8--14</t>
  </si>
  <si>
    <t>8--15</t>
  </si>
  <si>
    <t>It does not touch the outcrop underneath it.  It is easily moved.</t>
  </si>
  <si>
    <t>93RCSC84</t>
  </si>
  <si>
    <t>8--16</t>
  </si>
  <si>
    <t>8--17</t>
  </si>
  <si>
    <t>8--18</t>
  </si>
  <si>
    <t>8--19</t>
  </si>
  <si>
    <t>This rock tilts steeply to the slope below, and has a slight overhang.  I can move the rock.</t>
  </si>
  <si>
    <t>93RCSC85A</t>
  </si>
  <si>
    <t>93RCSC85B</t>
  </si>
  <si>
    <t>8--20</t>
  </si>
  <si>
    <t>8--21</t>
  </si>
  <si>
    <t>8--22</t>
  </si>
  <si>
    <t>8--23</t>
  </si>
  <si>
    <t xml:space="preserve">The smaller rock lying on top of the much larger 93RCSC85B. Has only 3 points of contact, but their distribution is such that the rock can only be moved by lifting it vertically. </t>
  </si>
  <si>
    <t>Has a planar base resting on the outcrop which does tilt to the west.  It appears quite stable from below.</t>
  </si>
  <si>
    <t>93RCSC86</t>
  </si>
  <si>
    <t>8--24</t>
  </si>
  <si>
    <t>9--1</t>
  </si>
  <si>
    <t>9--2</t>
  </si>
  <si>
    <t>Although this rock leans against a larger rock behind it, its base is tilted toward the south, has a slight overhang, and stands on its end.  I can move the rock by pushing it from behind.</t>
  </si>
  <si>
    <t>93RCSC87</t>
  </si>
  <si>
    <t>9--3</t>
  </si>
  <si>
    <t>9--4</t>
  </si>
  <si>
    <t>9--5</t>
  </si>
  <si>
    <t>The rock has 4 points of contact but all are separated from each other by 12" or less.  Thus, it is easy to move and would be a good candidate for modeling.</t>
  </si>
  <si>
    <t>93RCSC88</t>
  </si>
  <si>
    <t>9--6</t>
  </si>
  <si>
    <t>9--7</t>
  </si>
  <si>
    <t>9--8</t>
  </si>
  <si>
    <t>9--9</t>
  </si>
  <si>
    <t>The rock is tilted westward at approx. 30 deg., and rests upon a smaller rock whose stability is questionable.</t>
  </si>
  <si>
    <t>93RCYC1</t>
  </si>
  <si>
    <t>9--10</t>
  </si>
  <si>
    <t>9--11</t>
  </si>
  <si>
    <t>9--12</t>
  </si>
  <si>
    <t>This rock has modeling potential.  I cannot move this rock.</t>
  </si>
  <si>
    <t>93RCYC2</t>
  </si>
  <si>
    <t>9--13</t>
  </si>
  <si>
    <t>9--14</t>
  </si>
  <si>
    <t>9--15</t>
  </si>
  <si>
    <t xml:space="preserve">It is a rock which has fractured into 3 pieces.  These pieces are lying on top of 2 other large rocks, making a rock stack.  </t>
  </si>
  <si>
    <t>93RCYC3A</t>
  </si>
  <si>
    <t>93RCYC3B</t>
  </si>
  <si>
    <t>93RCYC3C</t>
  </si>
  <si>
    <t>9--18</t>
  </si>
  <si>
    <t>9--19</t>
  </si>
  <si>
    <t>9--20</t>
  </si>
  <si>
    <t>9--16</t>
  </si>
  <si>
    <t>9--17</t>
  </si>
  <si>
    <t>9--21</t>
  </si>
  <si>
    <t>9--22</t>
  </si>
  <si>
    <t>9--23</t>
  </si>
  <si>
    <t>Has a severe forward tilt to the slope below, but is wedged such that it is prevented from falling.  It is easy to move.  Lower right on photo #18</t>
  </si>
  <si>
    <t>Has a slight backtilt, and is easy to tilt forward.  Upper left on photo #18.</t>
  </si>
  <si>
    <t>Its contact plane is approx. 30 deg from horizontal.  This rock is less than 10 ft. north of 93RCYCA-B.  Can also be moved.</t>
  </si>
  <si>
    <t>93RCYC4</t>
  </si>
  <si>
    <t>9--24</t>
  </si>
  <si>
    <t>9--25</t>
  </si>
  <si>
    <t>9--26</t>
  </si>
  <si>
    <t>The larger rock underneath it provides a horizontal planar surface for a rather stable contact.  I could barely cause this rock to move.</t>
  </si>
  <si>
    <t>93RCYC5</t>
  </si>
  <si>
    <t>9--27</t>
  </si>
  <si>
    <t>9--28</t>
  </si>
  <si>
    <t>9--29</t>
  </si>
  <si>
    <t>It is on its end, which is slightly concave and is tilting forward ~20 deg from horizontal on top of a smaller rock.  I can move the rock.</t>
  </si>
  <si>
    <t>93RCYC6</t>
  </si>
  <si>
    <t>9--30</t>
  </si>
  <si>
    <t>9--31</t>
  </si>
  <si>
    <t>9--32</t>
  </si>
  <si>
    <t xml:space="preserve">Although it is tilting towards the slope below, it's supported by a rock whose bottom end appears to be securely buried in alluvium. </t>
  </si>
  <si>
    <t>93RCYC7A</t>
  </si>
  <si>
    <t>93RCYC7B</t>
  </si>
  <si>
    <t>9--33</t>
  </si>
  <si>
    <t>9--34</t>
  </si>
  <si>
    <t>9--35</t>
  </si>
  <si>
    <t>9--36</t>
  </si>
  <si>
    <t>10--1</t>
  </si>
  <si>
    <t>10--2</t>
  </si>
  <si>
    <t>10--3</t>
  </si>
  <si>
    <t>A semi-precarious rock with rounded non-planar points of contact on a larger rock below.</t>
  </si>
  <si>
    <t>Has ~6" of overhang and a slight forward tilt to the slope below.  But is stabilized by its lower portion which is wedged between rocks below.</t>
  </si>
  <si>
    <t>93RCYC8</t>
  </si>
  <si>
    <t>10--4</t>
  </si>
  <si>
    <t>10--5</t>
  </si>
  <si>
    <t>10--6</t>
  </si>
  <si>
    <t>A semi-precarious rock resting at an angle of about 30 deg on top of 2 other large, flat rocks.  I could not move this rock.</t>
  </si>
  <si>
    <t>93RCYC9</t>
  </si>
  <si>
    <t>10--7</t>
  </si>
  <si>
    <t>10--8</t>
  </si>
  <si>
    <t>10--9</t>
  </si>
  <si>
    <t xml:space="preserve">This rock is supported by a smaller rock underneath, making contact in a line about 1 ft. in length, and by a much smaller rock wedged between the precarious rock and a small exposed section of outcrop.  </t>
  </si>
  <si>
    <t>93RCYC10</t>
  </si>
  <si>
    <t>10--10</t>
  </si>
  <si>
    <t>10--11</t>
  </si>
  <si>
    <t>10--12</t>
  </si>
  <si>
    <t>A precarious rock with significant overhang on its north and west facing sides.  It rests on a larger rock below, tilting forward ~10 deg on a planar contact.  I can easily move this rock.</t>
  </si>
  <si>
    <t>10--14</t>
  </si>
  <si>
    <t>10--15</t>
  </si>
  <si>
    <t>93RCYC11</t>
  </si>
  <si>
    <t>10--13</t>
  </si>
  <si>
    <t>The rock is very easy to move, and could be a good one to model.</t>
  </si>
  <si>
    <t>93RCYC12</t>
  </si>
  <si>
    <t>10--16</t>
  </si>
  <si>
    <t>10--17</t>
  </si>
  <si>
    <t>10--18</t>
  </si>
  <si>
    <t>It rests on its edge on top of a smaller, but stable, rock.  It is slightly backtilted againts a rock which is wedged in behind its upper portion.</t>
  </si>
  <si>
    <t>93RCYC13</t>
  </si>
  <si>
    <t>10--19</t>
  </si>
  <si>
    <t>10--20</t>
  </si>
  <si>
    <t>10--21</t>
  </si>
  <si>
    <t xml:space="preserve">Semi-precarious rock stack.  The top rock has split into 3 pieces.  The stack has up to 20" of overhang and a slight forward tilt.  </t>
  </si>
  <si>
    <t>93RCYC14</t>
  </si>
  <si>
    <t>10--22</t>
  </si>
  <si>
    <t>10--23</t>
  </si>
  <si>
    <t>10--24</t>
  </si>
  <si>
    <t>The rock has 3 contact points, along with an overhang towards the west of ~1/3 of its total mass.  This rock is very easy to rock back and forth.</t>
  </si>
  <si>
    <t>93RCYC15</t>
  </si>
  <si>
    <t>10--25</t>
  </si>
  <si>
    <t>10--26</t>
  </si>
  <si>
    <t>10--27</t>
  </si>
  <si>
    <t>This is another rock which has completely separated from its other half.  It has an overhang of 0.8 M, and is resting on top of a planar, horizontal surface provided by a large rock underneath its northern mass.</t>
  </si>
  <si>
    <t>93RCYC16</t>
  </si>
  <si>
    <t>10--28</t>
  </si>
  <si>
    <t>10--29</t>
  </si>
  <si>
    <t>10--30</t>
  </si>
  <si>
    <t>I could not move the rock.</t>
  </si>
  <si>
    <t>10--31</t>
  </si>
  <si>
    <t>10--32</t>
  </si>
  <si>
    <t>10--33</t>
  </si>
  <si>
    <t>93RCYC17A</t>
  </si>
  <si>
    <t>93RCYC17B</t>
  </si>
  <si>
    <t>93RCYC17C</t>
  </si>
  <si>
    <t>93RCYC18D</t>
  </si>
  <si>
    <t>93RCYC19E</t>
  </si>
  <si>
    <t>The second rock from the top of the pillar.</t>
  </si>
  <si>
    <t>The third rock from the top of the pillar.</t>
  </si>
  <si>
    <t>93RCYC17A-E form a semi-precarious rock "pillar" or "column", they decrease in size from the top rock to the 2nd rock from the bottom. This rock is the at the top of the pillar or column.</t>
  </si>
  <si>
    <t xml:space="preserve">The fourth, smallest rock which also has the least support of the five rocks. </t>
  </si>
  <si>
    <t>The bottom rock.</t>
  </si>
  <si>
    <t xml:space="preserve">ACRS Rock Pedestal.  </t>
  </si>
  <si>
    <t>2nd steep cliff west of Solitario Canyon.  Ridge just west of Jet Ridge.  Started 1/2 mile down.  Looks shaken down more than Yucca Mtn for about 1/2 mile north.  Found 3 fresh rock falls, one about 200' west of this point.</t>
  </si>
  <si>
    <t>200' South of Nellis boundary.  Several semi's on ridge</t>
  </si>
  <si>
    <t>Ledge near bottom of Jet Ridge -- some approaching semi precarious rocks.</t>
  </si>
  <si>
    <t>Ridge just north of Lathrop Ridge.  Climbed to top of ridge, going up canyon found some rockfall and semi precarious rocks at south point.</t>
  </si>
  <si>
    <t>Weird stack</t>
  </si>
  <si>
    <t>N. Pointe Yucca Crest</t>
  </si>
  <si>
    <t>Doozy</t>
  </si>
  <si>
    <t>Pedestal Len 1.  Left, North of stack, Len 2.  Right, South of stack, Len 3</t>
  </si>
  <si>
    <t>alias</t>
  </si>
  <si>
    <t>3 small gray rocks on top.</t>
  </si>
  <si>
    <t>GPS for N. Yucca Crest Rocks in paper</t>
  </si>
  <si>
    <t xml:space="preserve">ACNW Rock </t>
  </si>
  <si>
    <t>1.5 meters high, easily rocked by hand.</t>
  </si>
  <si>
    <t xml:space="preserve">Doozy  </t>
  </si>
  <si>
    <t>located at the Yucca Mtn. Middle Ledge.</t>
  </si>
  <si>
    <t>Whitney Rock #24</t>
  </si>
  <si>
    <t>Len1</t>
  </si>
  <si>
    <t>ACRS</t>
  </si>
  <si>
    <t>Zveda-Cress Rock</t>
  </si>
  <si>
    <t>area_name</t>
  </si>
  <si>
    <t>rock_code</t>
  </si>
  <si>
    <t>photo_ID_1</t>
  </si>
  <si>
    <t>photo_ID_2</t>
  </si>
  <si>
    <t>photo_ID_3</t>
  </si>
  <si>
    <t>photo_ID_4</t>
  </si>
  <si>
    <t>photo_ID_5</t>
  </si>
  <si>
    <t xml:space="preserve"> photo_ID_6</t>
  </si>
  <si>
    <t>latitude_deg</t>
  </si>
  <si>
    <t>latitude_min</t>
  </si>
  <si>
    <t>longitude_deg</t>
  </si>
  <si>
    <t>longitude_min</t>
  </si>
  <si>
    <t>date_observed</t>
  </si>
  <si>
    <t>heigth</t>
  </si>
  <si>
    <t>tilt_angle</t>
  </si>
  <si>
    <t>toppling_azimuth</t>
  </si>
  <si>
    <t>toppling_acc_est</t>
  </si>
  <si>
    <t>varnish_scale</t>
  </si>
  <si>
    <t>age_constraint_A</t>
  </si>
  <si>
    <t>age_constraint_B</t>
  </si>
  <si>
    <t>age_constraint_C</t>
  </si>
  <si>
    <t>rock_type</t>
  </si>
  <si>
    <t xml:space="preserve">base_cemented </t>
  </si>
  <si>
    <t>additional_comments</t>
  </si>
  <si>
    <t>Huge precarious sliding boulder.</t>
  </si>
  <si>
    <t>Nice rectangular block</t>
  </si>
  <si>
    <t>Nice stack of approximately 5 rocks.</t>
  </si>
  <si>
    <t>Small rock on top of large one tilted on edge.</t>
  </si>
  <si>
    <t>Nice stable rock stripe.  Continue to see semi and precarious rocks.  Slopes gentler but ledge still steep.</t>
  </si>
  <si>
    <t>At the South Pointe, continued semi precarious rocks, more shaken down.  Skyline on crest, no obvious precarious rocks.</t>
  </si>
  <si>
    <t>Busted Butte</t>
  </si>
  <si>
    <t>Yucca Mountain, West</t>
  </si>
  <si>
    <t>2 meters long, uphill and left</t>
  </si>
  <si>
    <t>8 flat rocks stacked</t>
  </si>
  <si>
    <t>uphill, on stripe</t>
  </si>
  <si>
    <t>found jumble of rocks on ridge of stripe</t>
  </si>
  <si>
    <t>triangular shaped, next to a bush, propped by a few flat small rocks near upper tip of stripe</t>
  </si>
  <si>
    <t>on north side of stripe, sitting on a larger rock</t>
  </si>
  <si>
    <t>redish trapizodial upright, north side of 6th stripe</t>
  </si>
  <si>
    <t>flat black rock on northern slope</t>
  </si>
  <si>
    <t>located on the north slope of 6th stripe</t>
  </si>
  <si>
    <t>rock is on side of gully</t>
  </si>
  <si>
    <t>located on the right hand side, east of slope below metal rod</t>
  </si>
  <si>
    <t>Caleche wedge rock</t>
  </si>
  <si>
    <t>flat on flat, photo taken from under cliff</t>
  </si>
  <si>
    <t>2 separate rocks on edge, 200 m south of Whitney Rock</t>
  </si>
  <si>
    <t>between Larry and Whitney Rocks</t>
  </si>
  <si>
    <t>Rockfall post Little Skull Mt. Earthquake.</t>
  </si>
  <si>
    <t>fresh cracked rocks</t>
  </si>
  <si>
    <t>seat of fallen rock taken looking southward</t>
  </si>
  <si>
    <t>Precarious rocks on rock stripe, 2 rock protrusions south between Larry and Whitney Rocks</t>
  </si>
  <si>
    <t>near pillar rock</t>
  </si>
  <si>
    <t>perched rock on side of cliff</t>
  </si>
  <si>
    <t xml:space="preserve">large perched rock </t>
  </si>
  <si>
    <t>not very precarious</t>
  </si>
  <si>
    <t>Ramelli Southmost Trench</t>
  </si>
  <si>
    <t>~1/4 mi up wash, precarious rocks on side of wash, some fresh grey, some darker, photo nos 7 and 6 show a semi precarious rock</t>
  </si>
  <si>
    <t>Rattlesnake Point</t>
  </si>
  <si>
    <t>Precarious rock survey starting on promintory above Ramelli Trench.  Found numerous semi precarious, some precarious rocks.</t>
  </si>
  <si>
    <t>very precarious boulder on pile of smaller stones, looks almost man made</t>
  </si>
  <si>
    <t>Precarious rock directly up canyon from trench.</t>
  </si>
  <si>
    <t>Yucca Crest, South of Trench</t>
  </si>
  <si>
    <t>pictures of precarious rocks just below antenneas</t>
  </si>
  <si>
    <t>precarious rocks uphill from stripe with patch</t>
  </si>
  <si>
    <t>Yount Point</t>
  </si>
  <si>
    <t>dark varnished precarious rock, crack has dark varnish also, moves quite easily, great for testing</t>
  </si>
  <si>
    <t>40 Mi Canyon</t>
  </si>
  <si>
    <t>Solitario Canyon, South</t>
  </si>
  <si>
    <t>conducted toppling tests on rocks at Yount Point</t>
  </si>
  <si>
    <t>Mystery Face</t>
  </si>
  <si>
    <t>Big White Face</t>
  </si>
  <si>
    <t>dark semi precarious cliffs and precarious pillars on left side of road, large precarious boulder on west side of canyon, also see photo nos, 21-26</t>
  </si>
  <si>
    <t>huge spectacular pillar and precarious rocks on top -- right next to road, also see photo nos. 8-14</t>
  </si>
  <si>
    <t>Yucca Crest South</t>
  </si>
  <si>
    <t>semi</t>
  </si>
  <si>
    <t>nice prec</t>
  </si>
  <si>
    <t>spectacular prec. cliff stack</t>
  </si>
  <si>
    <t>Yucca SE trek</t>
  </si>
  <si>
    <t>near semi</t>
  </si>
  <si>
    <t>hoodoo?-semi</t>
  </si>
  <si>
    <t>near semi cliffs near southeast pointe facing SW</t>
  </si>
  <si>
    <t>nice semi E facing cliff, near SE pointe</t>
  </si>
  <si>
    <t>near prec.</t>
  </si>
  <si>
    <t>irregular semi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</si>
</sst>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000"/>
    <numFmt numFmtId="167" formatCode="0.000"/>
  </numFmts>
  <fonts count="4" x14ac:knownFonts="1">
    <font>
      <sz val="10"/>
      <name val="Arial"/>
    </font>
    <font>
      <sz val="8"/>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14" fontId="0" fillId="0" borderId="0" xfId="0" applyNumberFormat="1"/>
    <xf numFmtId="0" fontId="0" fillId="0" borderId="0" xfId="0" applyAlignment="1">
      <alignment horizontal="right"/>
    </xf>
    <xf numFmtId="0" fontId="1" fillId="0" borderId="0" xfId="0" applyFont="1" applyAlignment="1">
      <alignment horizontal="right"/>
    </xf>
    <xf numFmtId="16" fontId="0" fillId="0" borderId="0" xfId="0" applyNumberFormat="1" applyAlignment="1">
      <alignment horizontal="right"/>
    </xf>
    <xf numFmtId="0" fontId="1" fillId="0" borderId="0" xfId="0" applyNumberFormat="1" applyFont="1" applyAlignment="1">
      <alignment horizontal="right"/>
    </xf>
    <xf numFmtId="0" fontId="0" fillId="0" borderId="0" xfId="0" applyNumberFormat="1" applyAlignment="1">
      <alignment horizontal="right"/>
    </xf>
    <xf numFmtId="2" fontId="0" fillId="0" borderId="0" xfId="0" applyNumberFormat="1"/>
    <xf numFmtId="165" fontId="0" fillId="0" borderId="0" xfId="0" applyNumberFormat="1"/>
    <xf numFmtId="0" fontId="1" fillId="0" borderId="0" xfId="0" applyFont="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3" fillId="0" borderId="0" xfId="0" applyFont="1"/>
    <xf numFmtId="0" fontId="3" fillId="0" borderId="0" xfId="0" applyNumberFormat="1" applyFont="1" applyAlignment="1">
      <alignment horizontal="right"/>
    </xf>
    <xf numFmtId="0" fontId="3" fillId="0" borderId="0" xfId="0" applyFont="1" applyAlignment="1">
      <alignment horizontal="right"/>
    </xf>
    <xf numFmtId="2" fontId="3" fillId="0" borderId="0" xfId="0" applyNumberFormat="1" applyFont="1" applyAlignment="1">
      <alignment horizontal="center"/>
    </xf>
    <xf numFmtId="0" fontId="3" fillId="0" borderId="0" xfId="0" applyFont="1" applyAlignment="1">
      <alignment horizontal="center"/>
    </xf>
    <xf numFmtId="14" fontId="3" fillId="0" borderId="0" xfId="0" applyNumberFormat="1" applyFont="1"/>
    <xf numFmtId="2" fontId="3" fillId="0" borderId="0" xfId="0" applyNumberFormat="1" applyFont="1" applyAlignment="1">
      <alignment horizontal="right"/>
    </xf>
    <xf numFmtId="17" fontId="3" fillId="0" borderId="0" xfId="0" applyNumberFormat="1" applyFont="1"/>
    <xf numFmtId="167" fontId="1" fillId="0" borderId="0" xfId="0" applyNumberFormat="1" applyFont="1"/>
    <xf numFmtId="167" fontId="3" fillId="0" borderId="0" xfId="0" applyNumberFormat="1" applyFont="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2"/>
  <sheetViews>
    <sheetView tabSelected="1" topLeftCell="E1" workbookViewId="0">
      <selection activeCell="N160" sqref="N1:N65536"/>
    </sheetView>
  </sheetViews>
  <sheetFormatPr defaultRowHeight="13.2" x14ac:dyDescent="0.25"/>
  <cols>
    <col min="1" max="1" width="16.88671875" customWidth="1"/>
    <col min="2" max="2" width="11" customWidth="1"/>
    <col min="3" max="3" width="11.88671875" customWidth="1"/>
    <col min="4" max="4" width="8.33203125" style="8" customWidth="1"/>
    <col min="5" max="5" width="9" style="4" customWidth="1"/>
    <col min="6" max="6" width="8.44140625" style="4" customWidth="1"/>
    <col min="7" max="7" width="8.33203125" style="4" customWidth="1"/>
    <col min="8" max="8" width="8.5546875" customWidth="1"/>
    <col min="9" max="9" width="9" customWidth="1"/>
    <col min="11" max="11" width="9.5546875" style="24" customWidth="1"/>
    <col min="12" max="12" width="8.109375" style="10" customWidth="1"/>
    <col min="13" max="13" width="10" customWidth="1"/>
    <col min="14" max="14" width="10.33203125" style="24" customWidth="1"/>
    <col min="15" max="15" width="9.44140625" style="10" customWidth="1"/>
    <col min="16" max="16" width="11.109375" customWidth="1"/>
    <col min="17" max="17" width="8.33203125" style="9" customWidth="1"/>
    <col min="18" max="18" width="7.5546875" style="9" customWidth="1"/>
    <col min="19" max="19" width="7.44140625" style="9" customWidth="1"/>
    <col min="20" max="20" width="6.5546875" customWidth="1"/>
    <col min="21" max="21" width="6.44140625" customWidth="1"/>
    <col min="22" max="22" width="5.88671875" customWidth="1"/>
    <col min="23" max="23" width="5.5546875" customWidth="1"/>
    <col min="24" max="27" width="7" customWidth="1"/>
    <col min="28" max="28" width="7.6640625" customWidth="1"/>
    <col min="29" max="29" width="12.109375" customWidth="1"/>
    <col min="30" max="30" width="12.88671875" customWidth="1"/>
    <col min="31" max="31" width="11.5546875" customWidth="1"/>
    <col min="32" max="32" width="13.33203125" customWidth="1"/>
    <col min="33" max="33" width="13.44140625" customWidth="1"/>
    <col min="34" max="34" width="13.5546875" customWidth="1"/>
    <col min="35" max="35" width="8" customWidth="1"/>
    <col min="36" max="36" width="12.33203125" customWidth="1"/>
    <col min="37" max="37" width="115.5546875" customWidth="1"/>
  </cols>
  <sheetData>
    <row r="1" spans="1:37" s="1" customFormat="1" ht="10.199999999999999" x14ac:dyDescent="0.2">
      <c r="A1" s="1" t="s">
        <v>646</v>
      </c>
      <c r="B1" s="1" t="s">
        <v>647</v>
      </c>
      <c r="C1" s="1" t="s">
        <v>635</v>
      </c>
      <c r="D1" s="7" t="s">
        <v>648</v>
      </c>
      <c r="E1" s="5" t="s">
        <v>649</v>
      </c>
      <c r="F1" s="5" t="s">
        <v>650</v>
      </c>
      <c r="G1" s="5" t="s">
        <v>651</v>
      </c>
      <c r="H1" s="1" t="s">
        <v>652</v>
      </c>
      <c r="I1" s="1" t="s">
        <v>653</v>
      </c>
      <c r="J1" s="1" t="s">
        <v>654</v>
      </c>
      <c r="K1" s="22" t="s">
        <v>655</v>
      </c>
      <c r="L1" s="12" t="s">
        <v>0</v>
      </c>
      <c r="M1" s="1" t="s">
        <v>656</v>
      </c>
      <c r="N1" s="22" t="s">
        <v>657</v>
      </c>
      <c r="O1" s="12" t="s">
        <v>1</v>
      </c>
      <c r="P1" s="1" t="s">
        <v>658</v>
      </c>
      <c r="Q1" s="13" t="s">
        <v>659</v>
      </c>
      <c r="R1" s="13" t="s">
        <v>58</v>
      </c>
      <c r="S1" s="13" t="s">
        <v>59</v>
      </c>
      <c r="T1" s="11" t="s">
        <v>17</v>
      </c>
      <c r="U1" s="11" t="s">
        <v>20</v>
      </c>
      <c r="V1" s="1" t="s">
        <v>18</v>
      </c>
      <c r="W1" s="1" t="s">
        <v>19</v>
      </c>
      <c r="X1" s="1" t="s">
        <v>21</v>
      </c>
      <c r="Y1" s="1" t="s">
        <v>22</v>
      </c>
      <c r="Z1" s="1" t="s">
        <v>35</v>
      </c>
      <c r="AA1" s="1" t="s">
        <v>36</v>
      </c>
      <c r="AB1" s="1" t="s">
        <v>660</v>
      </c>
      <c r="AC1" s="1" t="s">
        <v>661</v>
      </c>
      <c r="AD1" s="1" t="s">
        <v>662</v>
      </c>
      <c r="AE1" s="1" t="s">
        <v>663</v>
      </c>
      <c r="AF1" s="1" t="s">
        <v>664</v>
      </c>
      <c r="AG1" s="1" t="s">
        <v>665</v>
      </c>
      <c r="AH1" s="1" t="s">
        <v>666</v>
      </c>
      <c r="AI1" s="1" t="s">
        <v>667</v>
      </c>
      <c r="AJ1" s="1" t="s">
        <v>668</v>
      </c>
      <c r="AK1" s="1" t="s">
        <v>669</v>
      </c>
    </row>
    <row r="2" spans="1:37" s="14" customFormat="1" x14ac:dyDescent="0.25">
      <c r="A2" s="14" t="s">
        <v>676</v>
      </c>
      <c r="D2" s="15"/>
      <c r="E2" s="16"/>
      <c r="F2" s="16"/>
      <c r="G2" s="16"/>
      <c r="J2" s="14">
        <v>36</v>
      </c>
      <c r="K2" s="23">
        <v>47.083300000000001</v>
      </c>
      <c r="L2" s="10">
        <f xml:space="preserve"> J2 + K2/60</f>
        <v>36.78472166666667</v>
      </c>
      <c r="M2" s="14">
        <v>116</v>
      </c>
      <c r="N2" s="23">
        <v>25.42</v>
      </c>
      <c r="O2" s="10">
        <f>-(M2 + N2/60)</f>
        <v>-116.42366666666666</v>
      </c>
      <c r="P2" s="19">
        <v>33842</v>
      </c>
      <c r="Q2" s="17"/>
      <c r="R2" s="17"/>
      <c r="S2" s="17"/>
      <c r="T2" s="18"/>
      <c r="U2" s="18"/>
      <c r="AI2" s="14" t="s">
        <v>66</v>
      </c>
      <c r="AK2" s="14" t="s">
        <v>636</v>
      </c>
    </row>
    <row r="3" spans="1:37" s="14" customFormat="1" x14ac:dyDescent="0.25">
      <c r="A3" s="14" t="s">
        <v>677</v>
      </c>
      <c r="D3" s="15">
        <v>21</v>
      </c>
      <c r="E3" s="16"/>
      <c r="F3" s="16"/>
      <c r="G3" s="16"/>
      <c r="K3" s="23"/>
      <c r="L3" s="10"/>
      <c r="N3" s="23"/>
      <c r="O3" s="10"/>
      <c r="P3" s="19">
        <v>33843</v>
      </c>
      <c r="Q3" s="17"/>
      <c r="R3" s="17"/>
      <c r="S3" s="17"/>
      <c r="T3" s="18"/>
      <c r="U3" s="18"/>
      <c r="AI3" s="14" t="s">
        <v>66</v>
      </c>
      <c r="AK3" s="14" t="s">
        <v>678</v>
      </c>
    </row>
    <row r="4" spans="1:37" s="14" customFormat="1" x14ac:dyDescent="0.25">
      <c r="A4" s="14" t="s">
        <v>677</v>
      </c>
      <c r="D4" s="15">
        <v>19</v>
      </c>
      <c r="E4" s="16"/>
      <c r="F4" s="16"/>
      <c r="G4" s="16"/>
      <c r="K4" s="23"/>
      <c r="L4" s="10"/>
      <c r="N4" s="23"/>
      <c r="O4" s="10"/>
      <c r="P4" s="19">
        <v>33843</v>
      </c>
      <c r="Q4" s="17"/>
      <c r="R4" s="17"/>
      <c r="S4" s="17"/>
      <c r="T4" s="18"/>
      <c r="U4" s="18"/>
      <c r="AI4" s="14" t="s">
        <v>66</v>
      </c>
      <c r="AK4" s="14" t="s">
        <v>680</v>
      </c>
    </row>
    <row r="5" spans="1:37" s="14" customFormat="1" x14ac:dyDescent="0.25">
      <c r="A5" s="14" t="s">
        <v>677</v>
      </c>
      <c r="D5" s="15">
        <v>18</v>
      </c>
      <c r="E5" s="16"/>
      <c r="F5" s="16"/>
      <c r="G5" s="16"/>
      <c r="K5" s="23"/>
      <c r="L5" s="10"/>
      <c r="N5" s="23"/>
      <c r="O5" s="10"/>
      <c r="P5" s="19">
        <v>33843</v>
      </c>
      <c r="Q5" s="17"/>
      <c r="R5" s="17"/>
      <c r="S5" s="17"/>
      <c r="T5" s="18"/>
      <c r="U5" s="18"/>
      <c r="AI5" s="14" t="s">
        <v>66</v>
      </c>
      <c r="AK5" s="14" t="s">
        <v>679</v>
      </c>
    </row>
    <row r="6" spans="1:37" s="14" customFormat="1" x14ac:dyDescent="0.25">
      <c r="A6" s="14" t="s">
        <v>677</v>
      </c>
      <c r="D6" s="15">
        <v>16</v>
      </c>
      <c r="E6" s="16"/>
      <c r="F6" s="16"/>
      <c r="G6" s="16"/>
      <c r="K6" s="23"/>
      <c r="L6" s="10"/>
      <c r="N6" s="23"/>
      <c r="O6" s="10"/>
      <c r="P6" s="19">
        <v>33843</v>
      </c>
      <c r="Q6" s="17"/>
      <c r="R6" s="17"/>
      <c r="S6" s="17"/>
      <c r="T6" s="18"/>
      <c r="U6" s="18"/>
      <c r="AI6" s="14" t="s">
        <v>66</v>
      </c>
      <c r="AK6" s="14" t="s">
        <v>681</v>
      </c>
    </row>
    <row r="7" spans="1:37" s="14" customFormat="1" x14ac:dyDescent="0.25">
      <c r="A7" s="14" t="s">
        <v>677</v>
      </c>
      <c r="D7" s="15">
        <v>15</v>
      </c>
      <c r="E7" s="16"/>
      <c r="F7" s="16"/>
      <c r="G7" s="16"/>
      <c r="K7" s="23"/>
      <c r="L7" s="10"/>
      <c r="N7" s="23"/>
      <c r="O7" s="10"/>
      <c r="P7" s="19">
        <v>33843</v>
      </c>
      <c r="Q7" s="20">
        <v>3.5</v>
      </c>
      <c r="R7" s="20">
        <v>0.50800000000000001</v>
      </c>
      <c r="S7" s="17"/>
      <c r="T7" s="18"/>
      <c r="U7" s="18"/>
      <c r="AI7" s="14" t="s">
        <v>66</v>
      </c>
      <c r="AK7" s="14" t="s">
        <v>682</v>
      </c>
    </row>
    <row r="8" spans="1:37" s="14" customFormat="1" x14ac:dyDescent="0.25">
      <c r="A8" s="14" t="s">
        <v>677</v>
      </c>
      <c r="D8" s="15">
        <v>14</v>
      </c>
      <c r="E8" s="16"/>
      <c r="F8" s="16"/>
      <c r="G8" s="16"/>
      <c r="K8" s="23"/>
      <c r="L8" s="10"/>
      <c r="N8" s="23"/>
      <c r="O8" s="10"/>
      <c r="P8" s="19">
        <v>33843</v>
      </c>
      <c r="Q8" s="20">
        <v>0.30480000000000002</v>
      </c>
      <c r="R8" s="20">
        <v>0.4572</v>
      </c>
      <c r="S8" s="17"/>
      <c r="T8" s="18"/>
      <c r="U8" s="18"/>
      <c r="AI8" s="14" t="s">
        <v>66</v>
      </c>
      <c r="AK8" s="14" t="s">
        <v>683</v>
      </c>
    </row>
    <row r="9" spans="1:37" s="14" customFormat="1" x14ac:dyDescent="0.25">
      <c r="A9" s="14" t="s">
        <v>677</v>
      </c>
      <c r="D9" s="15">
        <v>13</v>
      </c>
      <c r="E9" s="16"/>
      <c r="F9" s="16"/>
      <c r="G9" s="16"/>
      <c r="K9" s="23"/>
      <c r="L9" s="10"/>
      <c r="N9" s="23"/>
      <c r="O9" s="10"/>
      <c r="P9" s="19">
        <v>33843</v>
      </c>
      <c r="Q9" s="20"/>
      <c r="R9" s="20"/>
      <c r="S9" s="17"/>
      <c r="T9" s="18"/>
      <c r="U9" s="18"/>
      <c r="AI9" s="14" t="s">
        <v>66</v>
      </c>
      <c r="AK9" s="14" t="s">
        <v>684</v>
      </c>
    </row>
    <row r="10" spans="1:37" s="14" customFormat="1" x14ac:dyDescent="0.25">
      <c r="A10" s="14" t="s">
        <v>677</v>
      </c>
      <c r="D10" s="15">
        <v>10</v>
      </c>
      <c r="E10" s="16">
        <v>11</v>
      </c>
      <c r="F10" s="16">
        <v>12</v>
      </c>
      <c r="G10" s="16"/>
      <c r="K10" s="23"/>
      <c r="L10" s="10"/>
      <c r="N10" s="23"/>
      <c r="O10" s="10"/>
      <c r="P10" s="19">
        <v>33843</v>
      </c>
      <c r="Q10" s="20">
        <v>2</v>
      </c>
      <c r="R10" s="20">
        <v>1.5</v>
      </c>
      <c r="S10" s="17"/>
      <c r="T10" s="18"/>
      <c r="U10" s="18"/>
      <c r="AI10" s="14" t="s">
        <v>66</v>
      </c>
      <c r="AK10" s="14" t="s">
        <v>685</v>
      </c>
    </row>
    <row r="11" spans="1:37" s="14" customFormat="1" x14ac:dyDescent="0.25">
      <c r="A11" s="14" t="s">
        <v>677</v>
      </c>
      <c r="D11" s="15">
        <v>9</v>
      </c>
      <c r="E11" s="16"/>
      <c r="F11" s="16"/>
      <c r="G11" s="16"/>
      <c r="K11" s="23"/>
      <c r="L11" s="10"/>
      <c r="N11" s="23"/>
      <c r="O11" s="10"/>
      <c r="P11" s="19">
        <v>33843</v>
      </c>
      <c r="Q11" s="20"/>
      <c r="R11" s="20"/>
      <c r="S11" s="17"/>
      <c r="T11" s="18"/>
      <c r="U11" s="18"/>
      <c r="AI11" s="14" t="s">
        <v>66</v>
      </c>
      <c r="AK11" s="14" t="s">
        <v>686</v>
      </c>
    </row>
    <row r="12" spans="1:37" s="14" customFormat="1" x14ac:dyDescent="0.25">
      <c r="A12" s="14" t="s">
        <v>677</v>
      </c>
      <c r="D12" s="15">
        <v>7</v>
      </c>
      <c r="E12" s="16"/>
      <c r="F12" s="16"/>
      <c r="G12" s="16"/>
      <c r="K12" s="23"/>
      <c r="L12" s="10"/>
      <c r="N12" s="23"/>
      <c r="O12" s="10"/>
      <c r="P12" s="19">
        <v>33843</v>
      </c>
      <c r="Q12" s="20">
        <v>2</v>
      </c>
      <c r="R12" s="20">
        <v>0.4572</v>
      </c>
      <c r="S12" s="17"/>
      <c r="T12" s="18"/>
      <c r="U12" s="18"/>
      <c r="AI12" s="14" t="s">
        <v>66</v>
      </c>
      <c r="AK12" s="14" t="s">
        <v>687</v>
      </c>
    </row>
    <row r="13" spans="1:37" s="14" customFormat="1" x14ac:dyDescent="0.25">
      <c r="A13" s="14" t="s">
        <v>64</v>
      </c>
      <c r="D13" s="15">
        <v>34</v>
      </c>
      <c r="E13" s="16">
        <v>35</v>
      </c>
      <c r="F13" s="16">
        <v>36</v>
      </c>
      <c r="G13" s="16"/>
      <c r="K13" s="23"/>
      <c r="L13" s="10"/>
      <c r="N13" s="23"/>
      <c r="O13" s="10"/>
      <c r="P13" s="19">
        <v>33861</v>
      </c>
      <c r="Q13" s="20"/>
      <c r="R13" s="20"/>
      <c r="S13" s="17"/>
      <c r="T13" s="18"/>
      <c r="U13" s="18"/>
      <c r="AI13" s="14" t="s">
        <v>66</v>
      </c>
      <c r="AK13" s="14" t="s">
        <v>688</v>
      </c>
    </row>
    <row r="14" spans="1:37" s="14" customFormat="1" x14ac:dyDescent="0.25">
      <c r="A14" s="14" t="s">
        <v>64</v>
      </c>
      <c r="D14" s="15">
        <v>33</v>
      </c>
      <c r="E14" s="16"/>
      <c r="F14" s="16"/>
      <c r="G14" s="16"/>
      <c r="K14" s="23"/>
      <c r="L14" s="10"/>
      <c r="N14" s="23"/>
      <c r="O14" s="10"/>
      <c r="P14" s="19">
        <v>33861</v>
      </c>
      <c r="Q14" s="20"/>
      <c r="R14" s="20"/>
      <c r="S14" s="17"/>
      <c r="T14" s="18"/>
      <c r="U14" s="18"/>
      <c r="AI14" s="14" t="s">
        <v>66</v>
      </c>
      <c r="AK14" s="14" t="s">
        <v>689</v>
      </c>
    </row>
    <row r="15" spans="1:37" s="14" customFormat="1" x14ac:dyDescent="0.25">
      <c r="A15" s="14" t="s">
        <v>64</v>
      </c>
      <c r="D15" s="15">
        <v>32</v>
      </c>
      <c r="E15" s="16"/>
      <c r="F15" s="16"/>
      <c r="G15" s="16"/>
      <c r="K15" s="23"/>
      <c r="L15" s="10"/>
      <c r="N15" s="23"/>
      <c r="O15" s="10"/>
      <c r="P15" s="19">
        <v>33861</v>
      </c>
      <c r="Q15" s="20"/>
      <c r="R15" s="20"/>
      <c r="S15" s="17"/>
      <c r="T15" s="18"/>
      <c r="U15" s="18"/>
      <c r="AI15" s="14" t="s">
        <v>66</v>
      </c>
      <c r="AK15" s="14" t="s">
        <v>690</v>
      </c>
    </row>
    <row r="16" spans="1:37" s="14" customFormat="1" x14ac:dyDescent="0.25">
      <c r="A16" s="14" t="s">
        <v>64</v>
      </c>
      <c r="D16" s="15">
        <v>30</v>
      </c>
      <c r="E16" s="16">
        <v>31</v>
      </c>
      <c r="F16" s="16"/>
      <c r="G16" s="16"/>
      <c r="K16" s="23"/>
      <c r="L16" s="10"/>
      <c r="N16" s="23"/>
      <c r="O16" s="10"/>
      <c r="P16" s="19">
        <v>33861</v>
      </c>
      <c r="Q16" s="20"/>
      <c r="R16" s="20"/>
      <c r="S16" s="17"/>
      <c r="T16" s="18"/>
      <c r="U16" s="18"/>
      <c r="AI16" s="14" t="s">
        <v>66</v>
      </c>
      <c r="AK16" s="14" t="s">
        <v>691</v>
      </c>
    </row>
    <row r="17" spans="1:37" s="14" customFormat="1" x14ac:dyDescent="0.25">
      <c r="A17" s="14" t="s">
        <v>64</v>
      </c>
      <c r="D17" s="15">
        <v>28</v>
      </c>
      <c r="E17" s="16">
        <v>29</v>
      </c>
      <c r="F17" s="16"/>
      <c r="G17" s="16"/>
      <c r="K17" s="23"/>
      <c r="L17" s="10"/>
      <c r="N17" s="23"/>
      <c r="O17" s="10"/>
      <c r="P17" s="19">
        <v>33861</v>
      </c>
      <c r="Q17" s="20"/>
      <c r="R17" s="20"/>
      <c r="S17" s="17"/>
      <c r="T17" s="18"/>
      <c r="U17" s="18"/>
      <c r="AI17" s="14" t="s">
        <v>66</v>
      </c>
      <c r="AK17" s="14" t="s">
        <v>692</v>
      </c>
    </row>
    <row r="18" spans="1:37" s="14" customFormat="1" x14ac:dyDescent="0.25">
      <c r="A18" s="14" t="s">
        <v>64</v>
      </c>
      <c r="D18" s="15">
        <v>27</v>
      </c>
      <c r="E18" s="16"/>
      <c r="F18" s="16"/>
      <c r="G18" s="16"/>
      <c r="K18" s="23"/>
      <c r="L18" s="10"/>
      <c r="N18" s="23"/>
      <c r="O18" s="10"/>
      <c r="P18" s="19">
        <v>33861</v>
      </c>
      <c r="Q18" s="20"/>
      <c r="R18" s="20"/>
      <c r="S18" s="17"/>
      <c r="T18" s="18"/>
      <c r="U18" s="18"/>
      <c r="AI18" s="14" t="s">
        <v>66</v>
      </c>
      <c r="AK18" s="14" t="s">
        <v>693</v>
      </c>
    </row>
    <row r="19" spans="1:37" s="14" customFormat="1" x14ac:dyDescent="0.25">
      <c r="A19" s="14" t="s">
        <v>64</v>
      </c>
      <c r="D19" s="15">
        <v>26</v>
      </c>
      <c r="E19" s="16"/>
      <c r="F19" s="16"/>
      <c r="G19" s="16"/>
      <c r="K19" s="23"/>
      <c r="L19" s="10"/>
      <c r="N19" s="23"/>
      <c r="O19" s="10"/>
      <c r="P19" s="19">
        <v>33861</v>
      </c>
      <c r="Q19" s="20"/>
      <c r="R19" s="20"/>
      <c r="S19" s="17"/>
      <c r="T19" s="18"/>
      <c r="U19" s="18"/>
      <c r="AI19" s="14" t="s">
        <v>66</v>
      </c>
      <c r="AK19" s="14" t="s">
        <v>694</v>
      </c>
    </row>
    <row r="20" spans="1:37" s="14" customFormat="1" x14ac:dyDescent="0.25">
      <c r="A20" s="14" t="s">
        <v>64</v>
      </c>
      <c r="D20" s="15">
        <v>25</v>
      </c>
      <c r="E20" s="16"/>
      <c r="F20" s="16"/>
      <c r="G20" s="16"/>
      <c r="K20" s="23"/>
      <c r="L20" s="10"/>
      <c r="N20" s="23"/>
      <c r="O20" s="10"/>
      <c r="P20" s="19">
        <v>33861</v>
      </c>
      <c r="Q20" s="20"/>
      <c r="R20" s="20"/>
      <c r="S20" s="17"/>
      <c r="T20" s="18"/>
      <c r="U20" s="18"/>
      <c r="AI20" s="14" t="s">
        <v>66</v>
      </c>
      <c r="AK20" s="14" t="s">
        <v>695</v>
      </c>
    </row>
    <row r="21" spans="1:37" s="14" customFormat="1" x14ac:dyDescent="0.25">
      <c r="A21" s="14" t="s">
        <v>64</v>
      </c>
      <c r="D21" s="15">
        <v>24</v>
      </c>
      <c r="E21" s="16"/>
      <c r="F21" s="16"/>
      <c r="G21" s="16"/>
      <c r="K21" s="23"/>
      <c r="L21" s="10"/>
      <c r="N21" s="23"/>
      <c r="O21" s="10"/>
      <c r="P21" s="19">
        <v>33861</v>
      </c>
      <c r="Q21" s="20"/>
      <c r="R21" s="20"/>
      <c r="S21" s="17"/>
      <c r="T21" s="18"/>
      <c r="U21" s="18"/>
      <c r="AI21" s="14" t="s">
        <v>66</v>
      </c>
      <c r="AK21" s="14" t="s">
        <v>696</v>
      </c>
    </row>
    <row r="22" spans="1:37" s="14" customFormat="1" x14ac:dyDescent="0.25">
      <c r="A22" s="14" t="s">
        <v>64</v>
      </c>
      <c r="D22" s="15">
        <v>21</v>
      </c>
      <c r="E22" s="16">
        <v>22</v>
      </c>
      <c r="F22" s="16"/>
      <c r="G22" s="16"/>
      <c r="K22" s="23"/>
      <c r="L22" s="10"/>
      <c r="N22" s="23"/>
      <c r="O22" s="10"/>
      <c r="P22" s="19">
        <v>33861</v>
      </c>
      <c r="Q22" s="20"/>
      <c r="R22" s="20"/>
      <c r="S22" s="17"/>
      <c r="T22" s="18"/>
      <c r="U22" s="18"/>
      <c r="AI22" s="14" t="s">
        <v>66</v>
      </c>
      <c r="AK22" s="14" t="s">
        <v>697</v>
      </c>
    </row>
    <row r="23" spans="1:37" s="14" customFormat="1" x14ac:dyDescent="0.25">
      <c r="A23" s="14" t="s">
        <v>64</v>
      </c>
      <c r="D23" s="15">
        <v>20</v>
      </c>
      <c r="E23" s="16"/>
      <c r="F23" s="16"/>
      <c r="G23" s="16"/>
      <c r="K23" s="23"/>
      <c r="L23" s="10"/>
      <c r="N23" s="23"/>
      <c r="O23" s="10"/>
      <c r="P23" s="19">
        <v>33861</v>
      </c>
      <c r="Q23" s="20"/>
      <c r="R23" s="20"/>
      <c r="S23" s="17"/>
      <c r="T23" s="18"/>
      <c r="U23" s="18"/>
      <c r="AI23" s="14" t="s">
        <v>66</v>
      </c>
      <c r="AK23" s="14" t="s">
        <v>698</v>
      </c>
    </row>
    <row r="24" spans="1:37" s="14" customFormat="1" x14ac:dyDescent="0.25">
      <c r="A24" s="14" t="s">
        <v>64</v>
      </c>
      <c r="D24" s="15">
        <v>18</v>
      </c>
      <c r="E24" s="16">
        <v>19</v>
      </c>
      <c r="F24" s="16"/>
      <c r="G24" s="16"/>
      <c r="K24" s="23"/>
      <c r="L24" s="10"/>
      <c r="N24" s="23"/>
      <c r="O24" s="10"/>
      <c r="P24" s="19">
        <v>33861</v>
      </c>
      <c r="Q24" s="20"/>
      <c r="R24" s="20"/>
      <c r="S24" s="17"/>
      <c r="T24" s="18"/>
      <c r="U24" s="18"/>
      <c r="AI24" s="14" t="s">
        <v>66</v>
      </c>
      <c r="AK24" s="14" t="s">
        <v>699</v>
      </c>
    </row>
    <row r="25" spans="1:37" s="14" customFormat="1" x14ac:dyDescent="0.25">
      <c r="A25" s="14" t="s">
        <v>64</v>
      </c>
      <c r="D25" s="15">
        <v>17</v>
      </c>
      <c r="E25" s="16"/>
      <c r="F25" s="16"/>
      <c r="G25" s="16"/>
      <c r="K25" s="23"/>
      <c r="L25" s="10"/>
      <c r="N25" s="23"/>
      <c r="O25" s="10"/>
      <c r="P25" s="19">
        <v>33861</v>
      </c>
      <c r="Q25" s="20">
        <v>2</v>
      </c>
      <c r="R25" s="20">
        <v>3</v>
      </c>
      <c r="S25" s="20">
        <v>1.5</v>
      </c>
      <c r="T25">
        <f>SQRT(Q25^2+S25^2)/2</f>
        <v>1.25</v>
      </c>
      <c r="U25" s="18"/>
      <c r="V25">
        <f t="shared" ref="V25:V153" si="0">ATAN((S25/2)/(Q25/2)) * 180/PI()</f>
        <v>36.86989764584402</v>
      </c>
      <c r="AD25" s="9">
        <f xml:space="preserve"> 980*TAN(V25*PI()/180)</f>
        <v>735</v>
      </c>
      <c r="AI25" s="14" t="s">
        <v>66</v>
      </c>
      <c r="AK25" s="14" t="s">
        <v>700</v>
      </c>
    </row>
    <row r="26" spans="1:37" s="14" customFormat="1" x14ac:dyDescent="0.25">
      <c r="A26" s="14" t="s">
        <v>701</v>
      </c>
      <c r="D26" s="15">
        <v>6</v>
      </c>
      <c r="E26" s="16">
        <v>7</v>
      </c>
      <c r="F26" s="16">
        <v>8</v>
      </c>
      <c r="G26" s="16"/>
      <c r="K26" s="23"/>
      <c r="L26" s="10"/>
      <c r="N26" s="23"/>
      <c r="O26" s="10"/>
      <c r="P26" s="19">
        <v>33899</v>
      </c>
      <c r="Q26" s="20"/>
      <c r="R26" s="20"/>
      <c r="S26" s="17"/>
      <c r="T26" s="18"/>
      <c r="U26" s="18"/>
      <c r="AI26" s="14" t="s">
        <v>66</v>
      </c>
      <c r="AK26" s="14" t="s">
        <v>702</v>
      </c>
    </row>
    <row r="27" spans="1:37" s="14" customFormat="1" x14ac:dyDescent="0.25">
      <c r="A27" s="14" t="s">
        <v>703</v>
      </c>
      <c r="D27" s="15">
        <v>6</v>
      </c>
      <c r="E27" s="16">
        <v>7</v>
      </c>
      <c r="F27" s="16">
        <v>8</v>
      </c>
      <c r="G27" s="16">
        <v>9</v>
      </c>
      <c r="K27" s="23"/>
      <c r="L27" s="10"/>
      <c r="N27" s="23"/>
      <c r="O27" s="10"/>
      <c r="P27" s="19">
        <v>34047</v>
      </c>
      <c r="Q27" s="20"/>
      <c r="R27" s="20"/>
      <c r="S27" s="17"/>
      <c r="T27" s="18"/>
      <c r="U27" s="18"/>
      <c r="AI27" s="14" t="s">
        <v>66</v>
      </c>
      <c r="AK27" s="14" t="s">
        <v>704</v>
      </c>
    </row>
    <row r="28" spans="1:37" s="14" customFormat="1" x14ac:dyDescent="0.25">
      <c r="A28" s="14" t="s">
        <v>703</v>
      </c>
      <c r="D28" s="15">
        <v>3</v>
      </c>
      <c r="E28" s="16"/>
      <c r="F28" s="16"/>
      <c r="G28" s="16"/>
      <c r="K28" s="23"/>
      <c r="L28" s="10"/>
      <c r="N28" s="23"/>
      <c r="O28" s="10"/>
      <c r="P28" s="19">
        <v>34047</v>
      </c>
      <c r="Q28" s="20"/>
      <c r="R28" s="20"/>
      <c r="S28" s="17"/>
      <c r="T28" s="18"/>
      <c r="U28" s="18"/>
      <c r="AI28" s="14" t="s">
        <v>66</v>
      </c>
      <c r="AK28" s="14" t="s">
        <v>705</v>
      </c>
    </row>
    <row r="29" spans="1:37" s="14" customFormat="1" x14ac:dyDescent="0.25">
      <c r="A29" s="14" t="s">
        <v>703</v>
      </c>
      <c r="D29" s="15">
        <v>16</v>
      </c>
      <c r="E29" s="16"/>
      <c r="F29" s="16"/>
      <c r="G29" s="16"/>
      <c r="H29" s="16"/>
      <c r="I29" s="16"/>
      <c r="K29" s="23"/>
      <c r="L29" s="10"/>
      <c r="N29" s="23"/>
      <c r="O29" s="10"/>
      <c r="P29" s="19">
        <v>34047</v>
      </c>
      <c r="Q29" s="20"/>
      <c r="R29" s="20"/>
      <c r="S29" s="17"/>
      <c r="T29" s="18"/>
      <c r="U29" s="18"/>
      <c r="AI29" s="14" t="s">
        <v>66</v>
      </c>
      <c r="AK29" s="14" t="s">
        <v>706</v>
      </c>
    </row>
    <row r="30" spans="1:37" s="14" customFormat="1" x14ac:dyDescent="0.25">
      <c r="A30" s="14" t="s">
        <v>707</v>
      </c>
      <c r="D30" s="15">
        <v>13</v>
      </c>
      <c r="E30" s="16">
        <v>14</v>
      </c>
      <c r="F30" s="16">
        <v>15</v>
      </c>
      <c r="G30" s="16">
        <v>16</v>
      </c>
      <c r="H30" s="16">
        <v>17</v>
      </c>
      <c r="I30" s="16"/>
      <c r="K30" s="23"/>
      <c r="L30" s="10"/>
      <c r="N30" s="23"/>
      <c r="O30" s="10"/>
      <c r="P30" s="19">
        <v>34136</v>
      </c>
      <c r="Q30" s="20"/>
      <c r="R30" s="20"/>
      <c r="S30" s="17"/>
      <c r="T30" s="18"/>
      <c r="U30" s="18"/>
      <c r="AI30" s="14" t="s">
        <v>66</v>
      </c>
      <c r="AK30" s="14" t="s">
        <v>708</v>
      </c>
    </row>
    <row r="31" spans="1:37" s="14" customFormat="1" x14ac:dyDescent="0.25">
      <c r="A31" s="14" t="s">
        <v>707</v>
      </c>
      <c r="D31" s="15">
        <v>20</v>
      </c>
      <c r="E31" s="16">
        <v>21</v>
      </c>
      <c r="F31" s="16">
        <v>22</v>
      </c>
      <c r="G31" s="16"/>
      <c r="H31" s="16"/>
      <c r="I31" s="16"/>
      <c r="K31" s="23"/>
      <c r="L31" s="10"/>
      <c r="N31" s="23"/>
      <c r="O31" s="10"/>
      <c r="P31" s="19">
        <v>34136</v>
      </c>
      <c r="Q31" s="20"/>
      <c r="R31" s="20"/>
      <c r="S31" s="17"/>
      <c r="T31" s="18"/>
      <c r="U31" s="18"/>
      <c r="AI31" s="14" t="s">
        <v>66</v>
      </c>
      <c r="AK31" s="14" t="s">
        <v>709</v>
      </c>
    </row>
    <row r="32" spans="1:37" s="14" customFormat="1" x14ac:dyDescent="0.25">
      <c r="A32" s="14" t="s">
        <v>710</v>
      </c>
      <c r="D32" s="15">
        <v>14</v>
      </c>
      <c r="E32" s="16">
        <v>15</v>
      </c>
      <c r="F32" s="16">
        <v>16</v>
      </c>
      <c r="G32" s="16"/>
      <c r="H32" s="16"/>
      <c r="I32" s="16"/>
      <c r="K32" s="23"/>
      <c r="L32" s="10"/>
      <c r="N32" s="23"/>
      <c r="O32" s="10"/>
      <c r="P32" s="19">
        <v>34137</v>
      </c>
      <c r="Q32" s="20"/>
      <c r="R32" s="20"/>
      <c r="S32" s="17"/>
      <c r="T32" s="18"/>
      <c r="U32" s="18"/>
      <c r="AI32" s="14" t="s">
        <v>66</v>
      </c>
      <c r="AK32" s="14" t="s">
        <v>711</v>
      </c>
    </row>
    <row r="33" spans="1:37" s="14" customFormat="1" x14ac:dyDescent="0.25">
      <c r="A33" s="14" t="s">
        <v>710</v>
      </c>
      <c r="D33" s="15"/>
      <c r="E33" s="16"/>
      <c r="F33" s="16"/>
      <c r="G33" s="16"/>
      <c r="H33" s="16"/>
      <c r="I33" s="16"/>
      <c r="J33" s="14">
        <v>36</v>
      </c>
      <c r="K33" s="23">
        <v>48.866700000000002</v>
      </c>
      <c r="L33" s="10">
        <f xml:space="preserve"> J33 + K33/60</f>
        <v>36.814444999999999</v>
      </c>
      <c r="M33" s="14">
        <v>116</v>
      </c>
      <c r="N33" s="23">
        <v>29.383299999999998</v>
      </c>
      <c r="O33" s="10">
        <f>-(M33 + N33/60)</f>
        <v>-116.48972166666667</v>
      </c>
      <c r="P33" s="19">
        <v>34489</v>
      </c>
      <c r="Q33" s="20"/>
      <c r="R33" s="20"/>
      <c r="S33" s="17"/>
      <c r="T33" s="18"/>
      <c r="U33" s="18"/>
      <c r="AI33" s="14" t="s">
        <v>66</v>
      </c>
      <c r="AK33" s="14" t="s">
        <v>714</v>
      </c>
    </row>
    <row r="34" spans="1:37" x14ac:dyDescent="0.25">
      <c r="A34" t="s">
        <v>64</v>
      </c>
      <c r="B34" t="s">
        <v>65</v>
      </c>
      <c r="D34" s="8" t="s">
        <v>95</v>
      </c>
      <c r="E34" s="4" t="s">
        <v>96</v>
      </c>
      <c r="F34" s="4" t="s">
        <v>97</v>
      </c>
      <c r="G34" s="4" t="s">
        <v>98</v>
      </c>
      <c r="J34">
        <v>36</v>
      </c>
      <c r="K34" s="24">
        <v>50.82</v>
      </c>
      <c r="L34" s="10">
        <f xml:space="preserve"> J34 + K34/60</f>
        <v>36.847000000000001</v>
      </c>
      <c r="M34">
        <v>116</v>
      </c>
      <c r="N34" s="24">
        <v>28.01</v>
      </c>
      <c r="O34" s="10">
        <f>-(M34 + N34/60)</f>
        <v>-116.46683333333333</v>
      </c>
      <c r="P34" s="3">
        <v>34137</v>
      </c>
      <c r="Q34" s="9">
        <v>0.74</v>
      </c>
      <c r="R34" s="9">
        <v>1.7</v>
      </c>
      <c r="S34" s="9">
        <v>0.5</v>
      </c>
      <c r="T34">
        <f>SQRT(Q34^2+S34^2)/2</f>
        <v>0.44654227123532214</v>
      </c>
      <c r="V34">
        <f t="shared" si="0"/>
        <v>34.045937356601662</v>
      </c>
      <c r="AD34" s="9">
        <f xml:space="preserve"> 980*TAN(V34*PI()/180)</f>
        <v>662.16216216216208</v>
      </c>
      <c r="AE34">
        <v>9</v>
      </c>
      <c r="AI34" t="s">
        <v>66</v>
      </c>
      <c r="AK34" t="s">
        <v>67</v>
      </c>
    </row>
    <row r="35" spans="1:37" x14ac:dyDescent="0.25">
      <c r="A35" t="s">
        <v>64</v>
      </c>
      <c r="B35" t="s">
        <v>68</v>
      </c>
      <c r="D35" s="8" t="s">
        <v>99</v>
      </c>
      <c r="E35" s="4" t="s">
        <v>100</v>
      </c>
      <c r="J35">
        <v>36</v>
      </c>
      <c r="K35" s="24">
        <v>50.88</v>
      </c>
      <c r="L35" s="10">
        <f>J35 + K35/60</f>
        <v>36.847999999999999</v>
      </c>
      <c r="M35">
        <v>116</v>
      </c>
      <c r="N35" s="24">
        <v>28.19</v>
      </c>
      <c r="O35" s="10">
        <f t="shared" ref="O35:O98" si="1">-(M35 + N35/60)</f>
        <v>-116.46983333333333</v>
      </c>
      <c r="P35" s="3">
        <v>34137</v>
      </c>
      <c r="Q35" s="9">
        <v>0.6</v>
      </c>
      <c r="R35" s="9">
        <v>0.7</v>
      </c>
      <c r="S35" s="9">
        <v>0.5</v>
      </c>
      <c r="T35">
        <f t="shared" ref="T35:T64" si="2">SQRT(Q35^2+S35^2)/2</f>
        <v>0.39051248379533271</v>
      </c>
      <c r="V35">
        <f t="shared" si="0"/>
        <v>39.805571092265197</v>
      </c>
      <c r="AD35" s="9">
        <f t="shared" ref="AD35:AD153" si="3" xml:space="preserve"> 980*TAN(V35*PI()/180)</f>
        <v>816.66666666666686</v>
      </c>
      <c r="AI35" t="s">
        <v>66</v>
      </c>
      <c r="AK35" t="s">
        <v>69</v>
      </c>
    </row>
    <row r="36" spans="1:37" x14ac:dyDescent="0.25">
      <c r="A36" t="s">
        <v>64</v>
      </c>
      <c r="B36" t="s">
        <v>70</v>
      </c>
      <c r="D36" s="8" t="s">
        <v>101</v>
      </c>
      <c r="E36" s="4" t="s">
        <v>102</v>
      </c>
      <c r="F36" s="4" t="s">
        <v>103</v>
      </c>
      <c r="G36" s="4" t="s">
        <v>104</v>
      </c>
      <c r="J36">
        <v>36</v>
      </c>
      <c r="K36" s="24">
        <v>50.87</v>
      </c>
      <c r="L36" s="10">
        <f t="shared" ref="L36:L98" si="4" xml:space="preserve"> J36 + K36/60</f>
        <v>36.847833333333334</v>
      </c>
      <c r="M36">
        <v>116</v>
      </c>
      <c r="N36" s="24">
        <v>28.2</v>
      </c>
      <c r="O36" s="10">
        <f t="shared" si="1"/>
        <v>-116.47</v>
      </c>
      <c r="P36" s="3">
        <v>34137</v>
      </c>
      <c r="Q36" s="9">
        <v>0.2</v>
      </c>
      <c r="R36" s="9">
        <v>0.3</v>
      </c>
      <c r="S36" s="9">
        <v>0.2</v>
      </c>
      <c r="T36">
        <f t="shared" si="2"/>
        <v>0.14142135623730953</v>
      </c>
      <c r="V36">
        <f t="shared" si="0"/>
        <v>45</v>
      </c>
      <c r="AD36" s="9">
        <f t="shared" si="3"/>
        <v>979.99999999999989</v>
      </c>
      <c r="AE36">
        <v>7</v>
      </c>
      <c r="AI36" t="s">
        <v>66</v>
      </c>
      <c r="AK36" t="s">
        <v>72</v>
      </c>
    </row>
    <row r="37" spans="1:37" x14ac:dyDescent="0.25">
      <c r="A37" t="s">
        <v>64</v>
      </c>
      <c r="B37" t="s">
        <v>71</v>
      </c>
      <c r="D37" s="8" t="s">
        <v>101</v>
      </c>
      <c r="E37" s="4" t="s">
        <v>102</v>
      </c>
      <c r="F37" s="4" t="s">
        <v>103</v>
      </c>
      <c r="G37" s="4" t="s">
        <v>104</v>
      </c>
      <c r="J37">
        <v>36</v>
      </c>
      <c r="K37" s="24">
        <v>50.87</v>
      </c>
      <c r="L37" s="10">
        <f t="shared" si="4"/>
        <v>36.847833333333334</v>
      </c>
      <c r="M37">
        <v>116</v>
      </c>
      <c r="N37" s="24">
        <v>28.2</v>
      </c>
      <c r="O37" s="10">
        <f t="shared" si="1"/>
        <v>-116.47</v>
      </c>
      <c r="P37" s="3">
        <v>34137</v>
      </c>
      <c r="Q37" s="9">
        <v>0.35</v>
      </c>
      <c r="R37" s="9">
        <v>0.65</v>
      </c>
      <c r="S37" s="9">
        <v>0.15</v>
      </c>
      <c r="T37">
        <f t="shared" si="2"/>
        <v>0.19039432764659769</v>
      </c>
      <c r="V37">
        <f t="shared" si="0"/>
        <v>23.198590513648188</v>
      </c>
      <c r="AD37" s="9">
        <f t="shared" si="3"/>
        <v>419.99999999999994</v>
      </c>
      <c r="AE37">
        <v>4</v>
      </c>
      <c r="AI37" t="s">
        <v>66</v>
      </c>
    </row>
    <row r="38" spans="1:37" x14ac:dyDescent="0.25">
      <c r="A38" t="s">
        <v>64</v>
      </c>
      <c r="B38" t="s">
        <v>73</v>
      </c>
      <c r="D38" s="8" t="s">
        <v>105</v>
      </c>
      <c r="E38" s="4" t="s">
        <v>106</v>
      </c>
      <c r="J38">
        <v>36</v>
      </c>
      <c r="K38" s="24">
        <v>50.87</v>
      </c>
      <c r="L38" s="10">
        <f t="shared" si="4"/>
        <v>36.847833333333334</v>
      </c>
      <c r="M38">
        <v>116</v>
      </c>
      <c r="N38" s="24">
        <v>28.22</v>
      </c>
      <c r="O38" s="10">
        <f t="shared" si="1"/>
        <v>-116.47033333333333</v>
      </c>
      <c r="P38" s="3">
        <v>34137</v>
      </c>
      <c r="Q38" s="9">
        <v>0.7</v>
      </c>
      <c r="R38" s="9">
        <v>1.7</v>
      </c>
      <c r="S38" s="9">
        <v>1.2</v>
      </c>
      <c r="T38">
        <f t="shared" si="2"/>
        <v>0.69462219947249026</v>
      </c>
      <c r="V38">
        <f t="shared" si="0"/>
        <v>59.743562836470737</v>
      </c>
      <c r="AD38" s="9">
        <f t="shared" si="3"/>
        <v>1680.0000000000005</v>
      </c>
      <c r="AE38">
        <v>10</v>
      </c>
      <c r="AI38" t="s">
        <v>66</v>
      </c>
      <c r="AK38" t="s">
        <v>74</v>
      </c>
    </row>
    <row r="39" spans="1:37" x14ac:dyDescent="0.25">
      <c r="A39" t="s">
        <v>64</v>
      </c>
      <c r="B39" t="s">
        <v>75</v>
      </c>
      <c r="D39" s="8" t="s">
        <v>107</v>
      </c>
      <c r="E39" s="4" t="s">
        <v>108</v>
      </c>
      <c r="F39" s="4" t="s">
        <v>109</v>
      </c>
      <c r="J39">
        <v>36</v>
      </c>
      <c r="K39" s="24">
        <v>50.87</v>
      </c>
      <c r="L39" s="10">
        <f t="shared" si="4"/>
        <v>36.847833333333334</v>
      </c>
      <c r="M39">
        <v>116</v>
      </c>
      <c r="N39" s="24">
        <v>28.22</v>
      </c>
      <c r="O39" s="10">
        <f t="shared" si="1"/>
        <v>-116.47033333333333</v>
      </c>
      <c r="P39" s="3">
        <v>34137</v>
      </c>
      <c r="Q39" s="9">
        <v>0.5</v>
      </c>
      <c r="R39" s="9">
        <v>0.7</v>
      </c>
      <c r="S39" s="9">
        <v>0.7</v>
      </c>
      <c r="T39">
        <f t="shared" si="2"/>
        <v>0.43011626335213132</v>
      </c>
      <c r="V39">
        <f t="shared" si="0"/>
        <v>54.462322208025618</v>
      </c>
      <c r="AD39" s="9">
        <f t="shared" si="3"/>
        <v>1372.0000000000002</v>
      </c>
      <c r="AE39">
        <v>10</v>
      </c>
      <c r="AI39" t="s">
        <v>66</v>
      </c>
      <c r="AK39" t="s">
        <v>76</v>
      </c>
    </row>
    <row r="40" spans="1:37" x14ac:dyDescent="0.25">
      <c r="A40" t="s">
        <v>77</v>
      </c>
      <c r="B40" t="s">
        <v>78</v>
      </c>
      <c r="D40" s="8" t="s">
        <v>110</v>
      </c>
      <c r="E40" s="4" t="s">
        <v>111</v>
      </c>
      <c r="F40" s="4" t="s">
        <v>112</v>
      </c>
      <c r="J40">
        <v>36</v>
      </c>
      <c r="K40" s="24">
        <v>50.8</v>
      </c>
      <c r="L40" s="10">
        <f t="shared" si="4"/>
        <v>36.846666666666664</v>
      </c>
      <c r="M40">
        <v>116</v>
      </c>
      <c r="N40" s="24">
        <v>28.24</v>
      </c>
      <c r="O40" s="10">
        <f t="shared" si="1"/>
        <v>-116.47066666666667</v>
      </c>
      <c r="P40" s="3">
        <v>34137</v>
      </c>
      <c r="Q40" s="9">
        <v>0.28000000000000003</v>
      </c>
      <c r="R40" s="9">
        <v>0.5</v>
      </c>
      <c r="S40" s="9">
        <v>0.48</v>
      </c>
      <c r="T40">
        <f t="shared" si="2"/>
        <v>0.27784887978899608</v>
      </c>
      <c r="V40">
        <f t="shared" si="0"/>
        <v>59.74356283647073</v>
      </c>
      <c r="AD40" s="9">
        <f t="shared" si="3"/>
        <v>1679.9999999999995</v>
      </c>
      <c r="AE40">
        <v>4</v>
      </c>
      <c r="AI40" t="s">
        <v>66</v>
      </c>
      <c r="AK40" t="s">
        <v>79</v>
      </c>
    </row>
    <row r="41" spans="1:37" x14ac:dyDescent="0.25">
      <c r="A41" t="s">
        <v>64</v>
      </c>
      <c r="B41" t="s">
        <v>80</v>
      </c>
      <c r="D41" s="8" t="s">
        <v>113</v>
      </c>
      <c r="E41" s="4" t="s">
        <v>114</v>
      </c>
      <c r="F41" s="4" t="s">
        <v>115</v>
      </c>
      <c r="J41">
        <v>36</v>
      </c>
      <c r="K41" s="24">
        <v>50.84</v>
      </c>
      <c r="L41" s="10">
        <f t="shared" si="4"/>
        <v>36.847333333333331</v>
      </c>
      <c r="M41">
        <v>116</v>
      </c>
      <c r="N41" s="24">
        <v>28.06</v>
      </c>
      <c r="O41" s="10">
        <f t="shared" si="1"/>
        <v>-116.46766666666667</v>
      </c>
      <c r="P41" s="3">
        <v>34137</v>
      </c>
      <c r="Q41" s="9">
        <v>2</v>
      </c>
      <c r="R41" s="9">
        <v>2</v>
      </c>
      <c r="S41" s="9">
        <v>1.5</v>
      </c>
      <c r="T41">
        <f t="shared" si="2"/>
        <v>1.25</v>
      </c>
      <c r="V41">
        <f t="shared" si="0"/>
        <v>36.86989764584402</v>
      </c>
      <c r="AD41" s="9">
        <f t="shared" si="3"/>
        <v>735</v>
      </c>
      <c r="AE41">
        <v>9</v>
      </c>
      <c r="AI41" t="s">
        <v>66</v>
      </c>
      <c r="AK41" t="s">
        <v>81</v>
      </c>
    </row>
    <row r="42" spans="1:37" x14ac:dyDescent="0.25">
      <c r="A42" t="s">
        <v>64</v>
      </c>
      <c r="B42" t="s">
        <v>82</v>
      </c>
      <c r="D42" s="6" t="s">
        <v>116</v>
      </c>
      <c r="E42" s="4" t="s">
        <v>117</v>
      </c>
      <c r="F42" s="4" t="s">
        <v>118</v>
      </c>
      <c r="J42">
        <v>36</v>
      </c>
      <c r="K42" s="24">
        <v>50.84</v>
      </c>
      <c r="L42" s="10">
        <f t="shared" si="4"/>
        <v>36.847333333333331</v>
      </c>
      <c r="M42">
        <v>116</v>
      </c>
      <c r="N42" s="24">
        <v>28.08</v>
      </c>
      <c r="O42" s="10">
        <f t="shared" si="1"/>
        <v>-116.468</v>
      </c>
      <c r="P42" s="3">
        <v>34138</v>
      </c>
      <c r="Q42" s="9">
        <v>1</v>
      </c>
      <c r="R42" s="9">
        <v>0.45</v>
      </c>
      <c r="S42" s="9">
        <v>0.4</v>
      </c>
      <c r="T42">
        <f t="shared" si="2"/>
        <v>0.53851648071345048</v>
      </c>
      <c r="V42">
        <f t="shared" si="0"/>
        <v>21.801409486351812</v>
      </c>
      <c r="AD42" s="9">
        <f t="shared" si="3"/>
        <v>392</v>
      </c>
      <c r="AE42">
        <v>9</v>
      </c>
      <c r="AI42" t="s">
        <v>66</v>
      </c>
      <c r="AK42" t="s">
        <v>83</v>
      </c>
    </row>
    <row r="43" spans="1:37" x14ac:dyDescent="0.25">
      <c r="A43" t="s">
        <v>64</v>
      </c>
      <c r="B43" t="s">
        <v>84</v>
      </c>
      <c r="D43" s="8" t="s">
        <v>119</v>
      </c>
      <c r="E43" s="4" t="s">
        <v>120</v>
      </c>
      <c r="F43" s="4" t="s">
        <v>121</v>
      </c>
      <c r="J43">
        <v>36</v>
      </c>
      <c r="K43" s="24">
        <v>50.83</v>
      </c>
      <c r="L43" s="10">
        <f t="shared" si="4"/>
        <v>36.847166666666666</v>
      </c>
      <c r="M43">
        <v>116</v>
      </c>
      <c r="N43" s="24">
        <v>27.99</v>
      </c>
      <c r="O43" s="10">
        <f t="shared" si="1"/>
        <v>-116.4665</v>
      </c>
      <c r="P43" s="3">
        <v>34138</v>
      </c>
      <c r="Q43" s="9">
        <v>1.3</v>
      </c>
      <c r="R43" s="9">
        <v>1</v>
      </c>
      <c r="S43" s="9">
        <v>0.65</v>
      </c>
      <c r="T43">
        <f t="shared" si="2"/>
        <v>0.72672209268743171</v>
      </c>
      <c r="V43">
        <f t="shared" si="0"/>
        <v>26.56505117707799</v>
      </c>
      <c r="AD43" s="9">
        <f t="shared" si="3"/>
        <v>490</v>
      </c>
      <c r="AE43">
        <v>9</v>
      </c>
      <c r="AI43" t="s">
        <v>66</v>
      </c>
      <c r="AK43" t="s">
        <v>85</v>
      </c>
    </row>
    <row r="44" spans="1:37" x14ac:dyDescent="0.25">
      <c r="A44" t="s">
        <v>64</v>
      </c>
      <c r="B44" t="s">
        <v>86</v>
      </c>
      <c r="D44" s="8" t="s">
        <v>122</v>
      </c>
      <c r="E44" s="4" t="s">
        <v>123</v>
      </c>
      <c r="F44" s="4" t="s">
        <v>124</v>
      </c>
      <c r="G44" s="4" t="s">
        <v>125</v>
      </c>
      <c r="J44">
        <v>36</v>
      </c>
      <c r="K44" s="24">
        <v>50.83</v>
      </c>
      <c r="L44" s="10">
        <f t="shared" si="4"/>
        <v>36.847166666666666</v>
      </c>
      <c r="M44">
        <v>116</v>
      </c>
      <c r="N44" s="24">
        <v>27.99</v>
      </c>
      <c r="O44" s="10">
        <f t="shared" si="1"/>
        <v>-116.4665</v>
      </c>
      <c r="P44" s="3">
        <v>34138</v>
      </c>
      <c r="Q44" s="9">
        <v>1</v>
      </c>
      <c r="R44" s="9">
        <v>0.8</v>
      </c>
      <c r="S44" s="9">
        <v>0.7</v>
      </c>
      <c r="T44">
        <f t="shared" si="2"/>
        <v>0.61032778078668515</v>
      </c>
      <c r="V44">
        <f t="shared" si="0"/>
        <v>34.992020198558656</v>
      </c>
      <c r="AD44" s="9">
        <f t="shared" si="3"/>
        <v>685.99999999999977</v>
      </c>
      <c r="AE44" s="4">
        <v>8.5</v>
      </c>
      <c r="AI44" t="s">
        <v>66</v>
      </c>
      <c r="AK44" t="s">
        <v>381</v>
      </c>
    </row>
    <row r="45" spans="1:37" x14ac:dyDescent="0.25">
      <c r="A45" t="s">
        <v>64</v>
      </c>
      <c r="B45" t="s">
        <v>87</v>
      </c>
      <c r="D45" s="8" t="s">
        <v>122</v>
      </c>
      <c r="E45" s="4" t="s">
        <v>123</v>
      </c>
      <c r="F45" s="4" t="s">
        <v>124</v>
      </c>
      <c r="G45" s="4" t="s">
        <v>125</v>
      </c>
      <c r="J45">
        <v>36</v>
      </c>
      <c r="K45" s="24">
        <v>50.83</v>
      </c>
      <c r="L45" s="10">
        <f t="shared" si="4"/>
        <v>36.847166666666666</v>
      </c>
      <c r="M45">
        <v>116</v>
      </c>
      <c r="N45" s="24">
        <v>27.99</v>
      </c>
      <c r="O45" s="10">
        <f t="shared" si="1"/>
        <v>-116.4665</v>
      </c>
      <c r="P45" s="3">
        <v>34138</v>
      </c>
      <c r="Q45" s="9">
        <v>1.85</v>
      </c>
      <c r="R45" s="9">
        <v>0.8</v>
      </c>
      <c r="S45" s="9">
        <v>0.4</v>
      </c>
      <c r="T45">
        <f t="shared" si="2"/>
        <v>0.94637466153738503</v>
      </c>
      <c r="V45">
        <f t="shared" si="0"/>
        <v>12.200468727380786</v>
      </c>
      <c r="AD45" s="9">
        <f t="shared" si="3"/>
        <v>211.8918918918919</v>
      </c>
      <c r="AE45">
        <v>9</v>
      </c>
      <c r="AI45" t="s">
        <v>66</v>
      </c>
      <c r="AK45" t="s">
        <v>90</v>
      </c>
    </row>
    <row r="46" spans="1:37" x14ac:dyDescent="0.25">
      <c r="A46" t="s">
        <v>64</v>
      </c>
      <c r="B46" t="s">
        <v>88</v>
      </c>
      <c r="D46" s="8" t="s">
        <v>122</v>
      </c>
      <c r="E46" s="4" t="s">
        <v>123</v>
      </c>
      <c r="F46" s="4" t="s">
        <v>124</v>
      </c>
      <c r="G46" s="4" t="s">
        <v>125</v>
      </c>
      <c r="J46">
        <v>36</v>
      </c>
      <c r="K46" s="24">
        <v>50.83</v>
      </c>
      <c r="L46" s="10">
        <f t="shared" si="4"/>
        <v>36.847166666666666</v>
      </c>
      <c r="M46">
        <v>116</v>
      </c>
      <c r="N46" s="24">
        <v>27.99</v>
      </c>
      <c r="O46" s="10">
        <f t="shared" si="1"/>
        <v>-116.4665</v>
      </c>
      <c r="P46" s="3">
        <v>34138</v>
      </c>
      <c r="Q46" s="9">
        <v>2</v>
      </c>
      <c r="R46" s="9">
        <v>0.9</v>
      </c>
      <c r="S46" s="9">
        <v>0.7</v>
      </c>
      <c r="T46">
        <f t="shared" si="2"/>
        <v>1.0594810050208545</v>
      </c>
      <c r="V46">
        <f t="shared" si="0"/>
        <v>19.290046219188735</v>
      </c>
      <c r="AD46" s="9">
        <f t="shared" si="3"/>
        <v>343.00000000000006</v>
      </c>
      <c r="AE46">
        <v>10</v>
      </c>
      <c r="AI46" t="s">
        <v>66</v>
      </c>
      <c r="AK46" t="s">
        <v>91</v>
      </c>
    </row>
    <row r="47" spans="1:37" x14ac:dyDescent="0.25">
      <c r="A47" t="s">
        <v>64</v>
      </c>
      <c r="B47" t="s">
        <v>89</v>
      </c>
      <c r="D47" s="8" t="s">
        <v>122</v>
      </c>
      <c r="E47" s="4" t="s">
        <v>123</v>
      </c>
      <c r="F47" s="4" t="s">
        <v>124</v>
      </c>
      <c r="G47" s="4" t="s">
        <v>125</v>
      </c>
      <c r="J47">
        <v>36</v>
      </c>
      <c r="K47" s="24">
        <v>50.83</v>
      </c>
      <c r="L47" s="10">
        <f t="shared" si="4"/>
        <v>36.847166666666666</v>
      </c>
      <c r="M47">
        <v>116</v>
      </c>
      <c r="N47" s="24">
        <v>27.99</v>
      </c>
      <c r="O47" s="10">
        <f t="shared" si="1"/>
        <v>-116.4665</v>
      </c>
      <c r="P47" s="3">
        <v>34138</v>
      </c>
      <c r="Q47" s="9">
        <v>0.9</v>
      </c>
      <c r="R47" s="9">
        <v>0.5</v>
      </c>
      <c r="S47" s="9">
        <v>0.35</v>
      </c>
      <c r="T47">
        <f t="shared" si="2"/>
        <v>0.48283019789569914</v>
      </c>
      <c r="V47">
        <f t="shared" si="0"/>
        <v>21.250505507133237</v>
      </c>
      <c r="AD47" s="9">
        <f t="shared" si="3"/>
        <v>381.11111111111109</v>
      </c>
      <c r="AE47">
        <v>10</v>
      </c>
      <c r="AI47" t="s">
        <v>66</v>
      </c>
    </row>
    <row r="48" spans="1:37" x14ac:dyDescent="0.25">
      <c r="A48" t="s">
        <v>64</v>
      </c>
      <c r="B48" t="s">
        <v>92</v>
      </c>
      <c r="D48" s="8" t="s">
        <v>126</v>
      </c>
      <c r="E48" s="4" t="s">
        <v>127</v>
      </c>
      <c r="F48" s="4" t="s">
        <v>128</v>
      </c>
      <c r="J48">
        <v>36</v>
      </c>
      <c r="K48" s="24">
        <v>50.82</v>
      </c>
      <c r="L48" s="10">
        <f t="shared" si="4"/>
        <v>36.847000000000001</v>
      </c>
      <c r="M48">
        <v>116</v>
      </c>
      <c r="N48" s="24">
        <v>28</v>
      </c>
      <c r="O48" s="10">
        <f t="shared" si="1"/>
        <v>-116.46666666666667</v>
      </c>
      <c r="P48" s="3">
        <v>34138</v>
      </c>
      <c r="Q48" s="9">
        <v>1.5</v>
      </c>
      <c r="R48" s="9">
        <v>1.1000000000000001</v>
      </c>
      <c r="S48" s="9">
        <v>0.55000000000000004</v>
      </c>
      <c r="T48">
        <f t="shared" si="2"/>
        <v>0.79882726543352289</v>
      </c>
      <c r="V48">
        <f t="shared" si="0"/>
        <v>20.136303428248134</v>
      </c>
      <c r="AD48" s="9">
        <f t="shared" si="3"/>
        <v>359.33333333333331</v>
      </c>
      <c r="AE48">
        <v>9</v>
      </c>
      <c r="AI48" t="s">
        <v>66</v>
      </c>
      <c r="AK48" t="s">
        <v>93</v>
      </c>
    </row>
    <row r="49" spans="1:37" x14ac:dyDescent="0.25">
      <c r="A49" t="s">
        <v>77</v>
      </c>
      <c r="B49" t="s">
        <v>94</v>
      </c>
      <c r="D49" s="8" t="s">
        <v>129</v>
      </c>
      <c r="E49" s="4" t="s">
        <v>130</v>
      </c>
      <c r="F49" s="6"/>
      <c r="J49">
        <v>36</v>
      </c>
      <c r="K49" s="24">
        <v>50.71</v>
      </c>
      <c r="L49" s="10">
        <f t="shared" si="4"/>
        <v>36.845166666666664</v>
      </c>
      <c r="M49">
        <v>116</v>
      </c>
      <c r="N49" s="24">
        <v>28.14</v>
      </c>
      <c r="O49" s="10">
        <f t="shared" si="1"/>
        <v>-116.46899999999999</v>
      </c>
      <c r="P49" s="3">
        <v>34162</v>
      </c>
      <c r="Q49" s="9">
        <v>0.35</v>
      </c>
      <c r="R49" s="9">
        <v>0.5</v>
      </c>
      <c r="S49" s="9">
        <v>0.4</v>
      </c>
      <c r="T49">
        <f t="shared" si="2"/>
        <v>0.26575364531836626</v>
      </c>
      <c r="V49">
        <f t="shared" si="0"/>
        <v>48.814074834290359</v>
      </c>
      <c r="AD49" s="9">
        <f t="shared" si="3"/>
        <v>1120.0000000000002</v>
      </c>
      <c r="AE49">
        <v>4</v>
      </c>
      <c r="AI49" t="s">
        <v>66</v>
      </c>
      <c r="AK49" t="s">
        <v>131</v>
      </c>
    </row>
    <row r="50" spans="1:37" x14ac:dyDescent="0.25">
      <c r="A50" t="s">
        <v>77</v>
      </c>
      <c r="B50" t="s">
        <v>132</v>
      </c>
      <c r="D50" s="8" t="s">
        <v>133</v>
      </c>
      <c r="E50" s="4" t="s">
        <v>134</v>
      </c>
      <c r="J50">
        <v>36</v>
      </c>
      <c r="K50" s="24">
        <v>50.7</v>
      </c>
      <c r="L50" s="10">
        <f t="shared" si="4"/>
        <v>36.844999999999999</v>
      </c>
      <c r="M50">
        <v>116</v>
      </c>
      <c r="N50" s="24">
        <v>28.14</v>
      </c>
      <c r="O50" s="10">
        <f t="shared" si="1"/>
        <v>-116.46899999999999</v>
      </c>
      <c r="P50" s="3">
        <v>34162</v>
      </c>
      <c r="Q50" s="9">
        <v>0.3</v>
      </c>
      <c r="R50" s="9">
        <v>0.75</v>
      </c>
      <c r="S50" s="9">
        <v>0.6</v>
      </c>
      <c r="T50">
        <f t="shared" si="2"/>
        <v>0.33541019662496846</v>
      </c>
      <c r="V50">
        <f t="shared" si="0"/>
        <v>63.43494882292201</v>
      </c>
      <c r="AD50" s="9">
        <f t="shared" si="3"/>
        <v>1959.9999999999995</v>
      </c>
      <c r="AE50">
        <v>9</v>
      </c>
      <c r="AI50" t="s">
        <v>66</v>
      </c>
      <c r="AK50" t="s">
        <v>141</v>
      </c>
    </row>
    <row r="51" spans="1:37" x14ac:dyDescent="0.25">
      <c r="A51" t="s">
        <v>77</v>
      </c>
      <c r="B51" t="s">
        <v>135</v>
      </c>
      <c r="D51" s="8" t="s">
        <v>133</v>
      </c>
      <c r="E51" s="4" t="s">
        <v>136</v>
      </c>
      <c r="F51" s="4" t="s">
        <v>137</v>
      </c>
      <c r="J51">
        <v>36</v>
      </c>
      <c r="K51" s="24">
        <v>50.7</v>
      </c>
      <c r="L51" s="10">
        <f t="shared" si="4"/>
        <v>36.844999999999999</v>
      </c>
      <c r="M51">
        <v>116</v>
      </c>
      <c r="N51" s="24">
        <v>28.14</v>
      </c>
      <c r="O51" s="10">
        <f t="shared" si="1"/>
        <v>-116.46899999999999</v>
      </c>
      <c r="P51" s="3">
        <v>34162</v>
      </c>
      <c r="Q51" s="9">
        <v>0.38</v>
      </c>
      <c r="R51" s="9">
        <v>0.6</v>
      </c>
      <c r="S51" s="9">
        <v>0.45</v>
      </c>
      <c r="T51">
        <f t="shared" si="2"/>
        <v>0.2944910864525444</v>
      </c>
      <c r="V51">
        <f t="shared" si="0"/>
        <v>49.820766078092653</v>
      </c>
      <c r="AD51" s="9">
        <f t="shared" si="3"/>
        <v>1160.5263157894735</v>
      </c>
      <c r="AE51">
        <v>9</v>
      </c>
      <c r="AI51" t="s">
        <v>66</v>
      </c>
      <c r="AK51" t="s">
        <v>142</v>
      </c>
    </row>
    <row r="52" spans="1:37" x14ac:dyDescent="0.25">
      <c r="A52" t="s">
        <v>77</v>
      </c>
      <c r="B52" t="s">
        <v>138</v>
      </c>
      <c r="D52" s="8" t="s">
        <v>133</v>
      </c>
      <c r="E52" s="4" t="s">
        <v>139</v>
      </c>
      <c r="F52" s="4" t="s">
        <v>140</v>
      </c>
      <c r="J52">
        <v>36</v>
      </c>
      <c r="K52" s="24">
        <v>50.7</v>
      </c>
      <c r="L52" s="10">
        <f t="shared" si="4"/>
        <v>36.844999999999999</v>
      </c>
      <c r="M52">
        <v>116</v>
      </c>
      <c r="N52" s="24">
        <v>28.14</v>
      </c>
      <c r="O52" s="10">
        <f t="shared" si="1"/>
        <v>-116.46899999999999</v>
      </c>
      <c r="P52" s="3">
        <v>34162</v>
      </c>
      <c r="Q52" s="9">
        <v>1.85</v>
      </c>
      <c r="R52" s="9">
        <v>0.6</v>
      </c>
      <c r="S52" s="9">
        <v>0.4</v>
      </c>
      <c r="T52">
        <f t="shared" si="2"/>
        <v>0.94637466153738503</v>
      </c>
      <c r="V52">
        <f t="shared" si="0"/>
        <v>12.200468727380786</v>
      </c>
      <c r="AD52" s="9">
        <f t="shared" si="3"/>
        <v>211.8918918918919</v>
      </c>
      <c r="AE52">
        <v>9</v>
      </c>
      <c r="AI52" t="s">
        <v>66</v>
      </c>
      <c r="AK52" t="s">
        <v>143</v>
      </c>
    </row>
    <row r="53" spans="1:37" x14ac:dyDescent="0.25">
      <c r="A53" t="s">
        <v>77</v>
      </c>
      <c r="B53" t="s">
        <v>144</v>
      </c>
      <c r="D53" s="8" t="s">
        <v>145</v>
      </c>
      <c r="E53" s="4" t="s">
        <v>146</v>
      </c>
      <c r="F53" s="4" t="s">
        <v>147</v>
      </c>
      <c r="G53" s="4" t="s">
        <v>148</v>
      </c>
      <c r="J53">
        <v>36</v>
      </c>
      <c r="K53" s="24">
        <v>50.71</v>
      </c>
      <c r="L53" s="10">
        <f t="shared" si="4"/>
        <v>36.845166666666664</v>
      </c>
      <c r="M53">
        <v>116</v>
      </c>
      <c r="N53" s="24">
        <v>28.14</v>
      </c>
      <c r="O53" s="10">
        <f t="shared" si="1"/>
        <v>-116.46899999999999</v>
      </c>
      <c r="P53" s="3">
        <v>34162</v>
      </c>
      <c r="Q53" s="9">
        <v>0.85</v>
      </c>
      <c r="R53" s="9">
        <v>2.5</v>
      </c>
      <c r="S53" s="9">
        <v>0.65</v>
      </c>
      <c r="T53">
        <f t="shared" si="2"/>
        <v>0.5350233639758174</v>
      </c>
      <c r="V53">
        <f t="shared" si="0"/>
        <v>37.405356631408559</v>
      </c>
      <c r="AD53" s="9">
        <f t="shared" si="3"/>
        <v>749.41176470588243</v>
      </c>
      <c r="AE53">
        <v>9</v>
      </c>
      <c r="AI53" t="s">
        <v>66</v>
      </c>
      <c r="AK53" t="s">
        <v>149</v>
      </c>
    </row>
    <row r="54" spans="1:37" x14ac:dyDescent="0.25">
      <c r="A54" t="s">
        <v>64</v>
      </c>
      <c r="B54" t="s">
        <v>150</v>
      </c>
      <c r="D54" s="6" t="s">
        <v>151</v>
      </c>
      <c r="E54" s="4" t="s">
        <v>152</v>
      </c>
      <c r="J54">
        <v>36</v>
      </c>
      <c r="K54" s="24">
        <v>50.67</v>
      </c>
      <c r="L54" s="10">
        <f t="shared" si="4"/>
        <v>36.844499999999996</v>
      </c>
      <c r="M54">
        <v>116</v>
      </c>
      <c r="N54" s="24">
        <v>28.19</v>
      </c>
      <c r="O54" s="10">
        <f t="shared" si="1"/>
        <v>-116.46983333333333</v>
      </c>
      <c r="P54" s="3">
        <v>34163</v>
      </c>
      <c r="Q54" s="9">
        <v>1.2</v>
      </c>
      <c r="R54" s="9">
        <v>0.5</v>
      </c>
      <c r="S54" s="9">
        <v>0.35</v>
      </c>
      <c r="T54">
        <f t="shared" si="2"/>
        <v>0.625</v>
      </c>
      <c r="V54">
        <f t="shared" si="0"/>
        <v>16.26020470831196</v>
      </c>
      <c r="AD54" s="9">
        <f t="shared" si="3"/>
        <v>285.83333333333337</v>
      </c>
      <c r="AE54" s="4">
        <v>7.5</v>
      </c>
      <c r="AI54" t="s">
        <v>66</v>
      </c>
      <c r="AK54" t="s">
        <v>153</v>
      </c>
    </row>
    <row r="55" spans="1:37" x14ac:dyDescent="0.25">
      <c r="A55" t="s">
        <v>64</v>
      </c>
      <c r="B55" t="s">
        <v>154</v>
      </c>
      <c r="D55" s="8" t="s">
        <v>155</v>
      </c>
      <c r="E55" s="4" t="s">
        <v>156</v>
      </c>
      <c r="F55" s="4" t="s">
        <v>157</v>
      </c>
      <c r="G55" s="4" t="s">
        <v>158</v>
      </c>
      <c r="J55">
        <v>36</v>
      </c>
      <c r="K55" s="24">
        <v>50.68</v>
      </c>
      <c r="L55" s="10">
        <f t="shared" si="4"/>
        <v>36.844666666666669</v>
      </c>
      <c r="M55">
        <v>116</v>
      </c>
      <c r="N55" s="24">
        <v>28.2</v>
      </c>
      <c r="O55" s="10">
        <f t="shared" si="1"/>
        <v>-116.47</v>
      </c>
      <c r="P55" s="3">
        <v>34163</v>
      </c>
      <c r="Q55" s="9">
        <v>1.7</v>
      </c>
      <c r="R55" s="9">
        <v>0.75</v>
      </c>
      <c r="S55" s="9">
        <v>0.7</v>
      </c>
      <c r="T55">
        <f t="shared" si="2"/>
        <v>0.91923881554251174</v>
      </c>
      <c r="V55">
        <f t="shared" si="0"/>
        <v>22.380135051959574</v>
      </c>
      <c r="AD55" s="9">
        <f t="shared" si="3"/>
        <v>403.52941176470586</v>
      </c>
      <c r="AE55">
        <v>7</v>
      </c>
      <c r="AI55" t="s">
        <v>66</v>
      </c>
      <c r="AK55" t="s">
        <v>382</v>
      </c>
    </row>
    <row r="56" spans="1:37" x14ac:dyDescent="0.25">
      <c r="A56" t="s">
        <v>64</v>
      </c>
      <c r="B56" t="s">
        <v>159</v>
      </c>
      <c r="D56" s="8" t="s">
        <v>160</v>
      </c>
      <c r="E56" s="4" t="s">
        <v>161</v>
      </c>
      <c r="J56">
        <v>36</v>
      </c>
      <c r="K56" s="24">
        <v>50.68</v>
      </c>
      <c r="L56" s="10">
        <f t="shared" si="4"/>
        <v>36.844666666666669</v>
      </c>
      <c r="M56">
        <v>116</v>
      </c>
      <c r="N56" s="24">
        <v>28.19</v>
      </c>
      <c r="O56" s="10">
        <f t="shared" si="1"/>
        <v>-116.46983333333333</v>
      </c>
      <c r="P56" s="3">
        <v>34163</v>
      </c>
      <c r="Q56" s="9">
        <v>1.2</v>
      </c>
      <c r="R56" s="9">
        <v>0.6</v>
      </c>
      <c r="S56" s="9">
        <v>0.4</v>
      </c>
      <c r="T56">
        <f t="shared" si="2"/>
        <v>0.63245553203367588</v>
      </c>
      <c r="V56">
        <f t="shared" si="0"/>
        <v>18.434948822922014</v>
      </c>
      <c r="AD56" s="9">
        <f t="shared" si="3"/>
        <v>326.66666666666669</v>
      </c>
      <c r="AE56" s="4">
        <v>8.5</v>
      </c>
      <c r="AI56" t="s">
        <v>66</v>
      </c>
      <c r="AK56" t="s">
        <v>162</v>
      </c>
    </row>
    <row r="57" spans="1:37" x14ac:dyDescent="0.25">
      <c r="A57" t="s">
        <v>64</v>
      </c>
      <c r="B57" t="s">
        <v>163</v>
      </c>
      <c r="D57" s="8" t="s">
        <v>164</v>
      </c>
      <c r="E57" s="4" t="s">
        <v>165</v>
      </c>
      <c r="J57">
        <v>36</v>
      </c>
      <c r="K57" s="24">
        <v>50.69</v>
      </c>
      <c r="L57" s="10">
        <f t="shared" si="4"/>
        <v>36.844833333333334</v>
      </c>
      <c r="M57">
        <v>116</v>
      </c>
      <c r="N57" s="24">
        <v>28.2</v>
      </c>
      <c r="O57" s="10">
        <f t="shared" si="1"/>
        <v>-116.47</v>
      </c>
      <c r="P57" s="3">
        <v>34163</v>
      </c>
      <c r="Q57" s="9">
        <v>0.8</v>
      </c>
      <c r="R57" s="9">
        <v>0.6</v>
      </c>
      <c r="S57" s="9">
        <v>0.3</v>
      </c>
      <c r="T57">
        <f t="shared" si="2"/>
        <v>0.42720018726587661</v>
      </c>
      <c r="V57">
        <f t="shared" si="0"/>
        <v>20.556045219583464</v>
      </c>
      <c r="AD57" s="9">
        <f t="shared" si="3"/>
        <v>367.49999999999994</v>
      </c>
      <c r="AE57" s="4">
        <v>8.5</v>
      </c>
      <c r="AI57" t="s">
        <v>66</v>
      </c>
      <c r="AK57" t="s">
        <v>166</v>
      </c>
    </row>
    <row r="58" spans="1:37" x14ac:dyDescent="0.25">
      <c r="A58" t="s">
        <v>64</v>
      </c>
      <c r="B58" t="s">
        <v>167</v>
      </c>
      <c r="D58" s="8" t="s">
        <v>168</v>
      </c>
      <c r="E58" s="4" t="s">
        <v>169</v>
      </c>
      <c r="J58">
        <v>36</v>
      </c>
      <c r="K58" s="24">
        <v>50.63</v>
      </c>
      <c r="L58" s="10">
        <f t="shared" si="4"/>
        <v>36.843833333333336</v>
      </c>
      <c r="M58">
        <v>116</v>
      </c>
      <c r="N58" s="24">
        <v>28.16</v>
      </c>
      <c r="O58" s="10">
        <f t="shared" si="1"/>
        <v>-116.46933333333334</v>
      </c>
      <c r="P58" s="3">
        <v>34163</v>
      </c>
      <c r="Q58" s="9">
        <v>1.35</v>
      </c>
      <c r="R58" s="9">
        <v>0.65</v>
      </c>
      <c r="S58" s="9">
        <v>0.65</v>
      </c>
      <c r="T58">
        <f t="shared" si="2"/>
        <v>0.74916620318858484</v>
      </c>
      <c r="V58">
        <f t="shared" si="0"/>
        <v>25.709953780811265</v>
      </c>
      <c r="AD58" s="9">
        <f t="shared" si="3"/>
        <v>471.85185185185185</v>
      </c>
      <c r="AE58">
        <v>9</v>
      </c>
      <c r="AI58" t="s">
        <v>66</v>
      </c>
      <c r="AK58" t="s">
        <v>383</v>
      </c>
    </row>
    <row r="59" spans="1:37" x14ac:dyDescent="0.25">
      <c r="A59" t="s">
        <v>64</v>
      </c>
      <c r="B59" t="s">
        <v>170</v>
      </c>
      <c r="D59" s="8" t="s">
        <v>171</v>
      </c>
      <c r="E59" s="4" t="s">
        <v>172</v>
      </c>
      <c r="F59" s="4" t="s">
        <v>173</v>
      </c>
      <c r="J59">
        <v>36</v>
      </c>
      <c r="K59" s="24">
        <v>50.61</v>
      </c>
      <c r="L59" s="10">
        <f t="shared" si="4"/>
        <v>36.843499999999999</v>
      </c>
      <c r="M59">
        <v>116</v>
      </c>
      <c r="N59" s="24">
        <v>28.16</v>
      </c>
      <c r="O59" s="10">
        <f t="shared" si="1"/>
        <v>-116.46933333333334</v>
      </c>
      <c r="P59" s="3">
        <v>34163</v>
      </c>
      <c r="Q59" s="9">
        <v>0.9</v>
      </c>
      <c r="R59" s="9">
        <v>0.9</v>
      </c>
      <c r="S59" s="9">
        <v>0.65</v>
      </c>
      <c r="T59">
        <f t="shared" si="2"/>
        <v>0.555090082779363</v>
      </c>
      <c r="V59">
        <f t="shared" si="0"/>
        <v>35.83765295427829</v>
      </c>
      <c r="AD59" s="9">
        <f t="shared" si="3"/>
        <v>707.77777777777771</v>
      </c>
      <c r="AE59">
        <v>8</v>
      </c>
      <c r="AI59" t="s">
        <v>66</v>
      </c>
      <c r="AK59" t="s">
        <v>174</v>
      </c>
    </row>
    <row r="60" spans="1:37" x14ac:dyDescent="0.25">
      <c r="A60" t="s">
        <v>64</v>
      </c>
      <c r="B60" t="s">
        <v>175</v>
      </c>
      <c r="D60" s="8" t="s">
        <v>176</v>
      </c>
      <c r="E60" s="4" t="s">
        <v>177</v>
      </c>
      <c r="J60">
        <v>36</v>
      </c>
      <c r="K60" s="24">
        <v>50.62</v>
      </c>
      <c r="L60" s="10">
        <f t="shared" si="4"/>
        <v>36.843666666666664</v>
      </c>
      <c r="M60">
        <v>116</v>
      </c>
      <c r="N60" s="24">
        <v>28.17</v>
      </c>
      <c r="O60" s="10">
        <f t="shared" si="1"/>
        <v>-116.4695</v>
      </c>
      <c r="P60" s="3">
        <v>34163</v>
      </c>
      <c r="Q60" s="9">
        <v>1.3</v>
      </c>
      <c r="R60" s="9">
        <v>0.3</v>
      </c>
      <c r="S60" s="9">
        <v>0.3</v>
      </c>
      <c r="T60">
        <f t="shared" si="2"/>
        <v>0.66708320320631675</v>
      </c>
      <c r="V60">
        <f t="shared" si="0"/>
        <v>12.994616791916505</v>
      </c>
      <c r="AD60" s="9">
        <f t="shared" si="3"/>
        <v>226.15384615384613</v>
      </c>
      <c r="AE60">
        <v>9</v>
      </c>
      <c r="AI60" t="s">
        <v>66</v>
      </c>
      <c r="AK60" t="s">
        <v>178</v>
      </c>
    </row>
    <row r="61" spans="1:37" x14ac:dyDescent="0.25">
      <c r="A61" t="s">
        <v>64</v>
      </c>
      <c r="B61" t="s">
        <v>179</v>
      </c>
      <c r="D61" s="8" t="s">
        <v>180</v>
      </c>
      <c r="E61" s="4" t="s">
        <v>181</v>
      </c>
      <c r="J61">
        <v>36</v>
      </c>
      <c r="K61" s="24">
        <v>50.62</v>
      </c>
      <c r="L61" s="10">
        <f t="shared" si="4"/>
        <v>36.843666666666664</v>
      </c>
      <c r="M61">
        <v>116</v>
      </c>
      <c r="N61" s="24">
        <v>28.17</v>
      </c>
      <c r="O61" s="10">
        <f t="shared" si="1"/>
        <v>-116.4695</v>
      </c>
      <c r="P61" s="3">
        <v>34163</v>
      </c>
      <c r="Q61" s="9">
        <v>1.3</v>
      </c>
      <c r="R61" s="9">
        <v>0.7</v>
      </c>
      <c r="S61" s="9">
        <v>0.45</v>
      </c>
      <c r="T61">
        <f t="shared" si="2"/>
        <v>0.68784082460988027</v>
      </c>
      <c r="V61">
        <f t="shared" si="0"/>
        <v>19.093492000485615</v>
      </c>
      <c r="AD61" s="9">
        <f t="shared" si="3"/>
        <v>339.23076923076923</v>
      </c>
      <c r="AE61">
        <v>9</v>
      </c>
      <c r="AI61" t="s">
        <v>66</v>
      </c>
      <c r="AK61" t="s">
        <v>182</v>
      </c>
    </row>
    <row r="62" spans="1:37" x14ac:dyDescent="0.25">
      <c r="A62" t="s">
        <v>64</v>
      </c>
      <c r="B62" t="s">
        <v>183</v>
      </c>
      <c r="D62" s="8" t="s">
        <v>184</v>
      </c>
      <c r="E62" s="4" t="s">
        <v>185</v>
      </c>
      <c r="F62" s="4" t="s">
        <v>186</v>
      </c>
      <c r="J62">
        <v>36</v>
      </c>
      <c r="K62" s="24">
        <v>50.62</v>
      </c>
      <c r="L62" s="10">
        <f t="shared" si="4"/>
        <v>36.843666666666664</v>
      </c>
      <c r="M62">
        <v>116</v>
      </c>
      <c r="N62" s="24">
        <v>28.18</v>
      </c>
      <c r="O62" s="10">
        <f t="shared" si="1"/>
        <v>-116.46966666666667</v>
      </c>
      <c r="P62" s="3">
        <v>34164</v>
      </c>
      <c r="Q62" s="9">
        <v>0.9</v>
      </c>
      <c r="R62" s="9">
        <v>0.6</v>
      </c>
      <c r="S62" s="9">
        <v>0.5</v>
      </c>
      <c r="T62">
        <f t="shared" si="2"/>
        <v>0.51478150704935</v>
      </c>
      <c r="V62">
        <f t="shared" si="0"/>
        <v>29.054604099077146</v>
      </c>
      <c r="AD62" s="9">
        <f t="shared" si="3"/>
        <v>544.44444444444446</v>
      </c>
      <c r="AE62">
        <v>7</v>
      </c>
      <c r="AI62" t="s">
        <v>66</v>
      </c>
      <c r="AK62" t="s">
        <v>187</v>
      </c>
    </row>
    <row r="63" spans="1:37" x14ac:dyDescent="0.25">
      <c r="A63" t="s">
        <v>64</v>
      </c>
      <c r="B63" t="s">
        <v>188</v>
      </c>
      <c r="D63" s="8" t="s">
        <v>189</v>
      </c>
      <c r="E63" s="4" t="s">
        <v>190</v>
      </c>
      <c r="F63" s="4" t="s">
        <v>191</v>
      </c>
      <c r="G63" s="4" t="s">
        <v>192</v>
      </c>
      <c r="H63" s="4" t="s">
        <v>193</v>
      </c>
      <c r="J63">
        <v>36</v>
      </c>
      <c r="K63" s="24">
        <v>50.56</v>
      </c>
      <c r="L63" s="10">
        <f t="shared" si="4"/>
        <v>36.842666666666666</v>
      </c>
      <c r="M63">
        <v>116</v>
      </c>
      <c r="N63" s="24">
        <v>28.12</v>
      </c>
      <c r="O63" s="10">
        <f t="shared" si="1"/>
        <v>-116.46866666666666</v>
      </c>
      <c r="P63" s="3">
        <v>34164</v>
      </c>
      <c r="Q63" s="9">
        <v>1.3</v>
      </c>
      <c r="R63" s="9">
        <v>0.7</v>
      </c>
      <c r="S63" s="9">
        <v>0.3</v>
      </c>
      <c r="T63">
        <f t="shared" si="2"/>
        <v>0.66708320320631675</v>
      </c>
      <c r="V63">
        <f t="shared" si="0"/>
        <v>12.994616791916505</v>
      </c>
      <c r="AD63" s="9">
        <f t="shared" si="3"/>
        <v>226.15384615384613</v>
      </c>
      <c r="AE63">
        <v>7</v>
      </c>
      <c r="AI63" t="s">
        <v>66</v>
      </c>
      <c r="AK63" t="s">
        <v>194</v>
      </c>
    </row>
    <row r="64" spans="1:37" x14ac:dyDescent="0.25">
      <c r="A64" t="s">
        <v>64</v>
      </c>
      <c r="B64" t="s">
        <v>195</v>
      </c>
      <c r="D64" s="8" t="s">
        <v>196</v>
      </c>
      <c r="E64" s="4" t="s">
        <v>197</v>
      </c>
      <c r="J64">
        <v>36</v>
      </c>
      <c r="K64" s="24">
        <v>50.56</v>
      </c>
      <c r="L64" s="10">
        <f t="shared" si="4"/>
        <v>36.842666666666666</v>
      </c>
      <c r="M64">
        <v>116</v>
      </c>
      <c r="N64" s="24">
        <v>28.16</v>
      </c>
      <c r="O64" s="10">
        <f t="shared" si="1"/>
        <v>-116.46933333333334</v>
      </c>
      <c r="P64" s="3">
        <v>34164</v>
      </c>
      <c r="Q64" s="9">
        <v>1.1000000000000001</v>
      </c>
      <c r="R64" s="9">
        <v>0.55000000000000004</v>
      </c>
      <c r="S64" s="9">
        <v>0.3</v>
      </c>
      <c r="T64">
        <f t="shared" si="2"/>
        <v>0.57008771254956903</v>
      </c>
      <c r="V64">
        <f t="shared" si="0"/>
        <v>15.255118703057775</v>
      </c>
      <c r="AD64" s="9">
        <f t="shared" si="3"/>
        <v>267.27272727272725</v>
      </c>
      <c r="AE64">
        <v>7</v>
      </c>
      <c r="AI64" t="s">
        <v>66</v>
      </c>
      <c r="AK64" t="s">
        <v>198</v>
      </c>
    </row>
    <row r="65" spans="1:37" x14ac:dyDescent="0.25">
      <c r="A65" t="s">
        <v>64</v>
      </c>
      <c r="B65" t="s">
        <v>199</v>
      </c>
      <c r="D65" s="8" t="s">
        <v>200</v>
      </c>
      <c r="E65" s="4" t="s">
        <v>201</v>
      </c>
      <c r="F65" s="4" t="s">
        <v>202</v>
      </c>
      <c r="G65" s="4" t="s">
        <v>203</v>
      </c>
      <c r="H65" s="4" t="s">
        <v>204</v>
      </c>
      <c r="I65" s="4" t="s">
        <v>205</v>
      </c>
      <c r="J65">
        <v>36</v>
      </c>
      <c r="K65" s="24">
        <v>50.56</v>
      </c>
      <c r="L65" s="10">
        <f t="shared" si="4"/>
        <v>36.842666666666666</v>
      </c>
      <c r="M65">
        <v>116</v>
      </c>
      <c r="N65" s="24">
        <v>28.18</v>
      </c>
      <c r="O65" s="10">
        <f t="shared" si="1"/>
        <v>-116.46966666666667</v>
      </c>
      <c r="P65" s="3">
        <v>34164</v>
      </c>
      <c r="AE65" s="4">
        <v>9.5</v>
      </c>
      <c r="AI65" t="s">
        <v>66</v>
      </c>
      <c r="AK65" t="s">
        <v>206</v>
      </c>
    </row>
    <row r="66" spans="1:37" x14ac:dyDescent="0.25">
      <c r="A66" t="s">
        <v>64</v>
      </c>
      <c r="B66" t="s">
        <v>207</v>
      </c>
      <c r="D66" s="8" t="s">
        <v>208</v>
      </c>
      <c r="E66" s="4" t="s">
        <v>209</v>
      </c>
      <c r="F66" s="4" t="s">
        <v>211</v>
      </c>
      <c r="J66">
        <v>36</v>
      </c>
      <c r="K66" s="24">
        <v>50.56</v>
      </c>
      <c r="L66" s="10">
        <f t="shared" si="4"/>
        <v>36.842666666666666</v>
      </c>
      <c r="M66">
        <v>116</v>
      </c>
      <c r="N66" s="24">
        <v>28.21</v>
      </c>
      <c r="O66" s="10">
        <f t="shared" si="1"/>
        <v>-116.47016666666667</v>
      </c>
      <c r="P66" s="3">
        <v>34164</v>
      </c>
      <c r="Q66" s="9">
        <v>0.9</v>
      </c>
      <c r="R66" s="9">
        <v>0.6</v>
      </c>
      <c r="S66" s="9">
        <v>0.25</v>
      </c>
      <c r="T66">
        <f t="shared" ref="T66:T153" si="5">SQRT(Q66^2+S66^2)/2</f>
        <v>0.46703854230673514</v>
      </c>
      <c r="V66">
        <f t="shared" si="0"/>
        <v>15.524110996754256</v>
      </c>
      <c r="AD66" s="9">
        <f t="shared" si="3"/>
        <v>272.22222222222223</v>
      </c>
      <c r="AE66">
        <v>4</v>
      </c>
      <c r="AI66" t="s">
        <v>66</v>
      </c>
      <c r="AK66" t="s">
        <v>210</v>
      </c>
    </row>
    <row r="67" spans="1:37" x14ac:dyDescent="0.25">
      <c r="A67" t="s">
        <v>64</v>
      </c>
      <c r="B67" t="s">
        <v>212</v>
      </c>
      <c r="D67" s="8" t="s">
        <v>213</v>
      </c>
      <c r="E67" s="4" t="s">
        <v>214</v>
      </c>
      <c r="J67">
        <v>36</v>
      </c>
      <c r="K67" s="24">
        <v>50.56</v>
      </c>
      <c r="L67" s="10">
        <f t="shared" si="4"/>
        <v>36.842666666666666</v>
      </c>
      <c r="M67">
        <v>116</v>
      </c>
      <c r="N67" s="24">
        <v>28.24</v>
      </c>
      <c r="O67" s="10">
        <f t="shared" si="1"/>
        <v>-116.47066666666667</v>
      </c>
      <c r="P67" s="3">
        <v>34164</v>
      </c>
      <c r="Q67" s="9">
        <v>2</v>
      </c>
      <c r="R67" s="9">
        <v>0.75</v>
      </c>
      <c r="S67" s="9">
        <v>0.6</v>
      </c>
      <c r="T67">
        <f t="shared" si="5"/>
        <v>1.0440306508910551</v>
      </c>
      <c r="V67">
        <f t="shared" si="0"/>
        <v>16.699244233993621</v>
      </c>
      <c r="AD67" s="9">
        <f t="shared" si="3"/>
        <v>294</v>
      </c>
      <c r="AE67" s="4">
        <v>5.5</v>
      </c>
      <c r="AI67" t="s">
        <v>66</v>
      </c>
      <c r="AK67" t="s">
        <v>215</v>
      </c>
    </row>
    <row r="68" spans="1:37" x14ac:dyDescent="0.25">
      <c r="A68" t="s">
        <v>64</v>
      </c>
      <c r="B68" t="s">
        <v>216</v>
      </c>
      <c r="D68" s="8" t="s">
        <v>217</v>
      </c>
      <c r="E68" s="4" t="s">
        <v>218</v>
      </c>
      <c r="J68">
        <v>36</v>
      </c>
      <c r="K68" s="24">
        <v>50.44</v>
      </c>
      <c r="L68" s="10">
        <f t="shared" si="4"/>
        <v>36.840666666666664</v>
      </c>
      <c r="M68">
        <v>116</v>
      </c>
      <c r="N68" s="24">
        <v>28.21</v>
      </c>
      <c r="O68" s="10">
        <f t="shared" si="1"/>
        <v>-116.47016666666667</v>
      </c>
      <c r="P68" s="3">
        <v>34164</v>
      </c>
      <c r="Q68" s="9">
        <v>1</v>
      </c>
      <c r="R68" s="9">
        <v>0.4</v>
      </c>
      <c r="S68" s="9">
        <v>0.4</v>
      </c>
      <c r="T68">
        <f t="shared" si="5"/>
        <v>0.53851648071345048</v>
      </c>
      <c r="V68">
        <f t="shared" si="0"/>
        <v>21.801409486351812</v>
      </c>
      <c r="AD68" s="9">
        <f t="shared" si="3"/>
        <v>392</v>
      </c>
      <c r="AE68">
        <v>6</v>
      </c>
      <c r="AI68" t="s">
        <v>66</v>
      </c>
      <c r="AK68" t="s">
        <v>219</v>
      </c>
    </row>
    <row r="69" spans="1:37" x14ac:dyDescent="0.25">
      <c r="A69" t="s">
        <v>64</v>
      </c>
      <c r="B69" t="s">
        <v>220</v>
      </c>
      <c r="D69" s="8" t="s">
        <v>221</v>
      </c>
      <c r="E69" s="4" t="s">
        <v>222</v>
      </c>
      <c r="F69" s="4" t="s">
        <v>223</v>
      </c>
      <c r="G69" s="4" t="s">
        <v>224</v>
      </c>
      <c r="H69" s="4" t="s">
        <v>225</v>
      </c>
      <c r="J69">
        <v>36</v>
      </c>
      <c r="K69" s="24">
        <v>50.44</v>
      </c>
      <c r="L69" s="10">
        <f t="shared" si="4"/>
        <v>36.840666666666664</v>
      </c>
      <c r="M69">
        <v>116</v>
      </c>
      <c r="N69" s="24">
        <v>28.22</v>
      </c>
      <c r="O69" s="10">
        <f t="shared" si="1"/>
        <v>-116.47033333333333</v>
      </c>
      <c r="P69" s="3">
        <v>34164</v>
      </c>
      <c r="Q69" s="9">
        <v>0.9</v>
      </c>
      <c r="R69" s="9">
        <v>0.45</v>
      </c>
      <c r="S69" s="9">
        <v>0.4</v>
      </c>
      <c r="T69">
        <f t="shared" si="5"/>
        <v>0.49244289008980524</v>
      </c>
      <c r="V69">
        <f t="shared" si="0"/>
        <v>23.962488974578186</v>
      </c>
      <c r="AD69" s="9">
        <f t="shared" si="3"/>
        <v>435.55555555555566</v>
      </c>
      <c r="AE69" s="4">
        <v>9</v>
      </c>
      <c r="AI69" t="s">
        <v>66</v>
      </c>
      <c r="AK69" t="s">
        <v>226</v>
      </c>
    </row>
    <row r="70" spans="1:37" x14ac:dyDescent="0.25">
      <c r="A70" t="s">
        <v>64</v>
      </c>
      <c r="B70" t="s">
        <v>227</v>
      </c>
      <c r="D70" s="8" t="s">
        <v>221</v>
      </c>
      <c r="E70" s="4" t="s">
        <v>222</v>
      </c>
      <c r="F70" s="4" t="s">
        <v>223</v>
      </c>
      <c r="G70" s="4" t="s">
        <v>224</v>
      </c>
      <c r="H70" s="4" t="s">
        <v>225</v>
      </c>
      <c r="J70">
        <v>36</v>
      </c>
      <c r="K70" s="24">
        <v>50.44</v>
      </c>
      <c r="L70" s="10">
        <f t="shared" si="4"/>
        <v>36.840666666666664</v>
      </c>
      <c r="M70">
        <v>116</v>
      </c>
      <c r="N70" s="24">
        <v>28.22</v>
      </c>
      <c r="O70" s="10">
        <f t="shared" si="1"/>
        <v>-116.47033333333333</v>
      </c>
      <c r="P70" s="3">
        <v>34164</v>
      </c>
      <c r="Q70" s="9">
        <v>1.1000000000000001</v>
      </c>
      <c r="R70" s="9">
        <v>0.5</v>
      </c>
      <c r="S70" s="9">
        <v>0.4</v>
      </c>
      <c r="T70">
        <f t="shared" si="5"/>
        <v>0.58523499553598124</v>
      </c>
      <c r="V70">
        <f t="shared" si="0"/>
        <v>19.98310652189998</v>
      </c>
      <c r="AD70" s="9">
        <f t="shared" si="3"/>
        <v>356.36363636363637</v>
      </c>
      <c r="AE70">
        <v>9</v>
      </c>
      <c r="AI70" t="s">
        <v>66</v>
      </c>
      <c r="AK70" t="s">
        <v>384</v>
      </c>
    </row>
    <row r="71" spans="1:37" x14ac:dyDescent="0.25">
      <c r="A71" t="s">
        <v>64</v>
      </c>
      <c r="B71" t="s">
        <v>228</v>
      </c>
      <c r="D71" s="8" t="s">
        <v>229</v>
      </c>
      <c r="E71" s="4" t="s">
        <v>230</v>
      </c>
      <c r="F71" s="4" t="s">
        <v>231</v>
      </c>
      <c r="J71">
        <v>36</v>
      </c>
      <c r="K71" s="24">
        <v>50.38</v>
      </c>
      <c r="L71" s="10">
        <f t="shared" si="4"/>
        <v>36.839666666666666</v>
      </c>
      <c r="M71">
        <v>116</v>
      </c>
      <c r="N71" s="24">
        <v>28.19</v>
      </c>
      <c r="O71" s="10">
        <f t="shared" si="1"/>
        <v>-116.46983333333333</v>
      </c>
      <c r="P71" s="3">
        <v>34164</v>
      </c>
      <c r="Q71" s="9">
        <v>1.2</v>
      </c>
      <c r="R71" s="9">
        <v>1.5</v>
      </c>
      <c r="S71" s="9">
        <v>0.5</v>
      </c>
      <c r="T71">
        <f t="shared" si="5"/>
        <v>0.65</v>
      </c>
      <c r="V71">
        <f t="shared" si="0"/>
        <v>22.619864948040426</v>
      </c>
      <c r="AD71" s="9">
        <f t="shared" si="3"/>
        <v>408.33333333333331</v>
      </c>
      <c r="AE71" s="4">
        <v>6.5</v>
      </c>
      <c r="AI71" t="s">
        <v>66</v>
      </c>
      <c r="AK71" t="s">
        <v>232</v>
      </c>
    </row>
    <row r="72" spans="1:37" x14ac:dyDescent="0.25">
      <c r="A72" t="s">
        <v>64</v>
      </c>
      <c r="B72" t="s">
        <v>233</v>
      </c>
      <c r="D72" s="8" t="s">
        <v>234</v>
      </c>
      <c r="E72" s="4" t="s">
        <v>235</v>
      </c>
      <c r="F72" s="4" t="s">
        <v>236</v>
      </c>
      <c r="J72">
        <v>36</v>
      </c>
      <c r="K72" s="24">
        <v>50.41</v>
      </c>
      <c r="L72" s="10">
        <f t="shared" si="4"/>
        <v>36.840166666666669</v>
      </c>
      <c r="M72">
        <v>116</v>
      </c>
      <c r="N72" s="24">
        <v>28.2</v>
      </c>
      <c r="O72" s="10">
        <f t="shared" si="1"/>
        <v>-116.47</v>
      </c>
      <c r="P72" s="3">
        <v>34165</v>
      </c>
      <c r="Q72" s="9">
        <v>0.9</v>
      </c>
      <c r="R72" s="9">
        <v>0.6</v>
      </c>
      <c r="S72" s="9">
        <v>0.5</v>
      </c>
      <c r="T72">
        <f t="shared" si="5"/>
        <v>0.51478150704935</v>
      </c>
      <c r="V72">
        <f t="shared" si="0"/>
        <v>29.054604099077146</v>
      </c>
      <c r="AD72" s="9">
        <f t="shared" si="3"/>
        <v>544.44444444444446</v>
      </c>
      <c r="AE72">
        <v>6</v>
      </c>
      <c r="AI72" t="s">
        <v>66</v>
      </c>
      <c r="AK72" t="s">
        <v>385</v>
      </c>
    </row>
    <row r="73" spans="1:37" x14ac:dyDescent="0.25">
      <c r="A73" t="s">
        <v>64</v>
      </c>
      <c r="B73" t="s">
        <v>237</v>
      </c>
      <c r="D73" s="8" t="s">
        <v>238</v>
      </c>
      <c r="E73" s="4" t="s">
        <v>239</v>
      </c>
      <c r="J73">
        <v>36</v>
      </c>
      <c r="K73" s="24">
        <v>50.41</v>
      </c>
      <c r="L73" s="10">
        <f t="shared" si="4"/>
        <v>36.840166666666669</v>
      </c>
      <c r="M73">
        <v>116</v>
      </c>
      <c r="N73" s="24">
        <v>28.22</v>
      </c>
      <c r="O73" s="10">
        <f t="shared" si="1"/>
        <v>-116.47033333333333</v>
      </c>
      <c r="P73" s="3">
        <v>34165</v>
      </c>
      <c r="Q73" s="9">
        <v>1</v>
      </c>
      <c r="R73" s="9">
        <v>0.8</v>
      </c>
      <c r="S73" s="9">
        <v>0.3</v>
      </c>
      <c r="T73">
        <f t="shared" si="5"/>
        <v>0.52201532544552753</v>
      </c>
      <c r="V73">
        <f t="shared" si="0"/>
        <v>16.699244233993621</v>
      </c>
      <c r="AD73" s="9">
        <f t="shared" si="3"/>
        <v>294</v>
      </c>
      <c r="AE73" s="4">
        <v>8</v>
      </c>
      <c r="AI73" t="s">
        <v>66</v>
      </c>
      <c r="AK73" t="s">
        <v>240</v>
      </c>
    </row>
    <row r="74" spans="1:37" x14ac:dyDescent="0.25">
      <c r="A74" t="s">
        <v>64</v>
      </c>
      <c r="B74" t="s">
        <v>241</v>
      </c>
      <c r="D74" s="8" t="s">
        <v>242</v>
      </c>
      <c r="E74" s="4" t="s">
        <v>243</v>
      </c>
      <c r="F74" s="4" t="s">
        <v>244</v>
      </c>
      <c r="J74">
        <v>36</v>
      </c>
      <c r="K74" s="24">
        <v>50.38</v>
      </c>
      <c r="L74" s="10">
        <f t="shared" si="4"/>
        <v>36.839666666666666</v>
      </c>
      <c r="M74">
        <v>116</v>
      </c>
      <c r="N74" s="24">
        <v>28.22</v>
      </c>
      <c r="O74" s="10">
        <f t="shared" si="1"/>
        <v>-116.47033333333333</v>
      </c>
      <c r="P74" s="3">
        <v>34165</v>
      </c>
      <c r="Q74" s="9">
        <v>2.8</v>
      </c>
      <c r="R74" s="9">
        <v>1.3</v>
      </c>
      <c r="S74" s="9">
        <v>0.7</v>
      </c>
      <c r="T74">
        <f t="shared" si="5"/>
        <v>1.4430869689661809</v>
      </c>
      <c r="V74">
        <f t="shared" si="0"/>
        <v>14.036243467926477</v>
      </c>
      <c r="AD74" s="9">
        <f t="shared" si="3"/>
        <v>244.99999999999997</v>
      </c>
      <c r="AE74">
        <v>9</v>
      </c>
      <c r="AI74" t="s">
        <v>66</v>
      </c>
      <c r="AK74" t="s">
        <v>255</v>
      </c>
    </row>
    <row r="75" spans="1:37" x14ac:dyDescent="0.25">
      <c r="A75" t="s">
        <v>64</v>
      </c>
      <c r="B75" t="s">
        <v>246</v>
      </c>
      <c r="D75" s="8" t="s">
        <v>247</v>
      </c>
      <c r="E75" s="4" t="s">
        <v>248</v>
      </c>
      <c r="F75" s="4" t="s">
        <v>249</v>
      </c>
      <c r="J75">
        <v>36</v>
      </c>
      <c r="K75" s="24">
        <v>50.38</v>
      </c>
      <c r="L75" s="10">
        <f t="shared" si="4"/>
        <v>36.839666666666666</v>
      </c>
      <c r="M75">
        <v>116</v>
      </c>
      <c r="N75" s="24">
        <v>28.22</v>
      </c>
      <c r="O75" s="10">
        <f t="shared" si="1"/>
        <v>-116.47033333333333</v>
      </c>
      <c r="P75" s="3">
        <v>34165</v>
      </c>
      <c r="Q75" s="9">
        <v>1.9</v>
      </c>
      <c r="R75" s="9">
        <v>0.9</v>
      </c>
      <c r="S75" s="9">
        <v>0.9</v>
      </c>
      <c r="T75">
        <f t="shared" si="5"/>
        <v>1.0511898020814319</v>
      </c>
      <c r="V75">
        <f t="shared" si="0"/>
        <v>25.346175941946694</v>
      </c>
      <c r="AD75" s="9">
        <f t="shared" si="3"/>
        <v>464.21052631578948</v>
      </c>
      <c r="AE75" s="4">
        <v>3</v>
      </c>
      <c r="AI75" t="s">
        <v>66</v>
      </c>
      <c r="AK75" t="s">
        <v>250</v>
      </c>
    </row>
    <row r="76" spans="1:37" x14ac:dyDescent="0.25">
      <c r="A76" t="s">
        <v>64</v>
      </c>
      <c r="B76" t="s">
        <v>251</v>
      </c>
      <c r="D76" s="8" t="s">
        <v>245</v>
      </c>
      <c r="E76" s="4" t="s">
        <v>252</v>
      </c>
      <c r="F76" s="4" t="s">
        <v>253</v>
      </c>
      <c r="G76" s="4" t="s">
        <v>254</v>
      </c>
      <c r="J76">
        <v>36</v>
      </c>
      <c r="K76" s="24">
        <v>50.36</v>
      </c>
      <c r="L76" s="10">
        <f t="shared" si="4"/>
        <v>36.839333333333336</v>
      </c>
      <c r="M76">
        <v>116</v>
      </c>
      <c r="N76" s="24">
        <v>28.25</v>
      </c>
      <c r="O76" s="10">
        <f t="shared" si="1"/>
        <v>-116.47083333333333</v>
      </c>
      <c r="P76" s="3">
        <v>34165</v>
      </c>
      <c r="Q76" s="9">
        <v>3.85</v>
      </c>
      <c r="R76" s="9">
        <v>2.6</v>
      </c>
      <c r="S76" s="9">
        <v>1.8</v>
      </c>
      <c r="T76">
        <f t="shared" si="5"/>
        <v>2.125</v>
      </c>
      <c r="V76">
        <f t="shared" si="0"/>
        <v>25.057615418303023</v>
      </c>
      <c r="AD76" s="9">
        <f t="shared" si="3"/>
        <v>458.18181818181819</v>
      </c>
      <c r="AE76">
        <v>8</v>
      </c>
      <c r="AI76" t="s">
        <v>66</v>
      </c>
      <c r="AK76" t="s">
        <v>256</v>
      </c>
    </row>
    <row r="77" spans="1:37" x14ac:dyDescent="0.25">
      <c r="A77" t="s">
        <v>64</v>
      </c>
      <c r="B77" t="s">
        <v>257</v>
      </c>
      <c r="D77" s="8" t="s">
        <v>258</v>
      </c>
      <c r="E77" s="4" t="s">
        <v>259</v>
      </c>
      <c r="J77">
        <v>36</v>
      </c>
      <c r="K77" s="24">
        <v>50.36</v>
      </c>
      <c r="L77" s="10">
        <f t="shared" si="4"/>
        <v>36.839333333333336</v>
      </c>
      <c r="M77">
        <v>116</v>
      </c>
      <c r="N77" s="24">
        <v>28.27</v>
      </c>
      <c r="O77" s="10">
        <f t="shared" si="1"/>
        <v>-116.47116666666666</v>
      </c>
      <c r="P77" s="3">
        <v>34166</v>
      </c>
      <c r="Q77" s="9">
        <v>0.9</v>
      </c>
      <c r="R77" s="9">
        <v>0.5</v>
      </c>
      <c r="S77" s="9">
        <v>0.25</v>
      </c>
      <c r="T77">
        <f t="shared" si="5"/>
        <v>0.46703854230673514</v>
      </c>
      <c r="V77">
        <f t="shared" si="0"/>
        <v>15.524110996754256</v>
      </c>
      <c r="AD77" s="9">
        <f t="shared" si="3"/>
        <v>272.22222222222223</v>
      </c>
      <c r="AE77" s="4">
        <v>7</v>
      </c>
      <c r="AI77" t="s">
        <v>66</v>
      </c>
      <c r="AK77" t="s">
        <v>260</v>
      </c>
    </row>
    <row r="78" spans="1:37" x14ac:dyDescent="0.25">
      <c r="A78" t="s">
        <v>64</v>
      </c>
      <c r="B78" t="s">
        <v>261</v>
      </c>
      <c r="D78" s="8" t="s">
        <v>262</v>
      </c>
      <c r="E78" s="4" t="s">
        <v>263</v>
      </c>
      <c r="F78" s="4" t="s">
        <v>264</v>
      </c>
      <c r="J78">
        <v>36</v>
      </c>
      <c r="K78" s="24">
        <v>50.27</v>
      </c>
      <c r="L78" s="10">
        <f t="shared" si="4"/>
        <v>36.837833333333336</v>
      </c>
      <c r="M78">
        <v>116</v>
      </c>
      <c r="N78" s="24">
        <v>28.26</v>
      </c>
      <c r="O78" s="10">
        <f t="shared" si="1"/>
        <v>-116.471</v>
      </c>
      <c r="P78" s="3">
        <v>34166</v>
      </c>
      <c r="Q78" s="9">
        <v>8</v>
      </c>
      <c r="R78" s="9">
        <v>3</v>
      </c>
      <c r="S78" s="9">
        <v>2</v>
      </c>
      <c r="T78">
        <f t="shared" si="5"/>
        <v>4.1231056256176606</v>
      </c>
      <c r="V78">
        <f t="shared" si="0"/>
        <v>14.036243467926477</v>
      </c>
      <c r="AD78" s="9">
        <f t="shared" si="3"/>
        <v>244.99999999999997</v>
      </c>
      <c r="AE78">
        <v>7</v>
      </c>
      <c r="AI78" t="s">
        <v>66</v>
      </c>
      <c r="AK78" t="s">
        <v>265</v>
      </c>
    </row>
    <row r="79" spans="1:37" x14ac:dyDescent="0.25">
      <c r="A79" t="s">
        <v>64</v>
      </c>
      <c r="B79" t="s">
        <v>266</v>
      </c>
      <c r="D79" s="8" t="s">
        <v>267</v>
      </c>
      <c r="E79" s="4" t="s">
        <v>268</v>
      </c>
      <c r="F79" s="4" t="s">
        <v>269</v>
      </c>
      <c r="J79">
        <v>36</v>
      </c>
      <c r="K79" s="24">
        <v>50.27</v>
      </c>
      <c r="L79" s="10">
        <f t="shared" si="4"/>
        <v>36.837833333333336</v>
      </c>
      <c r="M79">
        <v>116</v>
      </c>
      <c r="N79" s="24">
        <v>28.26</v>
      </c>
      <c r="O79" s="10">
        <f t="shared" si="1"/>
        <v>-116.471</v>
      </c>
      <c r="P79" s="3">
        <v>34166</v>
      </c>
      <c r="Q79" s="9">
        <v>1.3</v>
      </c>
      <c r="R79" s="9">
        <v>0.3</v>
      </c>
      <c r="S79" s="9">
        <v>0.45</v>
      </c>
      <c r="T79">
        <f t="shared" si="5"/>
        <v>0.68784082460988027</v>
      </c>
      <c r="V79">
        <f t="shared" si="0"/>
        <v>19.093492000485615</v>
      </c>
      <c r="AD79" s="9">
        <f t="shared" si="3"/>
        <v>339.23076923076923</v>
      </c>
      <c r="AE79" s="4">
        <v>6</v>
      </c>
      <c r="AI79" t="s">
        <v>66</v>
      </c>
      <c r="AK79" t="s">
        <v>386</v>
      </c>
    </row>
    <row r="80" spans="1:37" x14ac:dyDescent="0.25">
      <c r="A80" t="s">
        <v>64</v>
      </c>
      <c r="B80" t="s">
        <v>270</v>
      </c>
      <c r="D80" s="8" t="s">
        <v>271</v>
      </c>
      <c r="E80" s="4" t="s">
        <v>272</v>
      </c>
      <c r="F80" s="4" t="s">
        <v>273</v>
      </c>
      <c r="J80">
        <v>36</v>
      </c>
      <c r="K80" s="24">
        <v>50.24</v>
      </c>
      <c r="L80" s="10">
        <f t="shared" si="4"/>
        <v>36.837333333333333</v>
      </c>
      <c r="M80">
        <v>116</v>
      </c>
      <c r="N80" s="24">
        <v>28.24</v>
      </c>
      <c r="O80" s="10">
        <f t="shared" si="1"/>
        <v>-116.47066666666667</v>
      </c>
      <c r="P80" s="3">
        <v>34166</v>
      </c>
      <c r="Q80" s="9">
        <v>1.5</v>
      </c>
      <c r="R80" s="9">
        <v>1</v>
      </c>
      <c r="S80" s="9">
        <v>0.4</v>
      </c>
      <c r="T80">
        <f t="shared" si="5"/>
        <v>0.77620873481300123</v>
      </c>
      <c r="V80">
        <f t="shared" si="0"/>
        <v>14.931417178137551</v>
      </c>
      <c r="AD80" s="9">
        <f t="shared" si="3"/>
        <v>261.33333333333331</v>
      </c>
      <c r="AE80">
        <v>7</v>
      </c>
      <c r="AI80" t="s">
        <v>66</v>
      </c>
      <c r="AK80" t="s">
        <v>274</v>
      </c>
    </row>
    <row r="81" spans="1:37" x14ac:dyDescent="0.25">
      <c r="A81" t="s">
        <v>64</v>
      </c>
      <c r="B81" t="s">
        <v>275</v>
      </c>
      <c r="D81" s="8" t="s">
        <v>276</v>
      </c>
      <c r="E81" s="4" t="s">
        <v>277</v>
      </c>
      <c r="F81" s="4" t="s">
        <v>278</v>
      </c>
      <c r="J81">
        <v>36</v>
      </c>
      <c r="K81" s="24">
        <v>50.2</v>
      </c>
      <c r="L81" s="10">
        <f t="shared" si="4"/>
        <v>36.836666666666666</v>
      </c>
      <c r="M81">
        <v>116</v>
      </c>
      <c r="N81" s="24">
        <v>28.23</v>
      </c>
      <c r="O81" s="10">
        <f t="shared" si="1"/>
        <v>-116.4705</v>
      </c>
      <c r="P81" s="3">
        <v>34166</v>
      </c>
      <c r="Q81" s="9">
        <v>1.3</v>
      </c>
      <c r="R81" s="9">
        <v>1.2</v>
      </c>
      <c r="S81" s="9">
        <v>0.5</v>
      </c>
      <c r="T81">
        <f t="shared" si="5"/>
        <v>0.69641941385920603</v>
      </c>
      <c r="V81">
        <f t="shared" si="0"/>
        <v>21.037511025421814</v>
      </c>
      <c r="AD81" s="9">
        <f t="shared" si="3"/>
        <v>376.92307692307691</v>
      </c>
      <c r="AE81" s="4">
        <v>9</v>
      </c>
      <c r="AI81" t="s">
        <v>66</v>
      </c>
      <c r="AK81" t="s">
        <v>387</v>
      </c>
    </row>
    <row r="82" spans="1:37" x14ac:dyDescent="0.25">
      <c r="A82" t="s">
        <v>64</v>
      </c>
      <c r="B82" t="s">
        <v>279</v>
      </c>
      <c r="D82" s="8" t="s">
        <v>280</v>
      </c>
      <c r="E82" s="4" t="s">
        <v>281</v>
      </c>
      <c r="F82" s="4" t="s">
        <v>282</v>
      </c>
      <c r="G82" s="4" t="s">
        <v>283</v>
      </c>
      <c r="J82">
        <v>36</v>
      </c>
      <c r="K82" s="24">
        <v>50.2</v>
      </c>
      <c r="L82" s="10">
        <f t="shared" si="4"/>
        <v>36.836666666666666</v>
      </c>
      <c r="M82">
        <v>116</v>
      </c>
      <c r="N82" s="24">
        <v>28.25</v>
      </c>
      <c r="O82" s="10">
        <f t="shared" si="1"/>
        <v>-116.47083333333333</v>
      </c>
      <c r="P82" s="3">
        <v>34166</v>
      </c>
      <c r="Q82" s="9">
        <v>0.8</v>
      </c>
      <c r="R82" s="9">
        <v>0.7</v>
      </c>
      <c r="S82" s="9">
        <v>0.4</v>
      </c>
      <c r="T82">
        <f t="shared" si="5"/>
        <v>0.44721359549995798</v>
      </c>
      <c r="V82">
        <f t="shared" si="0"/>
        <v>26.56505117707799</v>
      </c>
      <c r="AD82" s="9">
        <f t="shared" si="3"/>
        <v>490</v>
      </c>
      <c r="AE82">
        <v>9</v>
      </c>
      <c r="AI82" t="s">
        <v>66</v>
      </c>
      <c r="AK82" t="s">
        <v>284</v>
      </c>
    </row>
    <row r="83" spans="1:37" x14ac:dyDescent="0.25">
      <c r="A83" t="s">
        <v>64</v>
      </c>
      <c r="B83" t="s">
        <v>285</v>
      </c>
      <c r="D83" s="8" t="s">
        <v>286</v>
      </c>
      <c r="E83" s="4" t="s">
        <v>287</v>
      </c>
      <c r="F83" s="4" t="s">
        <v>288</v>
      </c>
      <c r="G83" s="4" t="s">
        <v>289</v>
      </c>
      <c r="J83">
        <v>36</v>
      </c>
      <c r="K83" s="24">
        <v>50.19</v>
      </c>
      <c r="L83" s="10">
        <f t="shared" si="4"/>
        <v>36.836500000000001</v>
      </c>
      <c r="M83">
        <v>116</v>
      </c>
      <c r="N83" s="24">
        <v>28.26</v>
      </c>
      <c r="O83" s="10">
        <f t="shared" si="1"/>
        <v>-116.471</v>
      </c>
      <c r="P83" s="3">
        <v>34166</v>
      </c>
      <c r="Q83" s="9">
        <v>0.9</v>
      </c>
      <c r="R83" s="9">
        <v>0.75</v>
      </c>
      <c r="S83" s="9">
        <v>0.5</v>
      </c>
      <c r="T83">
        <f t="shared" si="5"/>
        <v>0.51478150704935</v>
      </c>
      <c r="V83">
        <f t="shared" si="0"/>
        <v>29.054604099077146</v>
      </c>
      <c r="AD83" s="9">
        <f t="shared" si="3"/>
        <v>544.44444444444446</v>
      </c>
      <c r="AE83" s="4">
        <v>8.5</v>
      </c>
      <c r="AI83" t="s">
        <v>66</v>
      </c>
      <c r="AK83" t="s">
        <v>290</v>
      </c>
    </row>
    <row r="84" spans="1:37" x14ac:dyDescent="0.25">
      <c r="A84" t="s">
        <v>64</v>
      </c>
      <c r="B84" t="s">
        <v>291</v>
      </c>
      <c r="D84" s="8" t="s">
        <v>292</v>
      </c>
      <c r="E84" s="4" t="s">
        <v>293</v>
      </c>
      <c r="F84" s="4" t="s">
        <v>294</v>
      </c>
      <c r="J84">
        <v>36</v>
      </c>
      <c r="K84" s="24">
        <v>50.16</v>
      </c>
      <c r="L84" s="10">
        <f t="shared" si="4"/>
        <v>36.835999999999999</v>
      </c>
      <c r="M84">
        <v>116</v>
      </c>
      <c r="N84" s="24">
        <v>28.26</v>
      </c>
      <c r="O84" s="10">
        <f t="shared" si="1"/>
        <v>-116.471</v>
      </c>
      <c r="P84" s="3">
        <v>34166</v>
      </c>
      <c r="Q84" s="9">
        <v>0.9</v>
      </c>
      <c r="R84" s="9">
        <v>0.8</v>
      </c>
      <c r="S84" s="9">
        <v>0.6</v>
      </c>
      <c r="T84">
        <f t="shared" si="5"/>
        <v>0.54083269131959832</v>
      </c>
      <c r="V84">
        <f t="shared" si="0"/>
        <v>33.690067525979785</v>
      </c>
      <c r="AD84" s="9">
        <f t="shared" si="3"/>
        <v>653.33333333333326</v>
      </c>
      <c r="AE84" s="4">
        <v>7.5</v>
      </c>
      <c r="AI84" t="s">
        <v>66</v>
      </c>
      <c r="AK84" t="s">
        <v>295</v>
      </c>
    </row>
    <row r="85" spans="1:37" x14ac:dyDescent="0.25">
      <c r="A85" t="s">
        <v>64</v>
      </c>
      <c r="B85" t="s">
        <v>296</v>
      </c>
      <c r="D85" s="8" t="s">
        <v>297</v>
      </c>
      <c r="E85" s="4" t="s">
        <v>298</v>
      </c>
      <c r="F85" s="4" t="s">
        <v>299</v>
      </c>
      <c r="J85">
        <v>36</v>
      </c>
      <c r="K85" s="24">
        <v>50.16</v>
      </c>
      <c r="L85" s="10">
        <f t="shared" si="4"/>
        <v>36.835999999999999</v>
      </c>
      <c r="M85">
        <v>116</v>
      </c>
      <c r="N85" s="24">
        <v>28.26</v>
      </c>
      <c r="O85" s="10">
        <f t="shared" si="1"/>
        <v>-116.471</v>
      </c>
      <c r="P85" s="3">
        <v>34166</v>
      </c>
      <c r="Q85" s="9">
        <v>0.7</v>
      </c>
      <c r="R85" s="9">
        <v>0.4</v>
      </c>
      <c r="S85" s="9">
        <v>0.3</v>
      </c>
      <c r="T85">
        <f t="shared" si="5"/>
        <v>0.38078865529319539</v>
      </c>
      <c r="V85">
        <f t="shared" si="0"/>
        <v>23.198590513648188</v>
      </c>
      <c r="AD85" s="9">
        <f t="shared" si="3"/>
        <v>419.99999999999994</v>
      </c>
      <c r="AE85" s="4">
        <v>6</v>
      </c>
      <c r="AI85" t="s">
        <v>66</v>
      </c>
      <c r="AK85" t="s">
        <v>300</v>
      </c>
    </row>
    <row r="86" spans="1:37" x14ac:dyDescent="0.25">
      <c r="A86" t="s">
        <v>64</v>
      </c>
      <c r="B86" t="s">
        <v>301</v>
      </c>
      <c r="D86" s="8" t="s">
        <v>302</v>
      </c>
      <c r="E86" s="4" t="s">
        <v>303</v>
      </c>
      <c r="F86" s="4" t="s">
        <v>304</v>
      </c>
      <c r="G86" s="4" t="s">
        <v>305</v>
      </c>
      <c r="J86">
        <v>36</v>
      </c>
      <c r="K86" s="24">
        <v>50.12</v>
      </c>
      <c r="L86" s="10">
        <f t="shared" si="4"/>
        <v>36.835333333333331</v>
      </c>
      <c r="M86">
        <v>116</v>
      </c>
      <c r="N86" s="24">
        <v>28.29</v>
      </c>
      <c r="O86" s="10">
        <f t="shared" si="1"/>
        <v>-116.47150000000001</v>
      </c>
      <c r="P86" s="3">
        <v>34166</v>
      </c>
      <c r="Q86" s="9">
        <v>1.5</v>
      </c>
      <c r="R86" s="9">
        <v>1.5</v>
      </c>
      <c r="S86" s="9">
        <v>0.7</v>
      </c>
      <c r="T86">
        <f t="shared" si="5"/>
        <v>0.82764726786234244</v>
      </c>
      <c r="V86">
        <f t="shared" si="0"/>
        <v>25.01689347810002</v>
      </c>
      <c r="AD86" s="9">
        <f t="shared" si="3"/>
        <v>457.33333333333331</v>
      </c>
      <c r="AE86" s="4">
        <v>6.5</v>
      </c>
      <c r="AI86" t="s">
        <v>66</v>
      </c>
      <c r="AK86" t="s">
        <v>306</v>
      </c>
    </row>
    <row r="87" spans="1:37" x14ac:dyDescent="0.25">
      <c r="A87" t="s">
        <v>64</v>
      </c>
      <c r="B87" t="s">
        <v>307</v>
      </c>
      <c r="D87" s="8" t="s">
        <v>308</v>
      </c>
      <c r="E87" s="4" t="s">
        <v>309</v>
      </c>
      <c r="F87" s="4" t="s">
        <v>310</v>
      </c>
      <c r="J87">
        <v>36</v>
      </c>
      <c r="K87" s="24">
        <v>50.13</v>
      </c>
      <c r="L87" s="10">
        <f t="shared" si="4"/>
        <v>36.835500000000003</v>
      </c>
      <c r="M87">
        <v>116</v>
      </c>
      <c r="N87" s="24">
        <v>28.25</v>
      </c>
      <c r="O87" s="10">
        <f t="shared" si="1"/>
        <v>-116.47083333333333</v>
      </c>
      <c r="P87" s="3">
        <v>34167</v>
      </c>
      <c r="Q87" s="9">
        <v>0.65</v>
      </c>
      <c r="R87" s="9">
        <v>0.3</v>
      </c>
      <c r="S87" s="9">
        <v>0.2</v>
      </c>
      <c r="T87">
        <f t="shared" si="5"/>
        <v>0.34003676271838607</v>
      </c>
      <c r="V87">
        <f t="shared" si="0"/>
        <v>17.102728969052372</v>
      </c>
      <c r="AD87" s="9">
        <f t="shared" si="3"/>
        <v>301.53846153846155</v>
      </c>
      <c r="AE87">
        <v>4</v>
      </c>
      <c r="AI87" t="s">
        <v>66</v>
      </c>
      <c r="AK87" t="s">
        <v>311</v>
      </c>
    </row>
    <row r="88" spans="1:37" x14ac:dyDescent="0.25">
      <c r="A88" t="s">
        <v>64</v>
      </c>
      <c r="B88" t="s">
        <v>312</v>
      </c>
      <c r="D88" s="8" t="s">
        <v>313</v>
      </c>
      <c r="E88" s="4" t="s">
        <v>315</v>
      </c>
      <c r="F88" s="4" t="s">
        <v>314</v>
      </c>
      <c r="J88">
        <v>36</v>
      </c>
      <c r="K88" s="24">
        <v>50.09</v>
      </c>
      <c r="L88" s="10">
        <f t="shared" si="4"/>
        <v>36.834833333333336</v>
      </c>
      <c r="M88">
        <v>116</v>
      </c>
      <c r="N88" s="24">
        <v>28.25</v>
      </c>
      <c r="O88" s="10">
        <f t="shared" si="1"/>
        <v>-116.47083333333333</v>
      </c>
      <c r="P88" s="3">
        <v>34167</v>
      </c>
      <c r="Q88" s="9">
        <v>1.4</v>
      </c>
      <c r="R88" s="9">
        <v>0.9</v>
      </c>
      <c r="S88" s="9">
        <v>0.6</v>
      </c>
      <c r="T88">
        <f t="shared" si="5"/>
        <v>0.76157731058639078</v>
      </c>
      <c r="V88">
        <f t="shared" si="0"/>
        <v>23.198590513648188</v>
      </c>
      <c r="AD88" s="9">
        <f t="shared" si="3"/>
        <v>419.99999999999994</v>
      </c>
      <c r="AE88">
        <v>8</v>
      </c>
      <c r="AI88" t="s">
        <v>66</v>
      </c>
      <c r="AK88" t="s">
        <v>316</v>
      </c>
    </row>
    <row r="89" spans="1:37" x14ac:dyDescent="0.25">
      <c r="A89" t="s">
        <v>64</v>
      </c>
      <c r="B89" t="s">
        <v>317</v>
      </c>
      <c r="D89" s="8" t="s">
        <v>318</v>
      </c>
      <c r="E89" s="4" t="s">
        <v>319</v>
      </c>
      <c r="F89" s="4" t="s">
        <v>320</v>
      </c>
      <c r="J89">
        <v>36</v>
      </c>
      <c r="K89" s="24">
        <v>50.03</v>
      </c>
      <c r="L89" s="10">
        <f t="shared" si="4"/>
        <v>36.833833333333331</v>
      </c>
      <c r="M89">
        <v>116</v>
      </c>
      <c r="N89" s="24">
        <v>28.29</v>
      </c>
      <c r="O89" s="10">
        <f t="shared" si="1"/>
        <v>-116.47150000000001</v>
      </c>
      <c r="P89" s="3">
        <v>34167</v>
      </c>
      <c r="Q89" s="9">
        <v>0.6</v>
      </c>
      <c r="R89" s="9">
        <v>0.5</v>
      </c>
      <c r="S89" s="9">
        <v>0.3</v>
      </c>
      <c r="T89">
        <f t="shared" si="5"/>
        <v>0.33541019662496846</v>
      </c>
      <c r="V89">
        <f t="shared" si="0"/>
        <v>26.56505117707799</v>
      </c>
      <c r="AD89" s="9">
        <f t="shared" si="3"/>
        <v>490</v>
      </c>
      <c r="AE89" s="4">
        <v>6.5</v>
      </c>
      <c r="AI89" t="s">
        <v>66</v>
      </c>
      <c r="AK89" t="s">
        <v>321</v>
      </c>
    </row>
    <row r="90" spans="1:37" x14ac:dyDescent="0.25">
      <c r="A90" t="s">
        <v>64</v>
      </c>
      <c r="B90" t="s">
        <v>322</v>
      </c>
      <c r="D90" s="8" t="s">
        <v>323</v>
      </c>
      <c r="E90" s="4" t="s">
        <v>324</v>
      </c>
      <c r="F90" s="4" t="s">
        <v>325</v>
      </c>
      <c r="J90">
        <v>36</v>
      </c>
      <c r="K90" s="24">
        <v>50.05</v>
      </c>
      <c r="L90" s="10">
        <f t="shared" si="4"/>
        <v>36.834166666666668</v>
      </c>
      <c r="M90">
        <v>116</v>
      </c>
      <c r="N90" s="24">
        <v>28.25</v>
      </c>
      <c r="O90" s="10">
        <f t="shared" si="1"/>
        <v>-116.47083333333333</v>
      </c>
      <c r="P90" s="3">
        <v>34167</v>
      </c>
      <c r="Q90" s="9">
        <v>1.7</v>
      </c>
      <c r="R90" s="9">
        <v>1.5</v>
      </c>
      <c r="S90" s="9">
        <v>0.45</v>
      </c>
      <c r="T90">
        <f t="shared" si="5"/>
        <v>0.87927526975344872</v>
      </c>
      <c r="V90">
        <f t="shared" si="0"/>
        <v>14.826479970355665</v>
      </c>
      <c r="AD90" s="9">
        <f t="shared" si="3"/>
        <v>259.41176470588238</v>
      </c>
      <c r="AE90" s="4">
        <v>9</v>
      </c>
      <c r="AI90" t="s">
        <v>66</v>
      </c>
      <c r="AK90" t="s">
        <v>326</v>
      </c>
    </row>
    <row r="91" spans="1:37" x14ac:dyDescent="0.25">
      <c r="A91" t="s">
        <v>64</v>
      </c>
      <c r="B91" t="s">
        <v>327</v>
      </c>
      <c r="D91" s="8" t="s">
        <v>328</v>
      </c>
      <c r="E91" s="4" t="s">
        <v>329</v>
      </c>
      <c r="J91">
        <v>36</v>
      </c>
      <c r="K91" s="24">
        <v>49.99</v>
      </c>
      <c r="L91" s="10">
        <f t="shared" si="4"/>
        <v>36.833166666666664</v>
      </c>
      <c r="M91">
        <v>116</v>
      </c>
      <c r="N91" s="24">
        <v>28.18</v>
      </c>
      <c r="O91" s="10">
        <f t="shared" si="1"/>
        <v>-116.46966666666667</v>
      </c>
      <c r="P91" s="3">
        <v>34167</v>
      </c>
      <c r="Q91" s="9">
        <v>1.8</v>
      </c>
      <c r="R91" s="9">
        <v>1.1000000000000001</v>
      </c>
      <c r="S91" s="9">
        <v>0.4</v>
      </c>
      <c r="T91">
        <f t="shared" si="5"/>
        <v>0.92195444572928875</v>
      </c>
      <c r="V91">
        <f t="shared" si="0"/>
        <v>12.528807709151511</v>
      </c>
      <c r="AD91" s="9">
        <f t="shared" si="3"/>
        <v>217.77777777777777</v>
      </c>
      <c r="AE91" s="4">
        <v>9</v>
      </c>
      <c r="AI91" t="s">
        <v>66</v>
      </c>
      <c r="AK91" t="s">
        <v>330</v>
      </c>
    </row>
    <row r="92" spans="1:37" x14ac:dyDescent="0.25">
      <c r="A92" t="s">
        <v>64</v>
      </c>
      <c r="B92" t="s">
        <v>331</v>
      </c>
      <c r="D92" s="8" t="s">
        <v>332</v>
      </c>
      <c r="E92" s="4" t="s">
        <v>333</v>
      </c>
      <c r="F92" s="4" t="s">
        <v>334</v>
      </c>
      <c r="G92" s="4" t="s">
        <v>335</v>
      </c>
      <c r="J92">
        <v>36</v>
      </c>
      <c r="K92" s="24">
        <v>49.99</v>
      </c>
      <c r="L92" s="10">
        <f t="shared" si="4"/>
        <v>36.833166666666664</v>
      </c>
      <c r="M92">
        <v>116</v>
      </c>
      <c r="N92" s="24">
        <v>28.19</v>
      </c>
      <c r="O92" s="10">
        <f t="shared" si="1"/>
        <v>-116.46983333333333</v>
      </c>
      <c r="P92" s="3">
        <v>34167</v>
      </c>
      <c r="Q92" s="9">
        <v>0.85</v>
      </c>
      <c r="R92" s="9">
        <v>0.6</v>
      </c>
      <c r="S92" s="9">
        <v>0.3</v>
      </c>
      <c r="T92">
        <f t="shared" si="5"/>
        <v>0.45069390943299864</v>
      </c>
      <c r="V92">
        <f t="shared" si="0"/>
        <v>19.440034828176191</v>
      </c>
      <c r="AD92" s="9">
        <f t="shared" si="3"/>
        <v>345.88235294117652</v>
      </c>
      <c r="AE92" s="4">
        <v>9</v>
      </c>
      <c r="AI92" t="s">
        <v>66</v>
      </c>
      <c r="AK92" t="s">
        <v>336</v>
      </c>
    </row>
    <row r="93" spans="1:37" x14ac:dyDescent="0.25">
      <c r="A93" t="s">
        <v>64</v>
      </c>
      <c r="B93" t="s">
        <v>337</v>
      </c>
      <c r="D93" s="8" t="s">
        <v>338</v>
      </c>
      <c r="E93" s="4" t="s">
        <v>339</v>
      </c>
      <c r="F93" s="4" t="s">
        <v>340</v>
      </c>
      <c r="G93" s="4" t="s">
        <v>341</v>
      </c>
      <c r="J93">
        <v>36</v>
      </c>
      <c r="K93" s="24">
        <v>49.94</v>
      </c>
      <c r="L93" s="10">
        <f t="shared" si="4"/>
        <v>36.832333333333331</v>
      </c>
      <c r="M93">
        <v>116</v>
      </c>
      <c r="N93" s="24">
        <v>28.18</v>
      </c>
      <c r="O93" s="10">
        <f t="shared" si="1"/>
        <v>-116.46966666666667</v>
      </c>
      <c r="P93" s="3">
        <v>34167</v>
      </c>
      <c r="Q93" s="9">
        <v>0.85</v>
      </c>
      <c r="R93" s="9">
        <v>0.35</v>
      </c>
      <c r="S93" s="9">
        <v>0.35</v>
      </c>
      <c r="T93">
        <f t="shared" si="5"/>
        <v>0.45961940777125587</v>
      </c>
      <c r="V93">
        <f t="shared" si="0"/>
        <v>22.380135051959574</v>
      </c>
      <c r="AD93" s="9">
        <f t="shared" si="3"/>
        <v>403.52941176470586</v>
      </c>
      <c r="AE93" s="4">
        <v>8.5</v>
      </c>
      <c r="AI93" t="s">
        <v>66</v>
      </c>
      <c r="AK93" t="s">
        <v>388</v>
      </c>
    </row>
    <row r="94" spans="1:37" x14ac:dyDescent="0.25">
      <c r="A94" t="s">
        <v>64</v>
      </c>
      <c r="B94" t="s">
        <v>342</v>
      </c>
      <c r="D94" s="8" t="s">
        <v>343</v>
      </c>
      <c r="E94" s="4" t="s">
        <v>344</v>
      </c>
      <c r="J94">
        <v>36</v>
      </c>
      <c r="K94" s="24">
        <v>49.95</v>
      </c>
      <c r="L94" s="10">
        <f t="shared" si="4"/>
        <v>36.832500000000003</v>
      </c>
      <c r="M94">
        <v>116</v>
      </c>
      <c r="N94" s="24">
        <v>28.19</v>
      </c>
      <c r="O94" s="10">
        <f t="shared" si="1"/>
        <v>-116.46983333333333</v>
      </c>
      <c r="P94" s="3">
        <v>34167</v>
      </c>
      <c r="Q94" s="9">
        <v>0.65</v>
      </c>
      <c r="R94" s="9">
        <v>0.45</v>
      </c>
      <c r="S94" s="9">
        <v>0.3</v>
      </c>
      <c r="T94">
        <f t="shared" si="5"/>
        <v>0.35794552658190887</v>
      </c>
      <c r="V94">
        <f t="shared" si="0"/>
        <v>24.775140568831922</v>
      </c>
      <c r="AD94" s="9">
        <f t="shared" si="3"/>
        <v>452.30769230769238</v>
      </c>
      <c r="AE94" s="4">
        <v>8.5</v>
      </c>
      <c r="AI94" t="s">
        <v>66</v>
      </c>
      <c r="AK94" t="s">
        <v>345</v>
      </c>
    </row>
    <row r="95" spans="1:37" x14ac:dyDescent="0.25">
      <c r="A95" t="s">
        <v>64</v>
      </c>
      <c r="B95" t="s">
        <v>346</v>
      </c>
      <c r="D95" s="8" t="s">
        <v>347</v>
      </c>
      <c r="E95" s="4" t="s">
        <v>348</v>
      </c>
      <c r="J95">
        <v>36</v>
      </c>
      <c r="K95" s="24">
        <v>49.84</v>
      </c>
      <c r="L95" s="10">
        <f t="shared" si="4"/>
        <v>36.830666666666666</v>
      </c>
      <c r="M95">
        <v>116</v>
      </c>
      <c r="N95" s="24">
        <v>28.13</v>
      </c>
      <c r="O95" s="10">
        <f t="shared" si="1"/>
        <v>-116.46883333333334</v>
      </c>
      <c r="P95" s="3">
        <v>34168</v>
      </c>
      <c r="Q95" s="9">
        <v>1.1000000000000001</v>
      </c>
      <c r="R95" s="9">
        <v>0.65</v>
      </c>
      <c r="S95" s="9">
        <v>0.2</v>
      </c>
      <c r="T95">
        <f t="shared" si="5"/>
        <v>0.55901699437494745</v>
      </c>
      <c r="V95">
        <f t="shared" si="0"/>
        <v>10.304846468766033</v>
      </c>
      <c r="AD95" s="9">
        <f t="shared" si="3"/>
        <v>178.18181818181819</v>
      </c>
      <c r="AE95" s="4">
        <v>6</v>
      </c>
      <c r="AI95" t="s">
        <v>66</v>
      </c>
      <c r="AK95" t="s">
        <v>349</v>
      </c>
    </row>
    <row r="96" spans="1:37" x14ac:dyDescent="0.25">
      <c r="A96" t="s">
        <v>64</v>
      </c>
      <c r="B96" t="s">
        <v>353</v>
      </c>
      <c r="D96" s="8" t="s">
        <v>350</v>
      </c>
      <c r="E96" s="4" t="s">
        <v>351</v>
      </c>
      <c r="F96" s="4" t="s">
        <v>352</v>
      </c>
      <c r="J96">
        <v>36</v>
      </c>
      <c r="K96" s="24">
        <v>49.83</v>
      </c>
      <c r="L96" s="10">
        <f t="shared" si="4"/>
        <v>36.830500000000001</v>
      </c>
      <c r="M96">
        <v>116</v>
      </c>
      <c r="N96" s="24">
        <v>28.14</v>
      </c>
      <c r="O96" s="10">
        <f t="shared" si="1"/>
        <v>-116.46899999999999</v>
      </c>
      <c r="P96" s="3">
        <v>34168</v>
      </c>
      <c r="Q96" s="9">
        <v>0.33</v>
      </c>
      <c r="R96" s="9">
        <v>0.4</v>
      </c>
      <c r="S96" s="9">
        <v>0.14000000000000001</v>
      </c>
      <c r="T96">
        <f t="shared" si="5"/>
        <v>0.17923448328934921</v>
      </c>
      <c r="V96">
        <f t="shared" si="0"/>
        <v>22.988716802080639</v>
      </c>
      <c r="AD96" s="9">
        <f t="shared" si="3"/>
        <v>415.75757575757575</v>
      </c>
      <c r="AE96" s="4">
        <v>7.5</v>
      </c>
      <c r="AI96" t="s">
        <v>66</v>
      </c>
      <c r="AK96" t="s">
        <v>356</v>
      </c>
    </row>
    <row r="97" spans="1:37" x14ac:dyDescent="0.25">
      <c r="A97" t="s">
        <v>64</v>
      </c>
      <c r="B97" t="s">
        <v>354</v>
      </c>
      <c r="D97" s="8" t="s">
        <v>350</v>
      </c>
      <c r="E97" s="4" t="s">
        <v>351</v>
      </c>
      <c r="F97" s="4" t="s">
        <v>352</v>
      </c>
      <c r="J97">
        <v>36</v>
      </c>
      <c r="K97" s="24">
        <v>49.83</v>
      </c>
      <c r="L97" s="10">
        <f t="shared" si="4"/>
        <v>36.830500000000001</v>
      </c>
      <c r="M97">
        <v>116</v>
      </c>
      <c r="N97" s="24">
        <v>28.14</v>
      </c>
      <c r="O97" s="10">
        <f t="shared" si="1"/>
        <v>-116.46899999999999</v>
      </c>
      <c r="P97" s="3">
        <v>34168</v>
      </c>
      <c r="Q97" s="9">
        <v>0.4</v>
      </c>
      <c r="R97" s="9">
        <v>0.5</v>
      </c>
      <c r="S97" s="9">
        <v>0.4</v>
      </c>
      <c r="T97">
        <f t="shared" si="5"/>
        <v>0.28284271247461906</v>
      </c>
      <c r="V97">
        <f t="shared" si="0"/>
        <v>45</v>
      </c>
      <c r="AD97" s="9">
        <f t="shared" si="3"/>
        <v>979.99999999999989</v>
      </c>
      <c r="AE97" s="4">
        <v>7.5</v>
      </c>
      <c r="AI97" t="s">
        <v>66</v>
      </c>
      <c r="AK97" t="s">
        <v>357</v>
      </c>
    </row>
    <row r="98" spans="1:37" x14ac:dyDescent="0.25">
      <c r="A98" t="s">
        <v>64</v>
      </c>
      <c r="B98" t="s">
        <v>355</v>
      </c>
      <c r="D98" s="8" t="s">
        <v>350</v>
      </c>
      <c r="E98" s="4" t="s">
        <v>351</v>
      </c>
      <c r="F98" s="4" t="s">
        <v>352</v>
      </c>
      <c r="J98">
        <v>36</v>
      </c>
      <c r="K98" s="24">
        <v>49.83</v>
      </c>
      <c r="L98" s="10">
        <f t="shared" si="4"/>
        <v>36.830500000000001</v>
      </c>
      <c r="M98">
        <v>116</v>
      </c>
      <c r="N98" s="24">
        <v>28.14</v>
      </c>
      <c r="O98" s="10">
        <f t="shared" si="1"/>
        <v>-116.46899999999999</v>
      </c>
      <c r="P98" s="3">
        <v>34168</v>
      </c>
      <c r="Q98" s="9">
        <v>1.3</v>
      </c>
      <c r="R98" s="9">
        <v>0.9</v>
      </c>
      <c r="S98" s="9">
        <v>0.4</v>
      </c>
      <c r="T98">
        <f t="shared" si="5"/>
        <v>0.68007352543677213</v>
      </c>
      <c r="V98">
        <f t="shared" si="0"/>
        <v>17.102728969052372</v>
      </c>
      <c r="AD98" s="9">
        <f t="shared" si="3"/>
        <v>301.53846153846155</v>
      </c>
      <c r="AE98" s="4">
        <v>7.5</v>
      </c>
      <c r="AI98" t="s">
        <v>66</v>
      </c>
      <c r="AK98" t="s">
        <v>358</v>
      </c>
    </row>
    <row r="99" spans="1:37" x14ac:dyDescent="0.25">
      <c r="A99" t="s">
        <v>64</v>
      </c>
      <c r="B99" t="s">
        <v>359</v>
      </c>
      <c r="D99" s="8" t="s">
        <v>360</v>
      </c>
      <c r="E99" s="4" t="s">
        <v>361</v>
      </c>
      <c r="J99">
        <v>36</v>
      </c>
      <c r="K99" s="24">
        <v>49.8</v>
      </c>
      <c r="L99" s="10">
        <f xml:space="preserve"> J99 + K99/60</f>
        <v>36.83</v>
      </c>
      <c r="M99">
        <v>116</v>
      </c>
      <c r="N99" s="24">
        <v>28.21</v>
      </c>
      <c r="O99" s="10">
        <f>-(M99 + N99/60)</f>
        <v>-116.47016666666667</v>
      </c>
      <c r="P99" s="3">
        <v>34168</v>
      </c>
      <c r="Q99" s="9">
        <v>1.3</v>
      </c>
      <c r="R99" s="9">
        <v>1</v>
      </c>
      <c r="S99" s="9">
        <v>0.5</v>
      </c>
      <c r="T99">
        <f t="shared" si="5"/>
        <v>0.69641941385920603</v>
      </c>
      <c r="V99">
        <f t="shared" si="0"/>
        <v>21.037511025421814</v>
      </c>
      <c r="AD99" s="9">
        <f t="shared" si="3"/>
        <v>376.92307692307691</v>
      </c>
      <c r="AE99">
        <v>8</v>
      </c>
      <c r="AI99" t="s">
        <v>66</v>
      </c>
      <c r="AK99" t="s">
        <v>362</v>
      </c>
    </row>
    <row r="100" spans="1:37" x14ac:dyDescent="0.25">
      <c r="A100" t="s">
        <v>77</v>
      </c>
      <c r="B100" t="s">
        <v>363</v>
      </c>
      <c r="D100" s="8" t="s">
        <v>364</v>
      </c>
      <c r="E100" s="4" t="s">
        <v>365</v>
      </c>
      <c r="J100">
        <v>36</v>
      </c>
      <c r="K100" s="24">
        <v>49.81</v>
      </c>
      <c r="L100" s="10">
        <f xml:space="preserve"> J100 + K100/60</f>
        <v>36.830166666666663</v>
      </c>
      <c r="M100">
        <v>116</v>
      </c>
      <c r="N100" s="24">
        <v>28.16</v>
      </c>
      <c r="O100" s="10">
        <f>-(M100 + N100/60)</f>
        <v>-116.46933333333334</v>
      </c>
      <c r="P100" s="3">
        <v>34168</v>
      </c>
      <c r="Q100" s="9">
        <v>0.56000000000000005</v>
      </c>
      <c r="R100" s="9">
        <v>0.45</v>
      </c>
      <c r="S100" s="9">
        <v>0.25</v>
      </c>
      <c r="T100">
        <f t="shared" si="5"/>
        <v>0.3066349621292393</v>
      </c>
      <c r="V100">
        <f t="shared" si="0"/>
        <v>24.057349450011735</v>
      </c>
      <c r="AD100" s="9">
        <f t="shared" si="3"/>
        <v>437.49999999999989</v>
      </c>
      <c r="AE100">
        <v>2</v>
      </c>
      <c r="AI100" t="s">
        <v>66</v>
      </c>
      <c r="AK100" t="s">
        <v>366</v>
      </c>
    </row>
    <row r="101" spans="1:37" x14ac:dyDescent="0.25">
      <c r="A101" t="s">
        <v>77</v>
      </c>
      <c r="B101" t="s">
        <v>367</v>
      </c>
      <c r="D101" s="8" t="s">
        <v>368</v>
      </c>
      <c r="E101" s="4" t="s">
        <v>369</v>
      </c>
      <c r="F101" s="4" t="s">
        <v>370</v>
      </c>
      <c r="J101">
        <v>36</v>
      </c>
      <c r="K101" s="24">
        <v>49.82</v>
      </c>
      <c r="L101" s="10">
        <f xml:space="preserve"> J101 + K101/60</f>
        <v>36.830333333333336</v>
      </c>
      <c r="M101">
        <v>116</v>
      </c>
      <c r="N101" s="24">
        <v>28.15</v>
      </c>
      <c r="O101" s="10">
        <f>-(M101 + N101/60)</f>
        <v>-116.46916666666667</v>
      </c>
      <c r="P101" s="3">
        <v>34168</v>
      </c>
      <c r="Q101" s="9">
        <v>1.35</v>
      </c>
      <c r="R101" s="9">
        <v>0.65</v>
      </c>
      <c r="S101" s="9">
        <v>0.5</v>
      </c>
      <c r="T101">
        <f t="shared" si="5"/>
        <v>0.71980900244439849</v>
      </c>
      <c r="V101">
        <f t="shared" si="0"/>
        <v>20.323136829662939</v>
      </c>
      <c r="AD101" s="9">
        <f t="shared" si="3"/>
        <v>362.96296296296293</v>
      </c>
      <c r="AE101">
        <v>5</v>
      </c>
      <c r="AI101" t="s">
        <v>66</v>
      </c>
      <c r="AK101" t="s">
        <v>389</v>
      </c>
    </row>
    <row r="102" spans="1:37" x14ac:dyDescent="0.25">
      <c r="A102" t="s">
        <v>64</v>
      </c>
      <c r="B102" t="s">
        <v>371</v>
      </c>
      <c r="D102" s="8" t="s">
        <v>372</v>
      </c>
      <c r="E102" s="4" t="s">
        <v>373</v>
      </c>
      <c r="F102" s="4" t="s">
        <v>374</v>
      </c>
      <c r="G102" s="4" t="s">
        <v>392</v>
      </c>
      <c r="J102">
        <v>36</v>
      </c>
      <c r="K102" s="24">
        <v>49.76</v>
      </c>
      <c r="L102" s="10">
        <f t="shared" ref="L102:L174" si="6" xml:space="preserve"> J102 + K102/60</f>
        <v>36.829333333333331</v>
      </c>
      <c r="M102">
        <v>116</v>
      </c>
      <c r="N102" s="24">
        <v>28.2</v>
      </c>
      <c r="O102" s="10">
        <f t="shared" ref="O102:O174" si="7">-(M102 + N102/60)</f>
        <v>-116.47</v>
      </c>
      <c r="P102" s="3">
        <v>34168</v>
      </c>
      <c r="Q102" s="9">
        <v>0.85</v>
      </c>
      <c r="R102" s="9">
        <v>0.8</v>
      </c>
      <c r="S102" s="9">
        <v>0.25</v>
      </c>
      <c r="T102">
        <f t="shared" si="5"/>
        <v>0.44300112866673375</v>
      </c>
      <c r="V102">
        <f t="shared" si="0"/>
        <v>16.389540334034784</v>
      </c>
      <c r="AD102" s="9">
        <f t="shared" si="3"/>
        <v>288.23529411764707</v>
      </c>
      <c r="AE102">
        <v>9</v>
      </c>
      <c r="AI102" t="s">
        <v>66</v>
      </c>
      <c r="AK102" t="s">
        <v>375</v>
      </c>
    </row>
    <row r="103" spans="1:37" x14ac:dyDescent="0.25">
      <c r="A103" t="s">
        <v>64</v>
      </c>
      <c r="B103" t="s">
        <v>390</v>
      </c>
      <c r="D103" s="8" t="s">
        <v>391</v>
      </c>
      <c r="E103" s="4" t="s">
        <v>393</v>
      </c>
      <c r="F103" s="4" t="s">
        <v>394</v>
      </c>
      <c r="J103">
        <v>36</v>
      </c>
      <c r="K103" s="24">
        <v>49.75</v>
      </c>
      <c r="L103" s="10">
        <f t="shared" si="6"/>
        <v>36.829166666666666</v>
      </c>
      <c r="M103">
        <v>116</v>
      </c>
      <c r="N103" s="24">
        <v>28.21</v>
      </c>
      <c r="O103" s="10">
        <f t="shared" si="7"/>
        <v>-116.47016666666667</v>
      </c>
      <c r="P103" s="3">
        <v>34168</v>
      </c>
      <c r="Q103" s="9">
        <v>1</v>
      </c>
      <c r="R103" s="9">
        <v>0.8</v>
      </c>
      <c r="S103" s="9">
        <v>0.5</v>
      </c>
      <c r="T103">
        <f t="shared" si="5"/>
        <v>0.55901699437494745</v>
      </c>
      <c r="V103">
        <f t="shared" si="0"/>
        <v>26.56505117707799</v>
      </c>
      <c r="AD103" s="9">
        <f t="shared" si="3"/>
        <v>490</v>
      </c>
      <c r="AE103">
        <v>8</v>
      </c>
      <c r="AI103" t="s">
        <v>66</v>
      </c>
      <c r="AK103" t="s">
        <v>395</v>
      </c>
    </row>
    <row r="104" spans="1:37" x14ac:dyDescent="0.25">
      <c r="A104" t="s">
        <v>64</v>
      </c>
      <c r="B104" t="s">
        <v>396</v>
      </c>
      <c r="D104" s="8" t="s">
        <v>394</v>
      </c>
      <c r="E104" s="4" t="s">
        <v>397</v>
      </c>
      <c r="F104" s="4" t="s">
        <v>398</v>
      </c>
      <c r="J104">
        <v>36</v>
      </c>
      <c r="K104" s="24">
        <v>49.71</v>
      </c>
      <c r="L104" s="10">
        <f t="shared" si="6"/>
        <v>36.828499999999998</v>
      </c>
      <c r="M104">
        <v>116</v>
      </c>
      <c r="N104" s="24">
        <v>28.21</v>
      </c>
      <c r="O104" s="10">
        <f t="shared" si="7"/>
        <v>-116.47016666666667</v>
      </c>
      <c r="P104" s="3">
        <v>34168</v>
      </c>
      <c r="Q104" s="9">
        <v>1.4</v>
      </c>
      <c r="R104" s="9">
        <v>0.8</v>
      </c>
      <c r="S104" s="9">
        <v>0.3</v>
      </c>
      <c r="T104">
        <f t="shared" si="5"/>
        <v>0.71589105316381763</v>
      </c>
      <c r="V104">
        <f t="shared" si="0"/>
        <v>12.094757077012103</v>
      </c>
      <c r="AD104" s="9">
        <f t="shared" si="3"/>
        <v>210.00000000000003</v>
      </c>
      <c r="AE104">
        <v>8</v>
      </c>
      <c r="AI104" t="s">
        <v>66</v>
      </c>
      <c r="AK104" t="s">
        <v>399</v>
      </c>
    </row>
    <row r="105" spans="1:37" x14ac:dyDescent="0.25">
      <c r="A105" t="s">
        <v>64</v>
      </c>
      <c r="B105" t="s">
        <v>403</v>
      </c>
      <c r="D105" s="8" t="s">
        <v>400</v>
      </c>
      <c r="E105" s="4" t="s">
        <v>401</v>
      </c>
      <c r="F105" s="4" t="s">
        <v>402</v>
      </c>
      <c r="J105">
        <v>36</v>
      </c>
      <c r="K105" s="24">
        <v>49.68</v>
      </c>
      <c r="L105" s="10">
        <f t="shared" si="6"/>
        <v>36.828000000000003</v>
      </c>
      <c r="M105">
        <v>116</v>
      </c>
      <c r="N105" s="24">
        <v>28.19</v>
      </c>
      <c r="O105" s="10">
        <f t="shared" si="7"/>
        <v>-116.46983333333333</v>
      </c>
      <c r="P105" s="3">
        <v>34168</v>
      </c>
      <c r="Q105" s="9">
        <v>1.1000000000000001</v>
      </c>
      <c r="R105" s="9">
        <v>0.8</v>
      </c>
      <c r="S105" s="9">
        <v>0.4</v>
      </c>
      <c r="T105">
        <f t="shared" si="5"/>
        <v>0.58523499553598124</v>
      </c>
      <c r="V105">
        <f t="shared" si="0"/>
        <v>19.98310652189998</v>
      </c>
      <c r="AD105" s="9">
        <f t="shared" si="3"/>
        <v>356.36363636363637</v>
      </c>
      <c r="AE105">
        <v>8.5</v>
      </c>
      <c r="AI105" t="s">
        <v>66</v>
      </c>
      <c r="AK105" t="s">
        <v>405</v>
      </c>
    </row>
    <row r="106" spans="1:37" x14ac:dyDescent="0.25">
      <c r="A106" t="s">
        <v>64</v>
      </c>
      <c r="B106" t="s">
        <v>404</v>
      </c>
      <c r="D106" s="8" t="s">
        <v>400</v>
      </c>
      <c r="E106" s="4" t="s">
        <v>401</v>
      </c>
      <c r="F106" s="4" t="s">
        <v>402</v>
      </c>
      <c r="J106">
        <v>36</v>
      </c>
      <c r="K106" s="24">
        <v>49.68</v>
      </c>
      <c r="L106" s="10">
        <f t="shared" si="6"/>
        <v>36.828000000000003</v>
      </c>
      <c r="M106">
        <v>116</v>
      </c>
      <c r="N106" s="24">
        <v>28.19</v>
      </c>
      <c r="O106" s="10">
        <f t="shared" si="7"/>
        <v>-116.46983333333333</v>
      </c>
      <c r="P106" s="3">
        <v>34168</v>
      </c>
      <c r="Q106" s="9">
        <v>1.5</v>
      </c>
      <c r="R106" s="9">
        <v>0.8</v>
      </c>
      <c r="S106" s="9">
        <v>0.3</v>
      </c>
      <c r="T106">
        <f t="shared" si="5"/>
        <v>0.76485292703891772</v>
      </c>
      <c r="V106">
        <f t="shared" si="0"/>
        <v>11.309932474020213</v>
      </c>
      <c r="AD106" s="9">
        <f t="shared" si="3"/>
        <v>195.99999999999997</v>
      </c>
      <c r="AE106">
        <v>8.5</v>
      </c>
      <c r="AI106" t="s">
        <v>66</v>
      </c>
      <c r="AK106" t="s">
        <v>406</v>
      </c>
    </row>
    <row r="107" spans="1:37" x14ac:dyDescent="0.25">
      <c r="A107" t="s">
        <v>64</v>
      </c>
      <c r="B107" t="s">
        <v>407</v>
      </c>
      <c r="D107" s="8" t="s">
        <v>408</v>
      </c>
      <c r="E107" s="4" t="s">
        <v>409</v>
      </c>
      <c r="F107" s="4" t="s">
        <v>410</v>
      </c>
      <c r="J107">
        <v>36</v>
      </c>
      <c r="K107" s="24">
        <v>49.66</v>
      </c>
      <c r="L107" s="10">
        <f t="shared" si="6"/>
        <v>36.827666666666666</v>
      </c>
      <c r="M107">
        <v>116</v>
      </c>
      <c r="N107" s="24">
        <v>28.21</v>
      </c>
      <c r="O107" s="10">
        <f t="shared" si="7"/>
        <v>-116.47016666666667</v>
      </c>
      <c r="P107" s="3">
        <v>34169</v>
      </c>
      <c r="Q107" s="9">
        <v>0.85</v>
      </c>
      <c r="R107" s="9">
        <v>0.75</v>
      </c>
      <c r="S107" s="9">
        <v>0.35</v>
      </c>
      <c r="T107">
        <f t="shared" si="5"/>
        <v>0.45961940777125587</v>
      </c>
      <c r="V107">
        <f t="shared" si="0"/>
        <v>22.380135051959574</v>
      </c>
      <c r="AD107" s="9">
        <f t="shared" si="3"/>
        <v>403.52941176470586</v>
      </c>
      <c r="AE107">
        <v>7.5</v>
      </c>
      <c r="AI107" t="s">
        <v>66</v>
      </c>
      <c r="AK107" t="s">
        <v>411</v>
      </c>
    </row>
    <row r="108" spans="1:37" x14ac:dyDescent="0.25">
      <c r="A108" t="s">
        <v>64</v>
      </c>
      <c r="B108" t="s">
        <v>412</v>
      </c>
      <c r="D108" s="8" t="s">
        <v>413</v>
      </c>
      <c r="E108" s="4" t="s">
        <v>414</v>
      </c>
      <c r="F108" s="4" t="s">
        <v>415</v>
      </c>
      <c r="J108">
        <v>36</v>
      </c>
      <c r="K108" s="24">
        <v>49.67</v>
      </c>
      <c r="L108" s="10">
        <f t="shared" si="6"/>
        <v>36.827833333333331</v>
      </c>
      <c r="M108">
        <v>116</v>
      </c>
      <c r="N108" s="24">
        <v>28.22</v>
      </c>
      <c r="O108" s="10">
        <f t="shared" si="7"/>
        <v>-116.47033333333333</v>
      </c>
      <c r="P108" s="3">
        <v>34169</v>
      </c>
      <c r="Q108" s="9">
        <v>1.4</v>
      </c>
      <c r="R108" s="9">
        <v>1</v>
      </c>
      <c r="S108" s="9">
        <v>0.9</v>
      </c>
      <c r="T108">
        <f t="shared" si="5"/>
        <v>0.83216584885466183</v>
      </c>
      <c r="V108">
        <f t="shared" si="0"/>
        <v>32.735226272107603</v>
      </c>
      <c r="AD108" s="9">
        <f t="shared" si="3"/>
        <v>630.00000000000011</v>
      </c>
      <c r="AE108">
        <v>7</v>
      </c>
      <c r="AI108" t="s">
        <v>66</v>
      </c>
      <c r="AK108" t="s">
        <v>416</v>
      </c>
    </row>
    <row r="109" spans="1:37" x14ac:dyDescent="0.25">
      <c r="A109" t="s">
        <v>64</v>
      </c>
      <c r="B109" t="s">
        <v>417</v>
      </c>
      <c r="D109" s="8" t="s">
        <v>418</v>
      </c>
      <c r="E109" s="4" t="s">
        <v>419</v>
      </c>
      <c r="F109" s="4" t="s">
        <v>422</v>
      </c>
      <c r="G109" s="4" t="s">
        <v>423</v>
      </c>
      <c r="J109">
        <v>36</v>
      </c>
      <c r="K109" s="24">
        <v>49.64</v>
      </c>
      <c r="L109" s="10">
        <f t="shared" si="6"/>
        <v>36.827333333333335</v>
      </c>
      <c r="M109">
        <v>116</v>
      </c>
      <c r="N109" s="24">
        <v>28.17</v>
      </c>
      <c r="O109" s="10">
        <f t="shared" si="7"/>
        <v>-116.4695</v>
      </c>
      <c r="P109" s="3">
        <v>34169</v>
      </c>
      <c r="Q109" s="9">
        <v>2.2999999999999998</v>
      </c>
      <c r="R109" s="9">
        <v>1.1000000000000001</v>
      </c>
      <c r="S109" s="9">
        <v>0.55000000000000004</v>
      </c>
      <c r="T109">
        <f t="shared" si="5"/>
        <v>1.1824233590385467</v>
      </c>
      <c r="V109">
        <f t="shared" si="0"/>
        <v>13.44861505168652</v>
      </c>
      <c r="AD109" s="9">
        <f t="shared" si="3"/>
        <v>234.34782608695659</v>
      </c>
      <c r="AE109">
        <v>7</v>
      </c>
      <c r="AI109" t="s">
        <v>66</v>
      </c>
      <c r="AK109" t="s">
        <v>420</v>
      </c>
    </row>
    <row r="110" spans="1:37" x14ac:dyDescent="0.25">
      <c r="A110" t="s">
        <v>64</v>
      </c>
      <c r="B110" t="s">
        <v>421</v>
      </c>
      <c r="D110" s="8" t="s">
        <v>424</v>
      </c>
      <c r="E110" s="4" t="s">
        <v>425</v>
      </c>
      <c r="J110">
        <v>36</v>
      </c>
      <c r="K110" s="24">
        <v>49.62</v>
      </c>
      <c r="L110" s="10">
        <f t="shared" si="6"/>
        <v>36.826999999999998</v>
      </c>
      <c r="M110">
        <v>116</v>
      </c>
      <c r="N110" s="24">
        <v>28.15</v>
      </c>
      <c r="O110" s="10">
        <f t="shared" si="7"/>
        <v>-116.46916666666667</v>
      </c>
      <c r="P110" s="3">
        <v>34169</v>
      </c>
      <c r="Q110" s="9">
        <v>0.8</v>
      </c>
      <c r="R110" s="9">
        <v>0.6</v>
      </c>
      <c r="S110" s="9">
        <v>0.25</v>
      </c>
      <c r="T110">
        <f t="shared" si="5"/>
        <v>0.41907636535600529</v>
      </c>
      <c r="V110">
        <f t="shared" si="0"/>
        <v>17.354024636261325</v>
      </c>
      <c r="AD110" s="9">
        <f t="shared" si="3"/>
        <v>306.25000000000006</v>
      </c>
      <c r="AE110">
        <v>8</v>
      </c>
      <c r="AI110" t="s">
        <v>66</v>
      </c>
      <c r="AK110" t="s">
        <v>426</v>
      </c>
    </row>
    <row r="111" spans="1:37" x14ac:dyDescent="0.25">
      <c r="A111" t="s">
        <v>64</v>
      </c>
      <c r="B111" t="s">
        <v>427</v>
      </c>
      <c r="D111" s="8" t="s">
        <v>428</v>
      </c>
      <c r="E111" s="4" t="s">
        <v>429</v>
      </c>
      <c r="J111">
        <v>36</v>
      </c>
      <c r="K111" s="24">
        <v>49.62</v>
      </c>
      <c r="L111" s="10">
        <f t="shared" si="6"/>
        <v>36.826999999999998</v>
      </c>
      <c r="M111">
        <v>116</v>
      </c>
      <c r="N111" s="24">
        <v>28.16</v>
      </c>
      <c r="O111" s="10">
        <f t="shared" si="7"/>
        <v>-116.46933333333334</v>
      </c>
      <c r="P111" s="3">
        <v>34169</v>
      </c>
      <c r="Q111" s="9">
        <v>0.8</v>
      </c>
      <c r="R111" s="9">
        <v>0.5</v>
      </c>
      <c r="S111" s="9">
        <v>0.4</v>
      </c>
      <c r="T111">
        <f t="shared" si="5"/>
        <v>0.44721359549995798</v>
      </c>
      <c r="V111">
        <f t="shared" si="0"/>
        <v>26.56505117707799</v>
      </c>
      <c r="AD111" s="9">
        <f t="shared" si="3"/>
        <v>490</v>
      </c>
      <c r="AE111">
        <v>7</v>
      </c>
      <c r="AI111" t="s">
        <v>66</v>
      </c>
      <c r="AK111" t="s">
        <v>430</v>
      </c>
    </row>
    <row r="112" spans="1:37" x14ac:dyDescent="0.25">
      <c r="A112" t="s">
        <v>64</v>
      </c>
      <c r="B112" t="s">
        <v>431</v>
      </c>
      <c r="D112" s="8" t="s">
        <v>432</v>
      </c>
      <c r="E112" s="4" t="s">
        <v>433</v>
      </c>
      <c r="F112" s="4" t="s">
        <v>434</v>
      </c>
      <c r="J112">
        <v>36</v>
      </c>
      <c r="K112" s="24">
        <v>49.52</v>
      </c>
      <c r="L112" s="10">
        <f t="shared" si="6"/>
        <v>36.825333333333333</v>
      </c>
      <c r="M112">
        <v>116</v>
      </c>
      <c r="N112" s="24">
        <v>28.13</v>
      </c>
      <c r="O112" s="10">
        <f t="shared" si="7"/>
        <v>-116.46883333333334</v>
      </c>
      <c r="P112" s="3">
        <v>34169</v>
      </c>
      <c r="Q112" s="9">
        <v>1.3</v>
      </c>
      <c r="R112" s="9">
        <v>0.55000000000000004</v>
      </c>
      <c r="S112" s="9">
        <v>0.35</v>
      </c>
      <c r="T112">
        <f t="shared" si="5"/>
        <v>0.67314560089181308</v>
      </c>
      <c r="V112">
        <f t="shared" si="0"/>
        <v>15.068488159492208</v>
      </c>
      <c r="AD112" s="9">
        <f t="shared" si="3"/>
        <v>263.84615384615381</v>
      </c>
      <c r="AE112">
        <v>9</v>
      </c>
      <c r="AI112" t="s">
        <v>66</v>
      </c>
      <c r="AK112" t="s">
        <v>435</v>
      </c>
    </row>
    <row r="113" spans="1:37" x14ac:dyDescent="0.25">
      <c r="A113" t="s">
        <v>64</v>
      </c>
      <c r="B113" t="s">
        <v>436</v>
      </c>
      <c r="D113" s="8" t="s">
        <v>437</v>
      </c>
      <c r="E113" s="4" t="s">
        <v>438</v>
      </c>
      <c r="J113">
        <v>36</v>
      </c>
      <c r="K113" s="24">
        <v>49.52</v>
      </c>
      <c r="L113" s="10">
        <f t="shared" si="6"/>
        <v>36.825333333333333</v>
      </c>
      <c r="M113">
        <v>116</v>
      </c>
      <c r="N113" s="24">
        <v>28.14</v>
      </c>
      <c r="O113" s="10">
        <f t="shared" si="7"/>
        <v>-116.46899999999999</v>
      </c>
      <c r="P113" s="3">
        <v>34169</v>
      </c>
      <c r="Q113" s="9">
        <v>1.3</v>
      </c>
      <c r="R113" s="9">
        <v>0.8</v>
      </c>
      <c r="S113" s="9">
        <v>0.35</v>
      </c>
      <c r="T113">
        <f t="shared" si="5"/>
        <v>0.67314560089181308</v>
      </c>
      <c r="V113">
        <f t="shared" si="0"/>
        <v>15.068488159492208</v>
      </c>
      <c r="AD113" s="9">
        <f t="shared" si="3"/>
        <v>263.84615384615381</v>
      </c>
      <c r="AE113">
        <v>9</v>
      </c>
      <c r="AI113" t="s">
        <v>66</v>
      </c>
      <c r="AK113" t="s">
        <v>439</v>
      </c>
    </row>
    <row r="114" spans="1:37" x14ac:dyDescent="0.25">
      <c r="A114" t="s">
        <v>64</v>
      </c>
      <c r="B114" t="s">
        <v>440</v>
      </c>
      <c r="D114" s="8" t="s">
        <v>441</v>
      </c>
      <c r="E114" s="4" t="s">
        <v>442</v>
      </c>
      <c r="F114" s="4" t="s">
        <v>443</v>
      </c>
      <c r="J114">
        <v>36</v>
      </c>
      <c r="K114" s="24">
        <v>49.5</v>
      </c>
      <c r="L114" s="10">
        <f t="shared" si="6"/>
        <v>36.825000000000003</v>
      </c>
      <c r="M114">
        <v>116</v>
      </c>
      <c r="N114" s="24">
        <v>28.14</v>
      </c>
      <c r="O114" s="10">
        <f t="shared" si="7"/>
        <v>-116.46899999999999</v>
      </c>
      <c r="P114" s="3">
        <v>34169</v>
      </c>
      <c r="Q114" s="9">
        <v>1.3</v>
      </c>
      <c r="R114" s="9">
        <v>0.6</v>
      </c>
      <c r="S114" s="9">
        <v>0.45</v>
      </c>
      <c r="T114">
        <f t="shared" si="5"/>
        <v>0.68784082460988027</v>
      </c>
      <c r="V114">
        <f t="shared" si="0"/>
        <v>19.093492000485615</v>
      </c>
      <c r="AD114" s="9">
        <f t="shared" si="3"/>
        <v>339.23076923076923</v>
      </c>
      <c r="AE114">
        <v>9.5</v>
      </c>
      <c r="AI114" t="s">
        <v>66</v>
      </c>
      <c r="AK114" t="s">
        <v>444</v>
      </c>
    </row>
    <row r="115" spans="1:37" x14ac:dyDescent="0.25">
      <c r="A115" t="s">
        <v>64</v>
      </c>
      <c r="B115" t="s">
        <v>445</v>
      </c>
      <c r="D115" s="8" t="s">
        <v>448</v>
      </c>
      <c r="E115" s="4" t="s">
        <v>446</v>
      </c>
      <c r="F115" s="4" t="s">
        <v>447</v>
      </c>
      <c r="J115">
        <v>36</v>
      </c>
      <c r="K115" s="24">
        <v>49.39</v>
      </c>
      <c r="L115" s="10">
        <f t="shared" si="6"/>
        <v>36.823166666666665</v>
      </c>
      <c r="M115">
        <v>116</v>
      </c>
      <c r="N115" s="24">
        <v>28.11</v>
      </c>
      <c r="O115" s="10">
        <f t="shared" si="7"/>
        <v>-116.46850000000001</v>
      </c>
      <c r="P115" s="3">
        <v>34170</v>
      </c>
      <c r="Q115" s="9">
        <v>1.1000000000000001</v>
      </c>
      <c r="R115" s="9">
        <v>0.65</v>
      </c>
      <c r="S115" s="9">
        <v>0.3</v>
      </c>
      <c r="T115">
        <f t="shared" si="5"/>
        <v>0.57008771254956903</v>
      </c>
      <c r="V115">
        <f t="shared" si="0"/>
        <v>15.255118703057775</v>
      </c>
      <c r="AD115" s="9">
        <f t="shared" si="3"/>
        <v>267.27272727272725</v>
      </c>
      <c r="AE115">
        <v>6</v>
      </c>
      <c r="AI115" t="s">
        <v>66</v>
      </c>
      <c r="AK115" t="s">
        <v>449</v>
      </c>
    </row>
    <row r="116" spans="1:37" x14ac:dyDescent="0.25">
      <c r="A116" t="s">
        <v>64</v>
      </c>
      <c r="B116" t="s">
        <v>450</v>
      </c>
      <c r="D116" s="8" t="s">
        <v>451</v>
      </c>
      <c r="E116" s="4" t="s">
        <v>452</v>
      </c>
      <c r="J116">
        <v>36</v>
      </c>
      <c r="K116" s="24">
        <v>49.39</v>
      </c>
      <c r="L116" s="10">
        <f t="shared" si="6"/>
        <v>36.823166666666665</v>
      </c>
      <c r="M116">
        <v>116</v>
      </c>
      <c r="N116" s="24">
        <v>28.12</v>
      </c>
      <c r="O116" s="10">
        <f t="shared" si="7"/>
        <v>-116.46866666666666</v>
      </c>
      <c r="P116" s="3">
        <v>34170</v>
      </c>
      <c r="AE116">
        <v>5.5</v>
      </c>
      <c r="AI116" t="s">
        <v>66</v>
      </c>
      <c r="AK116" t="s">
        <v>453</v>
      </c>
    </row>
    <row r="117" spans="1:37" x14ac:dyDescent="0.25">
      <c r="A117" t="s">
        <v>64</v>
      </c>
      <c r="B117" t="s">
        <v>454</v>
      </c>
      <c r="D117" s="8" t="s">
        <v>455</v>
      </c>
      <c r="E117" s="4" t="s">
        <v>456</v>
      </c>
      <c r="F117" s="4" t="s">
        <v>457</v>
      </c>
      <c r="J117">
        <v>36</v>
      </c>
      <c r="K117" s="24">
        <v>49.39</v>
      </c>
      <c r="L117" s="10">
        <f t="shared" si="6"/>
        <v>36.823166666666665</v>
      </c>
      <c r="M117">
        <v>116</v>
      </c>
      <c r="N117" s="24">
        <v>28.13</v>
      </c>
      <c r="O117" s="10">
        <f t="shared" si="7"/>
        <v>-116.46883333333334</v>
      </c>
      <c r="P117" s="3">
        <v>34170</v>
      </c>
      <c r="Q117" s="9">
        <v>0.9</v>
      </c>
      <c r="R117" s="9">
        <v>0.8</v>
      </c>
      <c r="S117" s="9">
        <v>0.5</v>
      </c>
      <c r="T117">
        <f t="shared" si="5"/>
        <v>0.51478150704935</v>
      </c>
      <c r="V117">
        <f t="shared" si="0"/>
        <v>29.054604099077146</v>
      </c>
      <c r="AD117" s="9">
        <f t="shared" si="3"/>
        <v>544.44444444444446</v>
      </c>
      <c r="AE117">
        <v>7</v>
      </c>
      <c r="AI117" t="s">
        <v>66</v>
      </c>
      <c r="AK117" t="s">
        <v>458</v>
      </c>
    </row>
    <row r="118" spans="1:37" x14ac:dyDescent="0.25">
      <c r="A118" t="s">
        <v>64</v>
      </c>
      <c r="B118" t="s">
        <v>459</v>
      </c>
      <c r="D118" s="8" t="s">
        <v>460</v>
      </c>
      <c r="E118" s="4" t="s">
        <v>461</v>
      </c>
      <c r="F118" s="4" t="s">
        <v>462</v>
      </c>
      <c r="J118">
        <v>36</v>
      </c>
      <c r="K118" s="24">
        <v>49.36</v>
      </c>
      <c r="L118" s="10">
        <f t="shared" si="6"/>
        <v>36.822666666666663</v>
      </c>
      <c r="M118">
        <v>116</v>
      </c>
      <c r="N118" s="24">
        <v>28.14</v>
      </c>
      <c r="O118" s="10">
        <f t="shared" si="7"/>
        <v>-116.46899999999999</v>
      </c>
      <c r="P118" s="3">
        <v>34170</v>
      </c>
      <c r="Q118" s="9">
        <v>1.1000000000000001</v>
      </c>
      <c r="R118" s="9">
        <v>0.55000000000000004</v>
      </c>
      <c r="S118" s="9">
        <v>0.45</v>
      </c>
      <c r="T118">
        <f t="shared" si="5"/>
        <v>0.59424321620023568</v>
      </c>
      <c r="V118">
        <f t="shared" si="0"/>
        <v>22.249023657212369</v>
      </c>
      <c r="AD118" s="9">
        <f t="shared" si="3"/>
        <v>400.90909090909099</v>
      </c>
      <c r="AE118">
        <v>8.5</v>
      </c>
      <c r="AI118" t="s">
        <v>66</v>
      </c>
      <c r="AK118" t="s">
        <v>463</v>
      </c>
    </row>
    <row r="119" spans="1:37" x14ac:dyDescent="0.25">
      <c r="A119" t="s">
        <v>64</v>
      </c>
      <c r="B119" t="s">
        <v>464</v>
      </c>
      <c r="D119" s="8" t="s">
        <v>465</v>
      </c>
      <c r="E119" s="4" t="s">
        <v>466</v>
      </c>
      <c r="F119" s="4" t="s">
        <v>467</v>
      </c>
      <c r="J119">
        <v>36</v>
      </c>
      <c r="K119" s="24">
        <v>49.34</v>
      </c>
      <c r="L119" s="10">
        <f t="shared" si="6"/>
        <v>36.822333333333333</v>
      </c>
      <c r="M119">
        <v>116</v>
      </c>
      <c r="N119" s="24">
        <v>28.13</v>
      </c>
      <c r="O119" s="10">
        <f t="shared" si="7"/>
        <v>-116.46883333333334</v>
      </c>
      <c r="P119" s="3">
        <v>34170</v>
      </c>
      <c r="Q119" s="9">
        <v>0.9</v>
      </c>
      <c r="R119" s="9">
        <v>0.5</v>
      </c>
      <c r="S119" s="9">
        <v>0.2</v>
      </c>
      <c r="T119">
        <f t="shared" si="5"/>
        <v>0.46097722286464438</v>
      </c>
      <c r="V119">
        <f t="shared" si="0"/>
        <v>12.528807709151511</v>
      </c>
      <c r="AD119" s="9">
        <f t="shared" si="3"/>
        <v>217.77777777777777</v>
      </c>
      <c r="AE119">
        <v>8.5</v>
      </c>
      <c r="AI119" t="s">
        <v>66</v>
      </c>
      <c r="AK119" t="s">
        <v>468</v>
      </c>
    </row>
    <row r="120" spans="1:37" x14ac:dyDescent="0.25">
      <c r="A120" t="s">
        <v>64</v>
      </c>
      <c r="B120" t="s">
        <v>469</v>
      </c>
      <c r="D120" s="8" t="s">
        <v>470</v>
      </c>
      <c r="E120" s="4" t="s">
        <v>471</v>
      </c>
      <c r="F120" s="4" t="s">
        <v>472</v>
      </c>
      <c r="J120">
        <v>36</v>
      </c>
      <c r="K120" s="24">
        <v>49.33</v>
      </c>
      <c r="L120" s="10">
        <f t="shared" si="6"/>
        <v>36.822166666666668</v>
      </c>
      <c r="M120">
        <v>116</v>
      </c>
      <c r="N120" s="24">
        <v>28.15</v>
      </c>
      <c r="O120" s="10">
        <f t="shared" si="7"/>
        <v>-116.46916666666667</v>
      </c>
      <c r="P120" s="3">
        <v>34170</v>
      </c>
      <c r="Q120" s="9">
        <v>2.1</v>
      </c>
      <c r="R120" s="9">
        <v>0.9</v>
      </c>
      <c r="S120" s="9">
        <v>0.5</v>
      </c>
      <c r="T120">
        <f t="shared" si="5"/>
        <v>1.0793516572461452</v>
      </c>
      <c r="V120">
        <f t="shared" si="0"/>
        <v>13.392497753751098</v>
      </c>
      <c r="AD120" s="9">
        <f t="shared" si="3"/>
        <v>233.33333333333331</v>
      </c>
      <c r="AE120">
        <v>8.5</v>
      </c>
      <c r="AI120" t="s">
        <v>66</v>
      </c>
      <c r="AK120" t="s">
        <v>473</v>
      </c>
    </row>
    <row r="121" spans="1:37" x14ac:dyDescent="0.25">
      <c r="A121" t="s">
        <v>64</v>
      </c>
      <c r="B121" t="s">
        <v>474</v>
      </c>
      <c r="D121" s="8" t="s">
        <v>475</v>
      </c>
      <c r="E121" s="4" t="s">
        <v>476</v>
      </c>
      <c r="J121">
        <v>36</v>
      </c>
      <c r="K121" s="24">
        <v>49.09</v>
      </c>
      <c r="L121" s="10">
        <f t="shared" si="6"/>
        <v>36.81816666666667</v>
      </c>
      <c r="M121">
        <v>116</v>
      </c>
      <c r="N121" s="24">
        <v>28.22</v>
      </c>
      <c r="O121" s="10">
        <f t="shared" si="7"/>
        <v>-116.47033333333333</v>
      </c>
      <c r="P121" s="3">
        <v>34170</v>
      </c>
      <c r="Q121" s="9">
        <v>1.9</v>
      </c>
      <c r="R121" s="9">
        <v>0.8</v>
      </c>
      <c r="S121" s="9">
        <v>0.3</v>
      </c>
      <c r="T121">
        <f t="shared" si="5"/>
        <v>0.96176920308356717</v>
      </c>
      <c r="V121">
        <f t="shared" si="0"/>
        <v>8.9726266148963933</v>
      </c>
      <c r="AD121" s="9">
        <f t="shared" si="3"/>
        <v>154.73684210526315</v>
      </c>
      <c r="AE121">
        <v>7.5</v>
      </c>
      <c r="AI121" t="s">
        <v>66</v>
      </c>
      <c r="AK121" t="s">
        <v>477</v>
      </c>
    </row>
    <row r="122" spans="1:37" x14ac:dyDescent="0.25">
      <c r="A122" t="s">
        <v>64</v>
      </c>
      <c r="B122" t="s">
        <v>478</v>
      </c>
      <c r="D122" s="8" t="s">
        <v>479</v>
      </c>
      <c r="E122" s="4" t="s">
        <v>480</v>
      </c>
      <c r="F122" s="4" t="s">
        <v>481</v>
      </c>
      <c r="J122">
        <v>36</v>
      </c>
      <c r="K122" s="24">
        <v>48.93</v>
      </c>
      <c r="L122" s="10">
        <f t="shared" si="6"/>
        <v>36.8155</v>
      </c>
      <c r="M122">
        <v>116</v>
      </c>
      <c r="N122" s="24">
        <v>28.24</v>
      </c>
      <c r="O122" s="10">
        <f t="shared" si="7"/>
        <v>-116.47066666666667</v>
      </c>
      <c r="P122" s="3">
        <v>34170</v>
      </c>
      <c r="Q122" s="9">
        <v>1</v>
      </c>
      <c r="R122" s="9">
        <v>0.7</v>
      </c>
      <c r="S122" s="9">
        <v>0.4</v>
      </c>
      <c r="T122">
        <f t="shared" si="5"/>
        <v>0.53851648071345048</v>
      </c>
      <c r="V122">
        <f t="shared" si="0"/>
        <v>21.801409486351812</v>
      </c>
      <c r="AD122" s="9">
        <f t="shared" si="3"/>
        <v>392</v>
      </c>
      <c r="AE122">
        <v>9</v>
      </c>
      <c r="AI122" t="s">
        <v>66</v>
      </c>
      <c r="AK122" t="s">
        <v>482</v>
      </c>
    </row>
    <row r="123" spans="1:37" x14ac:dyDescent="0.25">
      <c r="A123" t="s">
        <v>64</v>
      </c>
      <c r="B123" t="s">
        <v>483</v>
      </c>
      <c r="D123" s="8" t="s">
        <v>484</v>
      </c>
      <c r="E123" s="4" t="s">
        <v>485</v>
      </c>
      <c r="F123" s="4" t="s">
        <v>486</v>
      </c>
      <c r="J123">
        <v>36</v>
      </c>
      <c r="K123" s="24">
        <v>48.97</v>
      </c>
      <c r="L123" s="10">
        <f t="shared" si="6"/>
        <v>36.816166666666668</v>
      </c>
      <c r="M123">
        <v>116</v>
      </c>
      <c r="N123" s="24">
        <v>28.29</v>
      </c>
      <c r="O123" s="10">
        <f t="shared" si="7"/>
        <v>-116.47150000000001</v>
      </c>
      <c r="P123" s="3">
        <v>34170</v>
      </c>
      <c r="Q123" s="9">
        <v>0.6</v>
      </c>
      <c r="R123" s="9">
        <v>0.6</v>
      </c>
      <c r="S123" s="9">
        <v>0.5</v>
      </c>
      <c r="T123">
        <f t="shared" si="5"/>
        <v>0.39051248379533271</v>
      </c>
      <c r="V123">
        <f t="shared" si="0"/>
        <v>39.805571092265197</v>
      </c>
      <c r="AD123" s="9">
        <f t="shared" si="3"/>
        <v>816.66666666666686</v>
      </c>
      <c r="AE123">
        <v>6</v>
      </c>
      <c r="AI123" t="s">
        <v>66</v>
      </c>
      <c r="AK123" t="s">
        <v>487</v>
      </c>
    </row>
    <row r="124" spans="1:37" x14ac:dyDescent="0.25">
      <c r="A124" t="s">
        <v>64</v>
      </c>
      <c r="B124" t="s">
        <v>488</v>
      </c>
      <c r="D124" s="8" t="s">
        <v>489</v>
      </c>
      <c r="E124" s="4" t="s">
        <v>490</v>
      </c>
      <c r="F124" s="4" t="s">
        <v>491</v>
      </c>
      <c r="G124" s="4" t="s">
        <v>492</v>
      </c>
      <c r="J124">
        <v>36</v>
      </c>
      <c r="K124" s="24">
        <v>48.88</v>
      </c>
      <c r="L124" s="10">
        <f t="shared" si="6"/>
        <v>36.814666666666668</v>
      </c>
      <c r="M124">
        <v>116</v>
      </c>
      <c r="N124" s="24">
        <v>28.24</v>
      </c>
      <c r="O124" s="10">
        <f t="shared" si="7"/>
        <v>-116.47066666666667</v>
      </c>
      <c r="P124" s="3">
        <v>34178</v>
      </c>
      <c r="Q124" s="9">
        <v>1.2</v>
      </c>
      <c r="R124" s="9">
        <v>0.7</v>
      </c>
      <c r="S124" s="9">
        <v>0.35</v>
      </c>
      <c r="T124">
        <f t="shared" si="5"/>
        <v>0.625</v>
      </c>
      <c r="V124">
        <f t="shared" si="0"/>
        <v>16.26020470831196</v>
      </c>
      <c r="AD124" s="9">
        <f t="shared" si="3"/>
        <v>285.83333333333337</v>
      </c>
      <c r="AE124">
        <v>7</v>
      </c>
      <c r="AI124" t="s">
        <v>66</v>
      </c>
      <c r="AK124" t="s">
        <v>493</v>
      </c>
    </row>
    <row r="125" spans="1:37" x14ac:dyDescent="0.25">
      <c r="A125" t="s">
        <v>64</v>
      </c>
      <c r="B125" t="s">
        <v>494</v>
      </c>
      <c r="D125" s="8" t="s">
        <v>496</v>
      </c>
      <c r="E125" s="4" t="s">
        <v>497</v>
      </c>
      <c r="F125" s="4" t="s">
        <v>498</v>
      </c>
      <c r="G125" s="4" t="s">
        <v>499</v>
      </c>
      <c r="J125">
        <v>36</v>
      </c>
      <c r="K125" s="24">
        <v>48.88</v>
      </c>
      <c r="L125" s="10">
        <f t="shared" si="6"/>
        <v>36.814666666666668</v>
      </c>
      <c r="M125">
        <v>116</v>
      </c>
      <c r="N125" s="24">
        <v>28.26</v>
      </c>
      <c r="O125" s="10">
        <f t="shared" si="7"/>
        <v>-116.471</v>
      </c>
      <c r="P125" s="3">
        <v>34178</v>
      </c>
      <c r="Q125" s="9">
        <v>0.95</v>
      </c>
      <c r="R125" s="9">
        <v>0.65</v>
      </c>
      <c r="S125" s="9">
        <v>0.3</v>
      </c>
      <c r="T125">
        <f t="shared" si="5"/>
        <v>0.49812147112928185</v>
      </c>
      <c r="V125">
        <f t="shared" si="0"/>
        <v>17.525568373722869</v>
      </c>
      <c r="AD125" s="9">
        <f t="shared" si="3"/>
        <v>309.4736842105263</v>
      </c>
      <c r="AE125">
        <v>9</v>
      </c>
      <c r="AI125" t="s">
        <v>66</v>
      </c>
      <c r="AK125" t="s">
        <v>500</v>
      </c>
    </row>
    <row r="126" spans="1:37" x14ac:dyDescent="0.25">
      <c r="A126" t="s">
        <v>64</v>
      </c>
      <c r="B126" t="s">
        <v>495</v>
      </c>
      <c r="D126" s="8" t="s">
        <v>496</v>
      </c>
      <c r="E126" s="4" t="s">
        <v>497</v>
      </c>
      <c r="F126" s="4" t="s">
        <v>498</v>
      </c>
      <c r="G126" s="4" t="s">
        <v>499</v>
      </c>
      <c r="J126">
        <v>36</v>
      </c>
      <c r="K126" s="24">
        <v>48.88</v>
      </c>
      <c r="L126" s="10">
        <f t="shared" si="6"/>
        <v>36.814666666666668</v>
      </c>
      <c r="M126">
        <v>116</v>
      </c>
      <c r="N126" s="24">
        <v>28.26</v>
      </c>
      <c r="O126" s="10">
        <f t="shared" si="7"/>
        <v>-116.471</v>
      </c>
      <c r="P126" s="3">
        <v>34178</v>
      </c>
      <c r="Q126" s="9">
        <v>1.4</v>
      </c>
      <c r="R126" s="9">
        <v>1.3</v>
      </c>
      <c r="S126" s="9">
        <v>1</v>
      </c>
      <c r="T126">
        <f t="shared" si="5"/>
        <v>0.86023252670426265</v>
      </c>
      <c r="V126">
        <f t="shared" si="0"/>
        <v>35.537677791974382</v>
      </c>
      <c r="AD126" s="9">
        <f t="shared" si="3"/>
        <v>700</v>
      </c>
      <c r="AE126">
        <v>9</v>
      </c>
      <c r="AI126" t="s">
        <v>66</v>
      </c>
      <c r="AK126" t="s">
        <v>501</v>
      </c>
    </row>
    <row r="127" spans="1:37" x14ac:dyDescent="0.25">
      <c r="A127" t="s">
        <v>64</v>
      </c>
      <c r="B127" t="s">
        <v>502</v>
      </c>
      <c r="D127" s="8" t="s">
        <v>503</v>
      </c>
      <c r="E127" s="4" t="s">
        <v>504</v>
      </c>
      <c r="F127" s="4" t="s">
        <v>505</v>
      </c>
      <c r="J127">
        <v>36</v>
      </c>
      <c r="K127" s="24">
        <v>48.88</v>
      </c>
      <c r="L127" s="10">
        <f t="shared" si="6"/>
        <v>36.814666666666668</v>
      </c>
      <c r="M127">
        <v>116</v>
      </c>
      <c r="N127" s="24">
        <v>28.26</v>
      </c>
      <c r="O127" s="10">
        <f t="shared" si="7"/>
        <v>-116.471</v>
      </c>
      <c r="P127" s="3">
        <v>34178</v>
      </c>
      <c r="Q127" s="9">
        <v>1.2</v>
      </c>
      <c r="R127" s="9">
        <v>1.1000000000000001</v>
      </c>
      <c r="S127" s="9">
        <v>0.25</v>
      </c>
      <c r="T127">
        <f t="shared" si="5"/>
        <v>0.61288253360656308</v>
      </c>
      <c r="V127">
        <f t="shared" si="0"/>
        <v>11.768288932020647</v>
      </c>
      <c r="AD127" s="9">
        <f t="shared" si="3"/>
        <v>204.16666666666671</v>
      </c>
      <c r="AE127">
        <v>8.5</v>
      </c>
      <c r="AI127" t="s">
        <v>66</v>
      </c>
      <c r="AK127" t="s">
        <v>506</v>
      </c>
    </row>
    <row r="128" spans="1:37" x14ac:dyDescent="0.25">
      <c r="A128" t="s">
        <v>64</v>
      </c>
      <c r="B128" t="s">
        <v>507</v>
      </c>
      <c r="D128" s="8" t="s">
        <v>508</v>
      </c>
      <c r="E128" s="4" t="s">
        <v>509</v>
      </c>
      <c r="F128" s="4" t="s">
        <v>510</v>
      </c>
      <c r="J128">
        <v>36</v>
      </c>
      <c r="K128" s="24">
        <v>48.8</v>
      </c>
      <c r="L128" s="10">
        <f t="shared" si="6"/>
        <v>36.813333333333333</v>
      </c>
      <c r="M128">
        <v>116</v>
      </c>
      <c r="N128" s="24">
        <v>28.3</v>
      </c>
      <c r="O128" s="10">
        <f t="shared" si="7"/>
        <v>-116.47166666666666</v>
      </c>
      <c r="P128" s="3">
        <v>34178</v>
      </c>
      <c r="Q128" s="9">
        <v>1.2</v>
      </c>
      <c r="R128" s="9">
        <v>0.8</v>
      </c>
      <c r="S128" s="9">
        <v>0.6</v>
      </c>
      <c r="T128">
        <f t="shared" si="5"/>
        <v>0.67082039324993692</v>
      </c>
      <c r="V128">
        <f t="shared" si="0"/>
        <v>26.56505117707799</v>
      </c>
      <c r="AD128" s="9">
        <f t="shared" si="3"/>
        <v>490</v>
      </c>
      <c r="AE128">
        <v>7.5</v>
      </c>
      <c r="AI128" t="s">
        <v>66</v>
      </c>
      <c r="AK128" t="s">
        <v>511</v>
      </c>
    </row>
    <row r="129" spans="1:37" x14ac:dyDescent="0.25">
      <c r="A129" t="s">
        <v>64</v>
      </c>
      <c r="B129" t="s">
        <v>512</v>
      </c>
      <c r="D129" s="8" t="s">
        <v>513</v>
      </c>
      <c r="E129" s="4" t="s">
        <v>514</v>
      </c>
      <c r="F129" s="4" t="s">
        <v>515</v>
      </c>
      <c r="G129" s="4" t="s">
        <v>516</v>
      </c>
      <c r="J129">
        <v>36</v>
      </c>
      <c r="K129" s="24">
        <v>48.72</v>
      </c>
      <c r="L129" s="10">
        <f t="shared" si="6"/>
        <v>36.811999999999998</v>
      </c>
      <c r="M129">
        <v>116</v>
      </c>
      <c r="N129" s="24">
        <v>28.26</v>
      </c>
      <c r="O129" s="10">
        <f t="shared" si="7"/>
        <v>-116.471</v>
      </c>
      <c r="P129" s="3">
        <v>34178</v>
      </c>
      <c r="Q129" s="9">
        <v>0.8</v>
      </c>
      <c r="R129" s="9">
        <v>0.7</v>
      </c>
      <c r="S129" s="9">
        <v>0.4</v>
      </c>
      <c r="T129">
        <f t="shared" si="5"/>
        <v>0.44721359549995798</v>
      </c>
      <c r="V129">
        <f t="shared" si="0"/>
        <v>26.56505117707799</v>
      </c>
      <c r="AD129" s="9">
        <f t="shared" si="3"/>
        <v>490</v>
      </c>
      <c r="AE129">
        <v>9</v>
      </c>
      <c r="AI129" t="s">
        <v>66</v>
      </c>
      <c r="AK129" t="s">
        <v>517</v>
      </c>
    </row>
    <row r="130" spans="1:37" x14ac:dyDescent="0.25">
      <c r="A130" t="s">
        <v>64</v>
      </c>
      <c r="B130" t="s">
        <v>518</v>
      </c>
      <c r="D130" s="8" t="s">
        <v>519</v>
      </c>
      <c r="E130" s="4" t="s">
        <v>520</v>
      </c>
      <c r="F130" s="4" t="s">
        <v>521</v>
      </c>
      <c r="J130">
        <v>36</v>
      </c>
      <c r="K130" s="24">
        <v>48.68</v>
      </c>
      <c r="L130" s="10">
        <f t="shared" si="6"/>
        <v>36.81133333333333</v>
      </c>
      <c r="M130">
        <v>116</v>
      </c>
      <c r="N130" s="24">
        <v>28.13</v>
      </c>
      <c r="O130" s="10">
        <f t="shared" si="7"/>
        <v>-116.46883333333334</v>
      </c>
      <c r="P130" s="3">
        <v>34179</v>
      </c>
      <c r="Q130" s="9">
        <v>1.4</v>
      </c>
      <c r="R130" s="9">
        <v>1.2</v>
      </c>
      <c r="S130" s="9">
        <v>0.9</v>
      </c>
      <c r="T130">
        <f t="shared" si="5"/>
        <v>0.83216584885466183</v>
      </c>
      <c r="V130">
        <f t="shared" si="0"/>
        <v>32.735226272107603</v>
      </c>
      <c r="AD130" s="9">
        <f t="shared" si="3"/>
        <v>630.00000000000011</v>
      </c>
      <c r="AE130">
        <v>7.5</v>
      </c>
      <c r="AI130" t="s">
        <v>66</v>
      </c>
      <c r="AK130" t="s">
        <v>522</v>
      </c>
    </row>
    <row r="131" spans="1:37" x14ac:dyDescent="0.25">
      <c r="A131" t="s">
        <v>64</v>
      </c>
      <c r="B131" t="s">
        <v>523</v>
      </c>
      <c r="D131" s="8" t="s">
        <v>524</v>
      </c>
      <c r="E131" s="4" t="s">
        <v>525</v>
      </c>
      <c r="F131" s="4" t="s">
        <v>526</v>
      </c>
      <c r="J131">
        <v>36</v>
      </c>
      <c r="K131" s="24">
        <v>48.71</v>
      </c>
      <c r="L131" s="10">
        <f t="shared" si="6"/>
        <v>36.811833333333333</v>
      </c>
      <c r="M131">
        <v>116</v>
      </c>
      <c r="N131" s="24">
        <v>28.12</v>
      </c>
      <c r="O131" s="10">
        <f t="shared" si="7"/>
        <v>-116.46866666666666</v>
      </c>
      <c r="P131" s="3">
        <v>34179</v>
      </c>
      <c r="Q131" s="9">
        <v>1.4</v>
      </c>
      <c r="R131" s="9">
        <v>1.1000000000000001</v>
      </c>
      <c r="S131" s="9">
        <v>0.7</v>
      </c>
      <c r="T131">
        <f t="shared" si="5"/>
        <v>0.78262379212492639</v>
      </c>
      <c r="V131">
        <f t="shared" si="0"/>
        <v>26.56505117707799</v>
      </c>
      <c r="AD131" s="9">
        <f t="shared" si="3"/>
        <v>490</v>
      </c>
      <c r="AE131">
        <v>6</v>
      </c>
      <c r="AI131" t="s">
        <v>66</v>
      </c>
      <c r="AK131" t="s">
        <v>527</v>
      </c>
    </row>
    <row r="132" spans="1:37" x14ac:dyDescent="0.25">
      <c r="A132" t="s">
        <v>64</v>
      </c>
      <c r="B132" t="s">
        <v>528</v>
      </c>
      <c r="D132" s="8" t="s">
        <v>531</v>
      </c>
      <c r="E132" s="4" t="s">
        <v>532</v>
      </c>
      <c r="F132" s="4" t="s">
        <v>533</v>
      </c>
      <c r="J132">
        <v>36</v>
      </c>
      <c r="K132" s="24">
        <v>48.73</v>
      </c>
      <c r="L132" s="10">
        <f t="shared" si="6"/>
        <v>36.81216666666667</v>
      </c>
      <c r="M132">
        <v>116</v>
      </c>
      <c r="N132" s="24">
        <v>28.13</v>
      </c>
      <c r="O132" s="10">
        <f t="shared" si="7"/>
        <v>-116.46883333333334</v>
      </c>
      <c r="P132" s="3">
        <v>34179</v>
      </c>
      <c r="Q132" s="9">
        <v>0.85</v>
      </c>
      <c r="R132" s="9">
        <v>0.5</v>
      </c>
      <c r="S132" s="9">
        <v>0.3</v>
      </c>
      <c r="T132">
        <f t="shared" si="5"/>
        <v>0.45069390943299864</v>
      </c>
      <c r="V132">
        <f t="shared" si="0"/>
        <v>19.440034828176191</v>
      </c>
      <c r="AD132" s="9">
        <f t="shared" si="3"/>
        <v>345.88235294117652</v>
      </c>
      <c r="AE132">
        <v>8</v>
      </c>
      <c r="AI132" t="s">
        <v>66</v>
      </c>
      <c r="AK132" t="s">
        <v>539</v>
      </c>
    </row>
    <row r="133" spans="1:37" x14ac:dyDescent="0.25">
      <c r="A133" t="s">
        <v>64</v>
      </c>
      <c r="B133" t="s">
        <v>529</v>
      </c>
      <c r="D133" s="8" t="s">
        <v>534</v>
      </c>
      <c r="E133" s="4" t="s">
        <v>535</v>
      </c>
      <c r="F133" s="4" t="s">
        <v>531</v>
      </c>
      <c r="J133">
        <v>36</v>
      </c>
      <c r="K133" s="24">
        <v>48.73</v>
      </c>
      <c r="L133" s="10">
        <f t="shared" si="6"/>
        <v>36.81216666666667</v>
      </c>
      <c r="M133">
        <v>116</v>
      </c>
      <c r="N133" s="24">
        <v>28.13</v>
      </c>
      <c r="O133" s="10">
        <f t="shared" si="7"/>
        <v>-116.46883333333334</v>
      </c>
      <c r="P133" s="3">
        <v>34179</v>
      </c>
      <c r="Q133" s="9">
        <v>0.7</v>
      </c>
      <c r="R133" s="9">
        <v>0.65</v>
      </c>
      <c r="S133" s="9">
        <v>0.15</v>
      </c>
      <c r="T133">
        <f t="shared" si="5"/>
        <v>0.35794552658190881</v>
      </c>
      <c r="V133">
        <f t="shared" si="0"/>
        <v>12.094757077012103</v>
      </c>
      <c r="AD133" s="9">
        <f t="shared" si="3"/>
        <v>210.00000000000003</v>
      </c>
      <c r="AE133">
        <v>8.5</v>
      </c>
      <c r="AI133" t="s">
        <v>66</v>
      </c>
      <c r="AK133" t="s">
        <v>540</v>
      </c>
    </row>
    <row r="134" spans="1:37" x14ac:dyDescent="0.25">
      <c r="A134" t="s">
        <v>64</v>
      </c>
      <c r="B134" t="s">
        <v>530</v>
      </c>
      <c r="D134" s="8" t="s">
        <v>536</v>
      </c>
      <c r="E134" s="4" t="s">
        <v>537</v>
      </c>
      <c r="F134" s="4" t="s">
        <v>538</v>
      </c>
      <c r="J134">
        <v>36</v>
      </c>
      <c r="K134" s="24">
        <v>48.73</v>
      </c>
      <c r="L134" s="10">
        <f t="shared" si="6"/>
        <v>36.81216666666667</v>
      </c>
      <c r="M134">
        <v>116</v>
      </c>
      <c r="N134" s="24">
        <v>28.13</v>
      </c>
      <c r="O134" s="10">
        <f t="shared" si="7"/>
        <v>-116.46883333333334</v>
      </c>
      <c r="P134" s="3">
        <v>34179</v>
      </c>
      <c r="Q134" s="9">
        <v>0.9</v>
      </c>
      <c r="R134" s="9">
        <v>0.9</v>
      </c>
      <c r="S134" s="9">
        <v>0.65</v>
      </c>
      <c r="T134">
        <f t="shared" si="5"/>
        <v>0.555090082779363</v>
      </c>
      <c r="V134">
        <f t="shared" si="0"/>
        <v>35.83765295427829</v>
      </c>
      <c r="AD134" s="9">
        <f t="shared" si="3"/>
        <v>707.77777777777771</v>
      </c>
      <c r="AE134">
        <v>9</v>
      </c>
      <c r="AI134" t="s">
        <v>66</v>
      </c>
      <c r="AK134" t="s">
        <v>541</v>
      </c>
    </row>
    <row r="135" spans="1:37" x14ac:dyDescent="0.25">
      <c r="A135" t="s">
        <v>64</v>
      </c>
      <c r="B135" t="s">
        <v>542</v>
      </c>
      <c r="D135" s="8" t="s">
        <v>543</v>
      </c>
      <c r="E135" s="4" t="s">
        <v>544</v>
      </c>
      <c r="F135" s="4" t="s">
        <v>545</v>
      </c>
      <c r="J135">
        <v>36</v>
      </c>
      <c r="K135" s="24">
        <v>48.79</v>
      </c>
      <c r="L135" s="10">
        <f t="shared" si="6"/>
        <v>36.813166666666667</v>
      </c>
      <c r="M135">
        <v>116</v>
      </c>
      <c r="N135" s="24">
        <v>28.14</v>
      </c>
      <c r="O135" s="10">
        <f t="shared" si="7"/>
        <v>-116.46899999999999</v>
      </c>
      <c r="P135" s="3">
        <v>34179</v>
      </c>
      <c r="Q135" s="9">
        <v>1.1499999999999999</v>
      </c>
      <c r="R135" s="9">
        <v>0.85</v>
      </c>
      <c r="S135" s="9">
        <v>0.4</v>
      </c>
      <c r="T135">
        <f t="shared" si="5"/>
        <v>0.60878978309429599</v>
      </c>
      <c r="V135">
        <f t="shared" si="0"/>
        <v>19.179008025810724</v>
      </c>
      <c r="AD135" s="9">
        <f t="shared" si="3"/>
        <v>340.86956521739137</v>
      </c>
      <c r="AE135">
        <v>8.5</v>
      </c>
      <c r="AI135" t="s">
        <v>66</v>
      </c>
      <c r="AK135" t="s">
        <v>546</v>
      </c>
    </row>
    <row r="136" spans="1:37" x14ac:dyDescent="0.25">
      <c r="A136" t="s">
        <v>64</v>
      </c>
      <c r="B136" t="s">
        <v>547</v>
      </c>
      <c r="D136" s="8" t="s">
        <v>548</v>
      </c>
      <c r="E136" s="4" t="s">
        <v>549</v>
      </c>
      <c r="F136" s="4" t="s">
        <v>550</v>
      </c>
      <c r="J136">
        <v>36</v>
      </c>
      <c r="K136" s="24">
        <v>48.83</v>
      </c>
      <c r="L136" s="10">
        <f t="shared" si="6"/>
        <v>36.813833333333335</v>
      </c>
      <c r="M136">
        <v>116</v>
      </c>
      <c r="N136" s="24">
        <v>28.13</v>
      </c>
      <c r="O136" s="10">
        <f t="shared" si="7"/>
        <v>-116.46883333333334</v>
      </c>
      <c r="P136" s="3">
        <v>34179</v>
      </c>
      <c r="Q136" s="9">
        <v>0.8</v>
      </c>
      <c r="R136" s="9">
        <v>0.6</v>
      </c>
      <c r="S136" s="9">
        <v>0.3</v>
      </c>
      <c r="T136">
        <f t="shared" si="5"/>
        <v>0.42720018726587661</v>
      </c>
      <c r="V136">
        <f t="shared" si="0"/>
        <v>20.556045219583464</v>
      </c>
      <c r="AD136" s="9">
        <f t="shared" si="3"/>
        <v>367.49999999999994</v>
      </c>
      <c r="AE136">
        <v>8</v>
      </c>
      <c r="AI136" t="s">
        <v>66</v>
      </c>
      <c r="AK136" t="s">
        <v>551</v>
      </c>
    </row>
    <row r="137" spans="1:37" x14ac:dyDescent="0.25">
      <c r="A137" t="s">
        <v>64</v>
      </c>
      <c r="B137" t="s">
        <v>552</v>
      </c>
      <c r="D137" s="8" t="s">
        <v>553</v>
      </c>
      <c r="E137" s="4" t="s">
        <v>554</v>
      </c>
      <c r="F137" s="4" t="s">
        <v>555</v>
      </c>
      <c r="J137">
        <v>36</v>
      </c>
      <c r="K137" s="24">
        <v>48.9</v>
      </c>
      <c r="L137" s="10">
        <f t="shared" si="6"/>
        <v>36.814999999999998</v>
      </c>
      <c r="M137">
        <v>116</v>
      </c>
      <c r="N137" s="24">
        <v>28.12</v>
      </c>
      <c r="O137" s="10">
        <f t="shared" si="7"/>
        <v>-116.46866666666666</v>
      </c>
      <c r="P137" s="3">
        <v>34179</v>
      </c>
      <c r="Q137" s="9">
        <v>0.85</v>
      </c>
      <c r="R137" s="9">
        <v>0.75</v>
      </c>
      <c r="S137" s="9">
        <v>0.6</v>
      </c>
      <c r="T137">
        <f t="shared" si="5"/>
        <v>0.52021630116712025</v>
      </c>
      <c r="V137">
        <f t="shared" si="0"/>
        <v>35.217592968192719</v>
      </c>
      <c r="AD137" s="9">
        <f t="shared" si="3"/>
        <v>691.76470588235304</v>
      </c>
      <c r="AE137">
        <v>5</v>
      </c>
      <c r="AI137" t="s">
        <v>66</v>
      </c>
      <c r="AK137" t="s">
        <v>556</v>
      </c>
    </row>
    <row r="138" spans="1:37" x14ac:dyDescent="0.25">
      <c r="A138" t="s">
        <v>64</v>
      </c>
      <c r="B138" t="s">
        <v>557</v>
      </c>
      <c r="D138" s="8" t="s">
        <v>559</v>
      </c>
      <c r="E138" s="4" t="s">
        <v>560</v>
      </c>
      <c r="F138" s="4" t="s">
        <v>561</v>
      </c>
      <c r="J138">
        <v>36</v>
      </c>
      <c r="K138" s="24">
        <v>48.9</v>
      </c>
      <c r="L138" s="10">
        <f t="shared" si="6"/>
        <v>36.814999999999998</v>
      </c>
      <c r="M138">
        <v>116</v>
      </c>
      <c r="N138" s="24">
        <v>28.14</v>
      </c>
      <c r="O138" s="10">
        <f t="shared" si="7"/>
        <v>-116.46899999999999</v>
      </c>
      <c r="P138" s="3">
        <v>34180</v>
      </c>
      <c r="Q138" s="9">
        <v>0.7</v>
      </c>
      <c r="R138" s="9">
        <v>0.6</v>
      </c>
      <c r="S138" s="9">
        <v>0.45</v>
      </c>
      <c r="T138">
        <f t="shared" si="5"/>
        <v>0.41608292442733091</v>
      </c>
      <c r="V138">
        <f t="shared" si="0"/>
        <v>32.735226272107603</v>
      </c>
      <c r="AD138" s="9">
        <f t="shared" si="3"/>
        <v>630.00000000000011</v>
      </c>
      <c r="AE138">
        <v>9</v>
      </c>
      <c r="AI138" t="s">
        <v>66</v>
      </c>
      <c r="AK138" t="s">
        <v>566</v>
      </c>
    </row>
    <row r="139" spans="1:37" x14ac:dyDescent="0.25">
      <c r="A139" t="s">
        <v>64</v>
      </c>
      <c r="B139" t="s">
        <v>558</v>
      </c>
      <c r="D139" s="8" t="s">
        <v>562</v>
      </c>
      <c r="E139" s="4" t="s">
        <v>563</v>
      </c>
      <c r="F139" s="4" t="s">
        <v>564</v>
      </c>
      <c r="G139" s="4" t="s">
        <v>565</v>
      </c>
      <c r="J139">
        <v>36</v>
      </c>
      <c r="K139" s="24">
        <v>48.9</v>
      </c>
      <c r="L139" s="10">
        <f t="shared" si="6"/>
        <v>36.814999999999998</v>
      </c>
      <c r="M139">
        <v>116</v>
      </c>
      <c r="N139" s="24">
        <v>28.14</v>
      </c>
      <c r="O139" s="10">
        <f t="shared" si="7"/>
        <v>-116.46899999999999</v>
      </c>
      <c r="P139" s="3">
        <v>34180</v>
      </c>
      <c r="Q139" s="9">
        <v>1.3</v>
      </c>
      <c r="R139" s="9">
        <v>1.1000000000000001</v>
      </c>
      <c r="S139" s="9">
        <v>0.7</v>
      </c>
      <c r="T139">
        <f t="shared" si="5"/>
        <v>0.73824115301167004</v>
      </c>
      <c r="V139">
        <f t="shared" si="0"/>
        <v>28.300755766006379</v>
      </c>
      <c r="AD139" s="9">
        <f t="shared" si="3"/>
        <v>527.69230769230762</v>
      </c>
      <c r="AE139">
        <v>8.5</v>
      </c>
      <c r="AI139" t="s">
        <v>66</v>
      </c>
      <c r="AK139" t="s">
        <v>567</v>
      </c>
    </row>
    <row r="140" spans="1:37" x14ac:dyDescent="0.25">
      <c r="A140" t="s">
        <v>64</v>
      </c>
      <c r="B140" t="s">
        <v>568</v>
      </c>
      <c r="D140" s="8" t="s">
        <v>569</v>
      </c>
      <c r="E140" s="4" t="s">
        <v>570</v>
      </c>
      <c r="F140" s="4" t="s">
        <v>571</v>
      </c>
      <c r="J140">
        <v>36</v>
      </c>
      <c r="K140" s="24">
        <v>48.93</v>
      </c>
      <c r="L140" s="10">
        <f t="shared" si="6"/>
        <v>36.8155</v>
      </c>
      <c r="M140">
        <v>116</v>
      </c>
      <c r="N140" s="24">
        <v>28.14</v>
      </c>
      <c r="O140" s="10">
        <f t="shared" si="7"/>
        <v>-116.46899999999999</v>
      </c>
      <c r="P140" s="3">
        <v>34180</v>
      </c>
      <c r="Q140" s="9">
        <v>1.8</v>
      </c>
      <c r="R140" s="9">
        <v>1.3</v>
      </c>
      <c r="S140" s="9">
        <v>0.7</v>
      </c>
      <c r="T140">
        <f t="shared" si="5"/>
        <v>0.96566039579139828</v>
      </c>
      <c r="V140">
        <f t="shared" si="0"/>
        <v>21.250505507133237</v>
      </c>
      <c r="AD140" s="9">
        <f t="shared" si="3"/>
        <v>381.11111111111109</v>
      </c>
      <c r="AE140">
        <v>7</v>
      </c>
      <c r="AI140" t="s">
        <v>66</v>
      </c>
      <c r="AK140" t="s">
        <v>572</v>
      </c>
    </row>
    <row r="141" spans="1:37" x14ac:dyDescent="0.25">
      <c r="A141" t="s">
        <v>64</v>
      </c>
      <c r="B141" t="s">
        <v>573</v>
      </c>
      <c r="D141" s="8" t="s">
        <v>574</v>
      </c>
      <c r="E141" s="4" t="s">
        <v>575</v>
      </c>
      <c r="F141" s="4" t="s">
        <v>576</v>
      </c>
      <c r="J141">
        <v>36</v>
      </c>
      <c r="K141" s="24">
        <v>48.95</v>
      </c>
      <c r="L141" s="10">
        <f t="shared" si="6"/>
        <v>36.81583333333333</v>
      </c>
      <c r="M141">
        <v>116</v>
      </c>
      <c r="N141" s="24">
        <v>28.11</v>
      </c>
      <c r="O141" s="10">
        <f t="shared" si="7"/>
        <v>-116.46850000000001</v>
      </c>
      <c r="P141" s="3">
        <v>34180</v>
      </c>
      <c r="Q141" s="9">
        <v>1.7</v>
      </c>
      <c r="R141" s="9">
        <v>1.3</v>
      </c>
      <c r="S141" s="9">
        <v>0.7</v>
      </c>
      <c r="T141">
        <f t="shared" si="5"/>
        <v>0.91923881554251174</v>
      </c>
      <c r="V141">
        <f t="shared" si="0"/>
        <v>22.380135051959574</v>
      </c>
      <c r="AD141" s="9">
        <f t="shared" si="3"/>
        <v>403.52941176470586</v>
      </c>
      <c r="AE141">
        <v>9</v>
      </c>
      <c r="AI141" t="s">
        <v>66</v>
      </c>
      <c r="AK141" t="s">
        <v>577</v>
      </c>
    </row>
    <row r="142" spans="1:37" x14ac:dyDescent="0.25">
      <c r="A142" t="s">
        <v>64</v>
      </c>
      <c r="B142" t="s">
        <v>578</v>
      </c>
      <c r="D142" s="8" t="s">
        <v>579</v>
      </c>
      <c r="E142" s="4" t="s">
        <v>580</v>
      </c>
      <c r="F142" s="4" t="s">
        <v>581</v>
      </c>
      <c r="J142">
        <v>36</v>
      </c>
      <c r="K142" s="24">
        <v>48.95</v>
      </c>
      <c r="L142" s="10">
        <f t="shared" si="6"/>
        <v>36.81583333333333</v>
      </c>
      <c r="M142">
        <v>116</v>
      </c>
      <c r="N142" s="24">
        <v>28.11</v>
      </c>
      <c r="O142" s="10">
        <f t="shared" si="7"/>
        <v>-116.46850000000001</v>
      </c>
      <c r="P142" s="3">
        <v>34180</v>
      </c>
      <c r="Q142" s="9">
        <v>1</v>
      </c>
      <c r="R142" s="9">
        <v>0.6</v>
      </c>
      <c r="S142" s="9">
        <v>0.6</v>
      </c>
      <c r="T142">
        <f t="shared" si="5"/>
        <v>0.58309518948452999</v>
      </c>
      <c r="V142">
        <f t="shared" si="0"/>
        <v>30.963756532073521</v>
      </c>
      <c r="AD142" s="9">
        <f t="shared" si="3"/>
        <v>588</v>
      </c>
      <c r="AE142">
        <v>8.5</v>
      </c>
      <c r="AI142" t="s">
        <v>66</v>
      </c>
      <c r="AK142" t="s">
        <v>582</v>
      </c>
    </row>
    <row r="143" spans="1:37" x14ac:dyDescent="0.25">
      <c r="A143" t="s">
        <v>64</v>
      </c>
      <c r="B143" t="s">
        <v>585</v>
      </c>
      <c r="D143" s="8" t="s">
        <v>586</v>
      </c>
      <c r="E143" s="4" t="s">
        <v>583</v>
      </c>
      <c r="F143" s="4" t="s">
        <v>584</v>
      </c>
      <c r="J143">
        <v>36</v>
      </c>
      <c r="K143" s="24">
        <v>48.98</v>
      </c>
      <c r="L143" s="10">
        <f t="shared" si="6"/>
        <v>36.816333333333333</v>
      </c>
      <c r="M143">
        <v>116</v>
      </c>
      <c r="N143" s="24">
        <v>28.14</v>
      </c>
      <c r="O143" s="10">
        <f t="shared" si="7"/>
        <v>-116.46899999999999</v>
      </c>
      <c r="P143" s="3">
        <v>34180</v>
      </c>
      <c r="Q143" s="9">
        <v>1.2</v>
      </c>
      <c r="R143" s="9">
        <v>0.6</v>
      </c>
      <c r="S143" s="9">
        <v>0.4</v>
      </c>
      <c r="T143">
        <f t="shared" si="5"/>
        <v>0.63245553203367588</v>
      </c>
      <c r="V143">
        <f t="shared" si="0"/>
        <v>18.434948822922014</v>
      </c>
      <c r="AD143" s="9">
        <f t="shared" si="3"/>
        <v>326.66666666666669</v>
      </c>
      <c r="AE143">
        <v>8</v>
      </c>
      <c r="AI143" t="s">
        <v>66</v>
      </c>
      <c r="AK143" t="s">
        <v>587</v>
      </c>
    </row>
    <row r="144" spans="1:37" x14ac:dyDescent="0.25">
      <c r="A144" t="s">
        <v>64</v>
      </c>
      <c r="B144" t="s">
        <v>588</v>
      </c>
      <c r="D144" s="8" t="s">
        <v>589</v>
      </c>
      <c r="E144" s="4" t="s">
        <v>590</v>
      </c>
      <c r="F144" s="4" t="s">
        <v>591</v>
      </c>
      <c r="J144">
        <v>36</v>
      </c>
      <c r="K144" s="24">
        <v>48.99</v>
      </c>
      <c r="L144" s="10">
        <f t="shared" si="6"/>
        <v>36.816499999999998</v>
      </c>
      <c r="M144">
        <v>116</v>
      </c>
      <c r="N144" s="24">
        <v>28.13</v>
      </c>
      <c r="O144" s="10">
        <f t="shared" si="7"/>
        <v>-116.46883333333334</v>
      </c>
      <c r="P144" s="3">
        <v>34186</v>
      </c>
      <c r="Q144" s="9">
        <v>2.8</v>
      </c>
      <c r="R144" s="9">
        <v>1.3</v>
      </c>
      <c r="S144" s="9">
        <v>0.4</v>
      </c>
      <c r="T144">
        <f t="shared" si="5"/>
        <v>1.4142135623730949</v>
      </c>
      <c r="V144">
        <f t="shared" si="0"/>
        <v>8.13010235415598</v>
      </c>
      <c r="AD144" s="9">
        <f t="shared" si="3"/>
        <v>140.00000000000003</v>
      </c>
      <c r="AE144">
        <v>6</v>
      </c>
      <c r="AI144" t="s">
        <v>66</v>
      </c>
      <c r="AK144" t="s">
        <v>592</v>
      </c>
    </row>
    <row r="145" spans="1:37" x14ac:dyDescent="0.25">
      <c r="A145" t="s">
        <v>64</v>
      </c>
      <c r="B145" t="s">
        <v>593</v>
      </c>
      <c r="D145" s="8" t="s">
        <v>594</v>
      </c>
      <c r="E145" s="4" t="s">
        <v>595</v>
      </c>
      <c r="F145" s="4" t="s">
        <v>596</v>
      </c>
      <c r="J145">
        <v>36</v>
      </c>
      <c r="K145" s="24">
        <v>49.03</v>
      </c>
      <c r="L145" s="10">
        <f t="shared" si="6"/>
        <v>36.817166666666665</v>
      </c>
      <c r="M145">
        <v>116</v>
      </c>
      <c r="N145" s="24">
        <v>28.12</v>
      </c>
      <c r="O145" s="10">
        <f t="shared" si="7"/>
        <v>-116.46866666666666</v>
      </c>
      <c r="P145" s="3">
        <v>34186</v>
      </c>
      <c r="Q145" s="9">
        <v>1.6</v>
      </c>
      <c r="R145" s="9">
        <v>1</v>
      </c>
      <c r="S145" s="9">
        <v>0.8</v>
      </c>
      <c r="T145">
        <f t="shared" si="5"/>
        <v>0.89442719099991597</v>
      </c>
      <c r="V145">
        <f t="shared" si="0"/>
        <v>26.56505117707799</v>
      </c>
      <c r="AD145" s="9">
        <f t="shared" si="3"/>
        <v>490</v>
      </c>
      <c r="AE145">
        <v>5.5</v>
      </c>
      <c r="AI145" t="s">
        <v>66</v>
      </c>
      <c r="AK145" t="s">
        <v>597</v>
      </c>
    </row>
    <row r="146" spans="1:37" x14ac:dyDescent="0.25">
      <c r="A146" t="s">
        <v>64</v>
      </c>
      <c r="B146" t="s">
        <v>598</v>
      </c>
      <c r="D146" s="8" t="s">
        <v>599</v>
      </c>
      <c r="E146" s="4" t="s">
        <v>600</v>
      </c>
      <c r="F146" s="4" t="s">
        <v>601</v>
      </c>
      <c r="J146">
        <v>36</v>
      </c>
      <c r="K146" s="24">
        <v>49.02</v>
      </c>
      <c r="L146" s="10">
        <f t="shared" si="6"/>
        <v>36.817</v>
      </c>
      <c r="M146">
        <v>116</v>
      </c>
      <c r="N146" s="24">
        <v>28.11</v>
      </c>
      <c r="O146" s="10">
        <f t="shared" si="7"/>
        <v>-116.46850000000001</v>
      </c>
      <c r="P146" s="3">
        <v>34186</v>
      </c>
      <c r="Q146" s="9">
        <v>1.35</v>
      </c>
      <c r="R146" s="9">
        <v>1</v>
      </c>
      <c r="S146" s="9">
        <v>0.4</v>
      </c>
      <c r="T146">
        <f t="shared" si="5"/>
        <v>0.70400639201643622</v>
      </c>
      <c r="V146">
        <f t="shared" si="0"/>
        <v>16.504361381755018</v>
      </c>
      <c r="AD146" s="9">
        <f t="shared" si="3"/>
        <v>290.37037037037038</v>
      </c>
      <c r="AE146">
        <v>4</v>
      </c>
      <c r="AI146" t="s">
        <v>66</v>
      </c>
      <c r="AK146" t="s">
        <v>602</v>
      </c>
    </row>
    <row r="147" spans="1:37" x14ac:dyDescent="0.25">
      <c r="A147" t="s">
        <v>64</v>
      </c>
      <c r="B147" t="s">
        <v>603</v>
      </c>
      <c r="D147" s="8" t="s">
        <v>604</v>
      </c>
      <c r="E147" s="4" t="s">
        <v>605</v>
      </c>
      <c r="F147" s="4" t="s">
        <v>606</v>
      </c>
      <c r="J147">
        <v>36</v>
      </c>
      <c r="K147" s="24">
        <v>49.02</v>
      </c>
      <c r="L147" s="10">
        <f t="shared" si="6"/>
        <v>36.817</v>
      </c>
      <c r="M147">
        <v>116</v>
      </c>
      <c r="N147" s="24">
        <v>28.1</v>
      </c>
      <c r="O147" s="10">
        <f t="shared" si="7"/>
        <v>-116.46833333333333</v>
      </c>
      <c r="P147" s="3">
        <v>34186</v>
      </c>
      <c r="Q147" s="9">
        <v>1.4</v>
      </c>
      <c r="R147" s="9">
        <v>1.05</v>
      </c>
      <c r="S147" s="9">
        <v>0.55000000000000004</v>
      </c>
      <c r="T147">
        <f t="shared" si="5"/>
        <v>0.75208044782456618</v>
      </c>
      <c r="V147">
        <f t="shared" si="0"/>
        <v>21.447736327105353</v>
      </c>
      <c r="AD147" s="9">
        <f t="shared" si="3"/>
        <v>385</v>
      </c>
      <c r="AE147">
        <v>7.5</v>
      </c>
      <c r="AI147" t="s">
        <v>66</v>
      </c>
      <c r="AK147" t="s">
        <v>607</v>
      </c>
    </row>
    <row r="148" spans="1:37" x14ac:dyDescent="0.25">
      <c r="A148" t="s">
        <v>64</v>
      </c>
      <c r="B148" t="s">
        <v>608</v>
      </c>
      <c r="D148" s="8" t="s">
        <v>609</v>
      </c>
      <c r="E148" s="4" t="s">
        <v>610</v>
      </c>
      <c r="F148" s="4" t="s">
        <v>611</v>
      </c>
      <c r="J148">
        <v>36</v>
      </c>
      <c r="K148" s="24">
        <v>49.14</v>
      </c>
      <c r="L148" s="10">
        <f t="shared" si="6"/>
        <v>36.819000000000003</v>
      </c>
      <c r="M148">
        <v>116</v>
      </c>
      <c r="N148" s="24">
        <v>28.03</v>
      </c>
      <c r="O148" s="10">
        <f t="shared" si="7"/>
        <v>-116.46716666666667</v>
      </c>
      <c r="P148" s="3">
        <v>34186</v>
      </c>
      <c r="Q148" s="9">
        <v>1.3</v>
      </c>
      <c r="R148" s="9">
        <v>0.7</v>
      </c>
      <c r="S148" s="9">
        <v>0.5</v>
      </c>
      <c r="T148">
        <f t="shared" si="5"/>
        <v>0.69641941385920603</v>
      </c>
      <c r="V148">
        <f t="shared" si="0"/>
        <v>21.037511025421814</v>
      </c>
      <c r="AD148" s="9">
        <f t="shared" si="3"/>
        <v>376.92307692307691</v>
      </c>
      <c r="AE148">
        <v>7</v>
      </c>
      <c r="AI148" t="s">
        <v>66</v>
      </c>
      <c r="AK148" t="s">
        <v>612</v>
      </c>
    </row>
    <row r="149" spans="1:37" x14ac:dyDescent="0.25">
      <c r="A149" t="s">
        <v>64</v>
      </c>
      <c r="B149" t="s">
        <v>616</v>
      </c>
      <c r="D149" s="8" t="s">
        <v>613</v>
      </c>
      <c r="E149" s="4" t="s">
        <v>614</v>
      </c>
      <c r="F149" s="4" t="s">
        <v>615</v>
      </c>
      <c r="J149">
        <v>36</v>
      </c>
      <c r="K149" s="24">
        <v>49.15</v>
      </c>
      <c r="L149" s="10">
        <f t="shared" si="6"/>
        <v>36.819166666666668</v>
      </c>
      <c r="M149">
        <v>116</v>
      </c>
      <c r="N149" s="24">
        <v>28.04</v>
      </c>
      <c r="O149" s="10">
        <f t="shared" si="7"/>
        <v>-116.46733333333333</v>
      </c>
      <c r="P149" s="3">
        <v>34186</v>
      </c>
      <c r="Q149" s="9">
        <v>1.3</v>
      </c>
      <c r="R149" s="9">
        <v>0.8</v>
      </c>
      <c r="S149" s="9">
        <v>0.8</v>
      </c>
      <c r="T149">
        <f t="shared" si="5"/>
        <v>0.76321687612368738</v>
      </c>
      <c r="V149">
        <f t="shared" si="0"/>
        <v>31.607502246248906</v>
      </c>
      <c r="AD149" s="9">
        <f t="shared" si="3"/>
        <v>603.07692307692309</v>
      </c>
      <c r="AE149">
        <v>7</v>
      </c>
      <c r="AI149" t="s">
        <v>66</v>
      </c>
      <c r="AK149" t="s">
        <v>623</v>
      </c>
    </row>
    <row r="150" spans="1:37" x14ac:dyDescent="0.25">
      <c r="A150" t="s">
        <v>64</v>
      </c>
      <c r="B150" t="s">
        <v>617</v>
      </c>
      <c r="D150" s="8" t="s">
        <v>613</v>
      </c>
      <c r="E150" s="4" t="s">
        <v>614</v>
      </c>
      <c r="F150" s="4" t="s">
        <v>615</v>
      </c>
      <c r="J150">
        <v>36</v>
      </c>
      <c r="K150" s="24">
        <v>49.15</v>
      </c>
      <c r="L150" s="10">
        <f t="shared" si="6"/>
        <v>36.819166666666668</v>
      </c>
      <c r="M150">
        <v>116</v>
      </c>
      <c r="N150" s="24">
        <v>28.04</v>
      </c>
      <c r="O150" s="10">
        <f t="shared" si="7"/>
        <v>-116.46733333333333</v>
      </c>
      <c r="P150" s="3">
        <v>34186</v>
      </c>
      <c r="Q150" s="9">
        <v>0.8</v>
      </c>
      <c r="R150" s="9">
        <v>0.7</v>
      </c>
      <c r="S150" s="9">
        <v>0.65</v>
      </c>
      <c r="T150">
        <f t="shared" si="5"/>
        <v>0.51538820320220757</v>
      </c>
      <c r="V150">
        <f t="shared" si="0"/>
        <v>39.093858886229505</v>
      </c>
      <c r="AD150" s="9">
        <f t="shared" si="3"/>
        <v>796.25000000000023</v>
      </c>
      <c r="AE150">
        <v>7</v>
      </c>
      <c r="AI150" t="s">
        <v>66</v>
      </c>
      <c r="AK150" t="s">
        <v>621</v>
      </c>
    </row>
    <row r="151" spans="1:37" x14ac:dyDescent="0.25">
      <c r="A151" t="s">
        <v>64</v>
      </c>
      <c r="B151" t="s">
        <v>618</v>
      </c>
      <c r="D151" s="8" t="s">
        <v>613</v>
      </c>
      <c r="E151" s="4" t="s">
        <v>614</v>
      </c>
      <c r="F151" s="4" t="s">
        <v>615</v>
      </c>
      <c r="J151">
        <v>36</v>
      </c>
      <c r="K151" s="24">
        <v>49.15</v>
      </c>
      <c r="L151" s="10">
        <f t="shared" si="6"/>
        <v>36.819166666666668</v>
      </c>
      <c r="M151">
        <v>116</v>
      </c>
      <c r="N151" s="24">
        <v>28.04</v>
      </c>
      <c r="O151" s="10">
        <f t="shared" si="7"/>
        <v>-116.46733333333333</v>
      </c>
      <c r="P151" s="3">
        <v>34186</v>
      </c>
      <c r="Q151" s="9">
        <v>0.95</v>
      </c>
      <c r="R151" s="9">
        <v>0.75</v>
      </c>
      <c r="S151" s="9">
        <v>0.6</v>
      </c>
      <c r="T151">
        <f t="shared" si="5"/>
        <v>0.5618051263561058</v>
      </c>
      <c r="V151">
        <f t="shared" si="0"/>
        <v>32.275644314577633</v>
      </c>
      <c r="AD151" s="9">
        <f t="shared" si="3"/>
        <v>618.9473684210526</v>
      </c>
      <c r="AE151">
        <v>7</v>
      </c>
      <c r="AI151" t="s">
        <v>66</v>
      </c>
      <c r="AK151" t="s">
        <v>622</v>
      </c>
    </row>
    <row r="152" spans="1:37" x14ac:dyDescent="0.25">
      <c r="A152" t="s">
        <v>64</v>
      </c>
      <c r="B152" t="s">
        <v>619</v>
      </c>
      <c r="D152" s="8" t="s">
        <v>613</v>
      </c>
      <c r="E152" s="4" t="s">
        <v>614</v>
      </c>
      <c r="F152" s="4" t="s">
        <v>615</v>
      </c>
      <c r="J152">
        <v>36</v>
      </c>
      <c r="K152" s="24">
        <v>49.15</v>
      </c>
      <c r="L152" s="10">
        <f t="shared" si="6"/>
        <v>36.819166666666668</v>
      </c>
      <c r="M152">
        <v>116</v>
      </c>
      <c r="N152" s="24">
        <v>28.04</v>
      </c>
      <c r="O152" s="10">
        <f t="shared" si="7"/>
        <v>-116.46733333333333</v>
      </c>
      <c r="P152" s="3">
        <v>34186</v>
      </c>
      <c r="Q152" s="9">
        <v>0.5</v>
      </c>
      <c r="R152" s="9">
        <v>0.45</v>
      </c>
      <c r="S152" s="9">
        <v>0.4</v>
      </c>
      <c r="T152">
        <f t="shared" si="5"/>
        <v>0.32015621187164245</v>
      </c>
      <c r="V152">
        <f t="shared" si="0"/>
        <v>38.659808254090095</v>
      </c>
      <c r="AD152" s="9">
        <f t="shared" si="3"/>
        <v>783.99999999999989</v>
      </c>
      <c r="AE152">
        <v>7</v>
      </c>
      <c r="AI152" t="s">
        <v>66</v>
      </c>
      <c r="AK152" t="s">
        <v>624</v>
      </c>
    </row>
    <row r="153" spans="1:37" x14ac:dyDescent="0.25">
      <c r="A153" t="s">
        <v>64</v>
      </c>
      <c r="B153" t="s">
        <v>620</v>
      </c>
      <c r="D153" s="8" t="s">
        <v>613</v>
      </c>
      <c r="E153" s="4" t="s">
        <v>614</v>
      </c>
      <c r="F153" s="4" t="s">
        <v>615</v>
      </c>
      <c r="J153">
        <v>36</v>
      </c>
      <c r="K153" s="24">
        <v>49.15</v>
      </c>
      <c r="L153" s="10">
        <f t="shared" si="6"/>
        <v>36.819166666666668</v>
      </c>
      <c r="M153">
        <v>116</v>
      </c>
      <c r="N153" s="24">
        <v>28.04</v>
      </c>
      <c r="O153" s="10">
        <f t="shared" si="7"/>
        <v>-116.46733333333333</v>
      </c>
      <c r="P153" s="3">
        <v>34186</v>
      </c>
      <c r="Q153" s="9">
        <v>1</v>
      </c>
      <c r="R153" s="9">
        <v>0.6</v>
      </c>
      <c r="S153" s="9">
        <v>0.4</v>
      </c>
      <c r="T153">
        <f t="shared" si="5"/>
        <v>0.53851648071345048</v>
      </c>
      <c r="V153">
        <f t="shared" si="0"/>
        <v>21.801409486351812</v>
      </c>
      <c r="AD153" s="9">
        <f t="shared" si="3"/>
        <v>392</v>
      </c>
      <c r="AE153">
        <v>8.5</v>
      </c>
      <c r="AI153" t="s">
        <v>66</v>
      </c>
      <c r="AK153" t="s">
        <v>625</v>
      </c>
    </row>
    <row r="154" spans="1:37" s="14" customFormat="1" x14ac:dyDescent="0.25">
      <c r="A154" s="14" t="s">
        <v>713</v>
      </c>
      <c r="D154" s="15">
        <v>24</v>
      </c>
      <c r="E154" s="16"/>
      <c r="F154" s="16"/>
      <c r="G154" s="16"/>
      <c r="J154" s="14">
        <v>36</v>
      </c>
      <c r="K154" s="23">
        <v>48.015000000000001</v>
      </c>
      <c r="L154" s="10">
        <f t="shared" ref="L154:L161" si="8" xml:space="preserve"> J154 + K154/60</f>
        <v>36.800249999999998</v>
      </c>
      <c r="M154" s="14">
        <v>116</v>
      </c>
      <c r="N154" s="23">
        <v>28.693000000000001</v>
      </c>
      <c r="O154" s="10">
        <f t="shared" ref="O154:O161" si="9">-(M154 + N154/60)</f>
        <v>-116.47821666666667</v>
      </c>
      <c r="P154" s="19">
        <v>34470</v>
      </c>
      <c r="Q154" s="17"/>
      <c r="R154" s="17"/>
      <c r="S154" s="17"/>
      <c r="T154" s="18"/>
      <c r="U154" s="18"/>
      <c r="AI154" s="14" t="s">
        <v>66</v>
      </c>
      <c r="AK154" s="14" t="s">
        <v>670</v>
      </c>
    </row>
    <row r="155" spans="1:37" s="14" customFormat="1" x14ac:dyDescent="0.25">
      <c r="A155" s="14" t="s">
        <v>713</v>
      </c>
      <c r="D155" s="15">
        <v>20</v>
      </c>
      <c r="E155" s="16">
        <v>21</v>
      </c>
      <c r="F155" s="16">
        <v>22</v>
      </c>
      <c r="G155" s="16">
        <v>23</v>
      </c>
      <c r="J155" s="16">
        <v>36</v>
      </c>
      <c r="K155" s="23">
        <v>48.006700000000002</v>
      </c>
      <c r="L155" s="10">
        <f t="shared" si="8"/>
        <v>36.800111666666666</v>
      </c>
      <c r="M155" s="14">
        <v>116</v>
      </c>
      <c r="N155" s="23">
        <v>28.621700000000001</v>
      </c>
      <c r="O155" s="10">
        <f t="shared" si="9"/>
        <v>-116.47702833333334</v>
      </c>
      <c r="P155" s="19">
        <v>34470</v>
      </c>
      <c r="Q155" s="20">
        <v>1.1000000000000001</v>
      </c>
      <c r="R155" s="17"/>
      <c r="S155" s="17"/>
      <c r="T155" s="18"/>
      <c r="U155" s="18"/>
      <c r="AI155" s="14" t="s">
        <v>66</v>
      </c>
      <c r="AK155" s="14" t="s">
        <v>671</v>
      </c>
    </row>
    <row r="156" spans="1:37" s="14" customFormat="1" x14ac:dyDescent="0.25">
      <c r="A156" s="14" t="s">
        <v>713</v>
      </c>
      <c r="D156" s="15">
        <v>18</v>
      </c>
      <c r="E156" s="16">
        <v>19</v>
      </c>
      <c r="F156" s="16"/>
      <c r="G156" s="16"/>
      <c r="J156" s="16">
        <v>36</v>
      </c>
      <c r="K156" s="23">
        <v>48.006700000000002</v>
      </c>
      <c r="L156" s="10">
        <f t="shared" si="8"/>
        <v>36.800111666666666</v>
      </c>
      <c r="M156" s="14">
        <v>116</v>
      </c>
      <c r="N156" s="23">
        <v>28.639700000000001</v>
      </c>
      <c r="O156" s="10">
        <f t="shared" si="9"/>
        <v>-116.47732833333333</v>
      </c>
      <c r="P156" s="19">
        <v>34470</v>
      </c>
      <c r="Q156" s="20"/>
      <c r="R156" s="17"/>
      <c r="S156" s="17"/>
      <c r="T156" s="18"/>
      <c r="U156" s="18"/>
      <c r="AI156" s="14" t="s">
        <v>66</v>
      </c>
      <c r="AK156" s="14" t="s">
        <v>672</v>
      </c>
    </row>
    <row r="157" spans="1:37" s="14" customFormat="1" x14ac:dyDescent="0.25">
      <c r="A157" s="14" t="s">
        <v>713</v>
      </c>
      <c r="D157" s="15">
        <v>14</v>
      </c>
      <c r="E157" s="16">
        <v>15</v>
      </c>
      <c r="F157" s="16"/>
      <c r="G157" s="16"/>
      <c r="J157" s="16">
        <v>36</v>
      </c>
      <c r="K157" s="23">
        <v>47.493299999999998</v>
      </c>
      <c r="L157" s="10">
        <f t="shared" si="8"/>
        <v>36.791555000000002</v>
      </c>
      <c r="M157" s="14">
        <v>116</v>
      </c>
      <c r="N157" s="23">
        <v>28.6267</v>
      </c>
      <c r="O157" s="10">
        <f t="shared" si="9"/>
        <v>-116.47711166666667</v>
      </c>
      <c r="P157" s="19">
        <v>34470</v>
      </c>
      <c r="Q157" s="20"/>
      <c r="R157" s="17"/>
      <c r="S157" s="17"/>
      <c r="T157" s="18"/>
      <c r="U157" s="18"/>
      <c r="AI157" s="14" t="s">
        <v>66</v>
      </c>
      <c r="AK157" s="14" t="s">
        <v>673</v>
      </c>
    </row>
    <row r="158" spans="1:37" s="14" customFormat="1" x14ac:dyDescent="0.25">
      <c r="A158" s="14" t="s">
        <v>713</v>
      </c>
      <c r="D158" s="15">
        <v>13</v>
      </c>
      <c r="E158" s="16"/>
      <c r="F158" s="16"/>
      <c r="G158" s="16"/>
      <c r="J158" s="16">
        <v>36</v>
      </c>
      <c r="K158" s="23">
        <v>47.49</v>
      </c>
      <c r="L158" s="10">
        <f t="shared" si="8"/>
        <v>36.791499999999999</v>
      </c>
      <c r="M158" s="14">
        <v>116</v>
      </c>
      <c r="N158" s="23">
        <v>28.63</v>
      </c>
      <c r="O158" s="10">
        <f t="shared" si="9"/>
        <v>-116.47716666666666</v>
      </c>
      <c r="P158" s="19">
        <v>34470</v>
      </c>
      <c r="Q158" s="20"/>
      <c r="R158" s="17"/>
      <c r="S158" s="17"/>
      <c r="T158" s="18"/>
      <c r="U158" s="18"/>
      <c r="AI158" s="14" t="s">
        <v>66</v>
      </c>
      <c r="AK158" s="14" t="s">
        <v>674</v>
      </c>
    </row>
    <row r="159" spans="1:37" s="14" customFormat="1" x14ac:dyDescent="0.25">
      <c r="A159" s="14" t="s">
        <v>713</v>
      </c>
      <c r="D159" s="15"/>
      <c r="E159" s="16"/>
      <c r="F159" s="16"/>
      <c r="G159" s="16"/>
      <c r="J159" s="16">
        <v>36</v>
      </c>
      <c r="K159" s="23">
        <v>47.422800000000002</v>
      </c>
      <c r="L159" s="10">
        <f t="shared" si="8"/>
        <v>36.790379999999999</v>
      </c>
      <c r="M159" s="14">
        <v>116</v>
      </c>
      <c r="N159" s="23">
        <v>28.816099999999999</v>
      </c>
      <c r="O159" s="10">
        <f t="shared" si="9"/>
        <v>-116.48026833333333</v>
      </c>
      <c r="P159" s="19">
        <v>34470</v>
      </c>
      <c r="Q159" s="20"/>
      <c r="R159" s="17"/>
      <c r="S159" s="17"/>
      <c r="T159" s="18"/>
      <c r="U159" s="18"/>
      <c r="AI159" s="14" t="s">
        <v>66</v>
      </c>
      <c r="AK159" s="14" t="s">
        <v>675</v>
      </c>
    </row>
    <row r="160" spans="1:37" s="14" customFormat="1" x14ac:dyDescent="0.25">
      <c r="A160" s="14" t="s">
        <v>64</v>
      </c>
      <c r="C160" s="14" t="s">
        <v>715</v>
      </c>
      <c r="D160" s="15"/>
      <c r="E160" s="16"/>
      <c r="F160" s="16"/>
      <c r="G160" s="16"/>
      <c r="J160" s="16">
        <v>36</v>
      </c>
      <c r="K160" s="23">
        <v>46.828299999999999</v>
      </c>
      <c r="L160" s="10">
        <f t="shared" si="8"/>
        <v>36.780471666666664</v>
      </c>
      <c r="M160" s="14">
        <v>116</v>
      </c>
      <c r="N160" s="23">
        <v>25.07</v>
      </c>
      <c r="O160" s="10">
        <f t="shared" si="9"/>
        <v>-116.41783333333333</v>
      </c>
      <c r="P160" s="21">
        <v>34486</v>
      </c>
      <c r="Q160" s="20"/>
      <c r="R160" s="17"/>
      <c r="S160" s="17"/>
      <c r="T160" s="18"/>
      <c r="U160" s="18"/>
      <c r="AI160" s="14" t="s">
        <v>66</v>
      </c>
    </row>
    <row r="161" spans="1:37" s="14" customFormat="1" x14ac:dyDescent="0.25">
      <c r="A161" s="14" t="s">
        <v>64</v>
      </c>
      <c r="C161" s="14" t="s">
        <v>716</v>
      </c>
      <c r="D161" s="15"/>
      <c r="E161" s="16"/>
      <c r="F161" s="16"/>
      <c r="G161" s="16"/>
      <c r="J161" s="16">
        <v>36</v>
      </c>
      <c r="K161" s="23">
        <v>46.77167</v>
      </c>
      <c r="L161" s="10">
        <f t="shared" si="8"/>
        <v>36.779527833333333</v>
      </c>
      <c r="M161" s="14">
        <v>116</v>
      </c>
      <c r="N161" s="23">
        <v>25.13</v>
      </c>
      <c r="O161" s="10">
        <f t="shared" si="9"/>
        <v>-116.41883333333334</v>
      </c>
      <c r="P161" s="21">
        <v>34486</v>
      </c>
      <c r="Q161" s="20"/>
      <c r="R161" s="17"/>
      <c r="S161" s="17"/>
      <c r="T161" s="18"/>
      <c r="U161" s="18"/>
      <c r="AI161" s="14" t="s">
        <v>66</v>
      </c>
    </row>
    <row r="162" spans="1:37" x14ac:dyDescent="0.25">
      <c r="A162" t="s">
        <v>64</v>
      </c>
      <c r="C162" t="s">
        <v>638</v>
      </c>
      <c r="J162">
        <v>36</v>
      </c>
      <c r="K162" s="24">
        <v>50.42</v>
      </c>
      <c r="L162" s="10">
        <f t="shared" si="6"/>
        <v>36.840333333333334</v>
      </c>
      <c r="M162">
        <v>116</v>
      </c>
      <c r="N162" s="24">
        <v>28.08</v>
      </c>
      <c r="O162" s="10">
        <f t="shared" si="7"/>
        <v>-116.468</v>
      </c>
      <c r="P162" s="3">
        <v>34535</v>
      </c>
      <c r="AD162" s="9"/>
      <c r="AI162" t="s">
        <v>66</v>
      </c>
      <c r="AK162" t="s">
        <v>637</v>
      </c>
    </row>
    <row r="163" spans="1:37" x14ac:dyDescent="0.25">
      <c r="A163" t="s">
        <v>64</v>
      </c>
      <c r="C163" t="s">
        <v>640</v>
      </c>
      <c r="J163">
        <v>36</v>
      </c>
      <c r="K163" s="24">
        <v>51.12</v>
      </c>
      <c r="L163" s="10">
        <f t="shared" si="6"/>
        <v>36.851999999999997</v>
      </c>
      <c r="M163">
        <v>116</v>
      </c>
      <c r="N163" s="24">
        <v>27.97</v>
      </c>
      <c r="O163" s="10">
        <f t="shared" si="7"/>
        <v>-116.46616666666667</v>
      </c>
      <c r="P163" s="3">
        <v>34535</v>
      </c>
      <c r="AD163" s="9"/>
      <c r="AI163" t="s">
        <v>66</v>
      </c>
      <c r="AK163" t="s">
        <v>639</v>
      </c>
    </row>
    <row r="164" spans="1:37" x14ac:dyDescent="0.25">
      <c r="A164" t="s">
        <v>64</v>
      </c>
      <c r="J164">
        <v>36</v>
      </c>
      <c r="K164" s="24">
        <v>51.44</v>
      </c>
      <c r="L164" s="10">
        <f t="shared" si="6"/>
        <v>36.857333333333337</v>
      </c>
      <c r="M164">
        <v>116</v>
      </c>
      <c r="N164" s="24">
        <v>28.02</v>
      </c>
      <c r="O164" s="10">
        <f t="shared" si="7"/>
        <v>-116.467</v>
      </c>
      <c r="P164" s="3">
        <v>34535</v>
      </c>
      <c r="AD164" s="9"/>
      <c r="AI164" t="s">
        <v>66</v>
      </c>
      <c r="AK164" t="s">
        <v>631</v>
      </c>
    </row>
    <row r="165" spans="1:37" x14ac:dyDescent="0.25">
      <c r="A165" t="s">
        <v>64</v>
      </c>
      <c r="J165">
        <v>36</v>
      </c>
      <c r="K165" s="24">
        <v>52.32</v>
      </c>
      <c r="L165" s="10">
        <f t="shared" si="6"/>
        <v>36.872</v>
      </c>
      <c r="M165">
        <v>116</v>
      </c>
      <c r="N165" s="24">
        <v>28.05</v>
      </c>
      <c r="O165" s="10">
        <f t="shared" si="7"/>
        <v>-116.4675</v>
      </c>
      <c r="P165" s="3">
        <v>34535</v>
      </c>
      <c r="AD165" s="9"/>
      <c r="AI165" t="s">
        <v>66</v>
      </c>
      <c r="AK165" t="s">
        <v>632</v>
      </c>
    </row>
    <row r="166" spans="1:37" x14ac:dyDescent="0.25">
      <c r="A166" t="s">
        <v>64</v>
      </c>
      <c r="C166" t="s">
        <v>633</v>
      </c>
      <c r="J166">
        <v>36</v>
      </c>
      <c r="K166" s="24">
        <v>51.35</v>
      </c>
      <c r="L166" s="10">
        <f t="shared" si="6"/>
        <v>36.855833333333337</v>
      </c>
      <c r="M166">
        <v>116</v>
      </c>
      <c r="N166" s="24">
        <v>27.95</v>
      </c>
      <c r="O166" s="10">
        <f t="shared" si="7"/>
        <v>-116.46583333333334</v>
      </c>
      <c r="P166" s="3">
        <v>34801</v>
      </c>
      <c r="AD166" s="9"/>
      <c r="AI166" t="s">
        <v>66</v>
      </c>
    </row>
    <row r="167" spans="1:37" x14ac:dyDescent="0.25">
      <c r="A167" t="s">
        <v>64</v>
      </c>
      <c r="C167" t="s">
        <v>642</v>
      </c>
      <c r="J167">
        <v>36</v>
      </c>
      <c r="K167" s="24">
        <v>49.707999999999998</v>
      </c>
      <c r="L167" s="10">
        <f t="shared" si="6"/>
        <v>36.828466666666664</v>
      </c>
      <c r="M167">
        <v>116</v>
      </c>
      <c r="N167" s="24">
        <v>28.265999999999998</v>
      </c>
      <c r="O167" s="10">
        <f t="shared" si="7"/>
        <v>-116.47110000000001</v>
      </c>
      <c r="P167" s="3">
        <v>36670</v>
      </c>
      <c r="AD167" s="9"/>
      <c r="AI167" t="s">
        <v>66</v>
      </c>
      <c r="AK167" t="s">
        <v>641</v>
      </c>
    </row>
    <row r="168" spans="1:37" x14ac:dyDescent="0.25">
      <c r="A168" t="s">
        <v>64</v>
      </c>
      <c r="C168" t="s">
        <v>643</v>
      </c>
      <c r="D168" s="8">
        <v>19</v>
      </c>
      <c r="E168" s="4">
        <v>20</v>
      </c>
      <c r="P168" s="3">
        <v>36670</v>
      </c>
      <c r="AD168" s="9"/>
      <c r="AI168" t="s">
        <v>66</v>
      </c>
      <c r="AK168" t="s">
        <v>634</v>
      </c>
    </row>
    <row r="169" spans="1:37" x14ac:dyDescent="0.25">
      <c r="A169" t="s">
        <v>64</v>
      </c>
      <c r="C169" t="s">
        <v>644</v>
      </c>
      <c r="J169">
        <v>36</v>
      </c>
      <c r="K169" s="24">
        <v>50.408999999999999</v>
      </c>
      <c r="L169" s="10">
        <f t="shared" si="6"/>
        <v>36.840150000000001</v>
      </c>
      <c r="M169">
        <v>116</v>
      </c>
      <c r="N169" s="24">
        <v>28.12</v>
      </c>
      <c r="O169" s="10">
        <f t="shared" si="7"/>
        <v>-116.46866666666666</v>
      </c>
      <c r="P169" s="3">
        <v>36670</v>
      </c>
      <c r="AD169" s="9"/>
      <c r="AI169" t="s">
        <v>66</v>
      </c>
      <c r="AK169" t="s">
        <v>626</v>
      </c>
    </row>
    <row r="170" spans="1:37" x14ac:dyDescent="0.25">
      <c r="A170" t="s">
        <v>64</v>
      </c>
      <c r="C170" t="s">
        <v>645</v>
      </c>
      <c r="J170">
        <v>36</v>
      </c>
      <c r="K170" s="24">
        <v>50.354999999999997</v>
      </c>
      <c r="L170" s="10">
        <f t="shared" si="6"/>
        <v>36.83925</v>
      </c>
      <c r="M170">
        <v>116</v>
      </c>
      <c r="N170" s="24">
        <v>28.295999999999999</v>
      </c>
      <c r="O170" s="10">
        <f t="shared" si="7"/>
        <v>-116.4716</v>
      </c>
      <c r="P170" s="3">
        <v>36670</v>
      </c>
      <c r="T170" s="4"/>
      <c r="V170" s="4"/>
      <c r="AD170" s="9"/>
      <c r="AI170" t="s">
        <v>66</v>
      </c>
    </row>
    <row r="171" spans="1:37" x14ac:dyDescent="0.25">
      <c r="A171" t="s">
        <v>64</v>
      </c>
      <c r="J171">
        <v>36</v>
      </c>
      <c r="K171" s="24">
        <v>50.734000000000002</v>
      </c>
      <c r="L171" s="10">
        <f t="shared" si="6"/>
        <v>36.84556666666667</v>
      </c>
      <c r="M171">
        <v>116</v>
      </c>
      <c r="N171" s="24">
        <v>29.608000000000001</v>
      </c>
      <c r="O171" s="10">
        <f t="shared" si="7"/>
        <v>-116.49346666666666</v>
      </c>
      <c r="P171" s="3">
        <v>36888</v>
      </c>
      <c r="AD171" s="9"/>
      <c r="AI171" t="s">
        <v>66</v>
      </c>
      <c r="AK171" t="s">
        <v>627</v>
      </c>
    </row>
    <row r="172" spans="1:37" x14ac:dyDescent="0.25">
      <c r="A172" t="s">
        <v>64</v>
      </c>
      <c r="D172" s="8">
        <v>25</v>
      </c>
      <c r="E172" s="4">
        <v>26</v>
      </c>
      <c r="F172" s="4">
        <v>27</v>
      </c>
      <c r="G172" s="4">
        <v>28</v>
      </c>
      <c r="H172" s="4">
        <v>29</v>
      </c>
      <c r="J172" s="4">
        <v>36</v>
      </c>
      <c r="K172" s="24">
        <v>50.517000000000003</v>
      </c>
      <c r="L172" s="10">
        <f t="shared" si="6"/>
        <v>36.841949999999997</v>
      </c>
      <c r="M172">
        <v>116</v>
      </c>
      <c r="N172" s="24">
        <v>29.597999999999999</v>
      </c>
      <c r="O172" s="10">
        <f t="shared" si="7"/>
        <v>-116.4933</v>
      </c>
      <c r="P172" s="3">
        <v>36888</v>
      </c>
      <c r="AD172" s="9"/>
      <c r="AI172" t="s">
        <v>66</v>
      </c>
      <c r="AK172" t="s">
        <v>628</v>
      </c>
    </row>
    <row r="173" spans="1:37" x14ac:dyDescent="0.25">
      <c r="A173" t="s">
        <v>64</v>
      </c>
      <c r="D173" s="8">
        <v>20</v>
      </c>
      <c r="E173" s="4">
        <v>21</v>
      </c>
      <c r="F173" s="4">
        <v>22</v>
      </c>
      <c r="G173" s="4">
        <v>23</v>
      </c>
      <c r="H173" s="4">
        <v>24</v>
      </c>
      <c r="J173" s="4">
        <v>36</v>
      </c>
      <c r="K173" s="24">
        <v>49.845999999999997</v>
      </c>
      <c r="L173" s="10">
        <f t="shared" si="6"/>
        <v>36.830766666666669</v>
      </c>
      <c r="M173">
        <v>116</v>
      </c>
      <c r="N173" s="24">
        <v>29.463999999999999</v>
      </c>
      <c r="O173" s="10">
        <f t="shared" si="7"/>
        <v>-116.49106666666667</v>
      </c>
      <c r="P173" s="3">
        <v>36888</v>
      </c>
      <c r="AD173" s="9"/>
      <c r="AI173" t="s">
        <v>66</v>
      </c>
      <c r="AK173" t="s">
        <v>629</v>
      </c>
    </row>
    <row r="174" spans="1:37" x14ac:dyDescent="0.25">
      <c r="A174" t="s">
        <v>64</v>
      </c>
      <c r="C174">
        <v>4130</v>
      </c>
      <c r="D174" s="8">
        <v>1</v>
      </c>
      <c r="E174" s="4">
        <v>11</v>
      </c>
      <c r="F174" s="4">
        <v>12</v>
      </c>
      <c r="G174" s="4">
        <v>13</v>
      </c>
      <c r="J174">
        <v>36</v>
      </c>
      <c r="K174" s="24">
        <v>47.776000000000003</v>
      </c>
      <c r="L174" s="10">
        <f t="shared" si="6"/>
        <v>36.796266666666668</v>
      </c>
      <c r="M174">
        <v>116</v>
      </c>
      <c r="N174" s="24">
        <v>27.815999999999999</v>
      </c>
      <c r="O174" s="10">
        <f t="shared" si="7"/>
        <v>-116.4636</v>
      </c>
      <c r="P174" s="3">
        <v>37243</v>
      </c>
      <c r="AD174" s="9"/>
      <c r="AI174" t="s">
        <v>66</v>
      </c>
      <c r="AK174" t="s">
        <v>630</v>
      </c>
    </row>
    <row r="175" spans="1:37" x14ac:dyDescent="0.25">
      <c r="A175" t="s">
        <v>712</v>
      </c>
      <c r="D175" s="8">
        <v>15</v>
      </c>
      <c r="E175" s="4">
        <v>16</v>
      </c>
      <c r="F175" s="4">
        <v>17</v>
      </c>
      <c r="G175" s="4">
        <v>18</v>
      </c>
      <c r="H175" s="4">
        <v>19</v>
      </c>
      <c r="I175" s="4">
        <v>20</v>
      </c>
      <c r="P175" s="3">
        <v>34344</v>
      </c>
      <c r="AD175" s="9"/>
      <c r="AI175" t="s">
        <v>66</v>
      </c>
      <c r="AK175" t="s">
        <v>717</v>
      </c>
    </row>
    <row r="176" spans="1:37" x14ac:dyDescent="0.25">
      <c r="A176" t="s">
        <v>712</v>
      </c>
      <c r="D176" s="8">
        <v>2</v>
      </c>
      <c r="E176" s="4">
        <v>3</v>
      </c>
      <c r="F176" s="4">
        <v>4</v>
      </c>
      <c r="G176" s="4">
        <v>5</v>
      </c>
      <c r="H176" s="4">
        <v>6</v>
      </c>
      <c r="I176" s="4">
        <v>7</v>
      </c>
      <c r="P176" s="3">
        <v>34344</v>
      </c>
      <c r="AD176" s="9"/>
      <c r="AI176" t="s">
        <v>66</v>
      </c>
      <c r="AK176" t="s">
        <v>718</v>
      </c>
    </row>
    <row r="177" spans="1:37" x14ac:dyDescent="0.25">
      <c r="A177" t="s">
        <v>719</v>
      </c>
      <c r="D177" s="8">
        <v>7</v>
      </c>
      <c r="J177">
        <v>36</v>
      </c>
      <c r="K177" s="24">
        <v>48.792000000000002</v>
      </c>
      <c r="L177" s="10">
        <f t="shared" ref="L177:L186" si="10" xml:space="preserve"> J177 + K177/60</f>
        <v>36.813200000000002</v>
      </c>
      <c r="M177">
        <v>116</v>
      </c>
      <c r="N177" s="24">
        <v>28.192</v>
      </c>
      <c r="O177" s="10">
        <f t="shared" ref="O177:O186" si="11">-(M177 + N177/60)</f>
        <v>-116.46986666666666</v>
      </c>
      <c r="P177" s="3">
        <v>37518</v>
      </c>
      <c r="AD177" s="9"/>
      <c r="AK177" t="s">
        <v>720</v>
      </c>
    </row>
    <row r="178" spans="1:37" x14ac:dyDescent="0.25">
      <c r="A178" t="s">
        <v>719</v>
      </c>
      <c r="D178" s="8">
        <v>6</v>
      </c>
      <c r="E178" s="4">
        <v>5</v>
      </c>
      <c r="F178" s="4">
        <v>4</v>
      </c>
      <c r="J178">
        <v>36</v>
      </c>
      <c r="K178" s="24">
        <v>48.68</v>
      </c>
      <c r="L178" s="10">
        <f t="shared" si="10"/>
        <v>36.81133333333333</v>
      </c>
      <c r="M178">
        <v>116</v>
      </c>
      <c r="N178" s="24">
        <v>28.192</v>
      </c>
      <c r="O178" s="10">
        <f t="shared" si="11"/>
        <v>-116.46986666666666</v>
      </c>
      <c r="P178" s="3">
        <v>37518</v>
      </c>
      <c r="AD178" s="9"/>
      <c r="AK178" t="s">
        <v>721</v>
      </c>
    </row>
    <row r="179" spans="1:37" x14ac:dyDescent="0.25">
      <c r="A179" t="s">
        <v>719</v>
      </c>
      <c r="D179" s="8">
        <v>3</v>
      </c>
      <c r="E179" s="4">
        <v>2</v>
      </c>
      <c r="J179">
        <v>36</v>
      </c>
      <c r="K179" s="24">
        <v>48.613</v>
      </c>
      <c r="L179" s="10">
        <f t="shared" si="10"/>
        <v>36.810216666666669</v>
      </c>
      <c r="M179">
        <v>116</v>
      </c>
      <c r="N179" s="24">
        <v>28.161000000000001</v>
      </c>
      <c r="O179" s="10">
        <f t="shared" si="11"/>
        <v>-116.46935000000001</v>
      </c>
      <c r="P179" s="3">
        <v>37518</v>
      </c>
      <c r="AD179" s="9"/>
      <c r="AK179" t="s">
        <v>722</v>
      </c>
    </row>
    <row r="180" spans="1:37" x14ac:dyDescent="0.25">
      <c r="A180" t="s">
        <v>723</v>
      </c>
      <c r="D180" s="8">
        <v>24</v>
      </c>
      <c r="E180" s="4">
        <v>23</v>
      </c>
      <c r="J180">
        <v>36</v>
      </c>
      <c r="K180" s="24">
        <v>47.984999999999999</v>
      </c>
      <c r="L180" s="10">
        <f t="shared" si="10"/>
        <v>36.799750000000003</v>
      </c>
      <c r="M180">
        <v>116</v>
      </c>
      <c r="N180" s="24">
        <v>27.56</v>
      </c>
      <c r="O180" s="10">
        <f t="shared" si="11"/>
        <v>-116.45933333333333</v>
      </c>
      <c r="P180" s="3">
        <v>37519</v>
      </c>
      <c r="AD180" s="9"/>
      <c r="AK180" t="s">
        <v>724</v>
      </c>
    </row>
    <row r="181" spans="1:37" x14ac:dyDescent="0.25">
      <c r="A181" t="s">
        <v>723</v>
      </c>
      <c r="D181" s="8">
        <v>22</v>
      </c>
      <c r="E181" s="4">
        <v>21</v>
      </c>
      <c r="J181">
        <v>36</v>
      </c>
      <c r="K181" s="24">
        <v>47.901000000000003</v>
      </c>
      <c r="L181" s="10">
        <f t="shared" si="10"/>
        <v>36.798349999999999</v>
      </c>
      <c r="M181">
        <v>116</v>
      </c>
      <c r="N181" s="24">
        <v>27.550999999999998</v>
      </c>
      <c r="O181" s="10">
        <f t="shared" si="11"/>
        <v>-116.45918333333333</v>
      </c>
      <c r="P181" s="3">
        <v>37519</v>
      </c>
      <c r="AD181" s="9"/>
      <c r="AK181" t="s">
        <v>725</v>
      </c>
    </row>
    <row r="182" spans="1:37" x14ac:dyDescent="0.25">
      <c r="A182" t="s">
        <v>723</v>
      </c>
      <c r="D182" s="8">
        <v>20</v>
      </c>
      <c r="E182" s="4">
        <v>19</v>
      </c>
      <c r="F182" s="4">
        <v>18</v>
      </c>
      <c r="G182" s="4">
        <v>17</v>
      </c>
      <c r="J182" s="4">
        <v>36</v>
      </c>
      <c r="K182" s="24">
        <v>47.82</v>
      </c>
      <c r="L182" s="10">
        <f t="shared" si="10"/>
        <v>36.796999999999997</v>
      </c>
      <c r="M182">
        <v>116</v>
      </c>
      <c r="N182" s="24">
        <v>27.526</v>
      </c>
      <c r="O182" s="10">
        <f t="shared" si="11"/>
        <v>-116.45876666666666</v>
      </c>
      <c r="P182" s="3">
        <v>37519</v>
      </c>
      <c r="AD182" s="9"/>
      <c r="AK182" t="s">
        <v>726</v>
      </c>
    </row>
    <row r="183" spans="1:37" x14ac:dyDescent="0.25">
      <c r="A183" t="s">
        <v>723</v>
      </c>
      <c r="D183" s="8">
        <v>15</v>
      </c>
      <c r="E183" s="4">
        <v>14</v>
      </c>
      <c r="F183" s="4">
        <v>13</v>
      </c>
      <c r="G183" s="4">
        <v>12</v>
      </c>
      <c r="J183" s="4">
        <v>36</v>
      </c>
      <c r="K183" s="24">
        <v>47.886000000000003</v>
      </c>
      <c r="L183" s="10">
        <f t="shared" si="10"/>
        <v>36.798099999999998</v>
      </c>
      <c r="M183">
        <v>116</v>
      </c>
      <c r="N183" s="24">
        <v>27.51</v>
      </c>
      <c r="O183" s="10">
        <f t="shared" si="11"/>
        <v>-116.4585</v>
      </c>
      <c r="P183" s="3">
        <v>37519</v>
      </c>
      <c r="AD183" s="9"/>
      <c r="AK183" t="s">
        <v>727</v>
      </c>
    </row>
    <row r="184" spans="1:37" x14ac:dyDescent="0.25">
      <c r="A184" t="s">
        <v>723</v>
      </c>
      <c r="C184" t="s">
        <v>633</v>
      </c>
      <c r="D184" s="8">
        <v>11</v>
      </c>
      <c r="E184" s="4">
        <v>10</v>
      </c>
      <c r="F184" s="4">
        <v>9</v>
      </c>
      <c r="G184" s="4">
        <v>8</v>
      </c>
      <c r="H184" s="4">
        <v>7</v>
      </c>
      <c r="J184" s="4">
        <v>36</v>
      </c>
      <c r="K184" s="24">
        <v>47.956000000000003</v>
      </c>
      <c r="L184" s="10">
        <f t="shared" si="10"/>
        <v>36.799266666666668</v>
      </c>
      <c r="M184">
        <v>116</v>
      </c>
      <c r="N184" s="24">
        <v>27.507999999999999</v>
      </c>
      <c r="O184" s="10">
        <f t="shared" si="11"/>
        <v>-116.45846666666667</v>
      </c>
      <c r="P184" s="3">
        <v>37519</v>
      </c>
      <c r="AD184" s="9"/>
      <c r="AK184" t="s">
        <v>728</v>
      </c>
    </row>
    <row r="185" spans="1:37" x14ac:dyDescent="0.25">
      <c r="A185" t="s">
        <v>723</v>
      </c>
      <c r="D185" s="8">
        <v>6</v>
      </c>
      <c r="E185" s="4">
        <v>5</v>
      </c>
      <c r="F185" s="4">
        <v>4</v>
      </c>
      <c r="J185" s="4">
        <v>36</v>
      </c>
      <c r="K185" s="24">
        <v>48.113</v>
      </c>
      <c r="L185" s="10">
        <f t="shared" si="10"/>
        <v>36.801883333333336</v>
      </c>
      <c r="M185">
        <v>116</v>
      </c>
      <c r="N185" s="24">
        <v>27.463999999999999</v>
      </c>
      <c r="O185" s="10">
        <f t="shared" si="11"/>
        <v>-116.45773333333334</v>
      </c>
      <c r="P185" s="3">
        <v>37519</v>
      </c>
      <c r="AD185" s="9"/>
      <c r="AK185" t="s">
        <v>729</v>
      </c>
    </row>
    <row r="186" spans="1:37" x14ac:dyDescent="0.25">
      <c r="A186" t="s">
        <v>723</v>
      </c>
      <c r="D186" s="8">
        <v>3</v>
      </c>
      <c r="E186" s="4">
        <v>2</v>
      </c>
      <c r="F186" s="4">
        <v>1</v>
      </c>
      <c r="J186" s="4">
        <v>36</v>
      </c>
      <c r="K186" s="24">
        <v>48.195999999999998</v>
      </c>
      <c r="L186" s="10">
        <f t="shared" si="10"/>
        <v>36.803266666666666</v>
      </c>
      <c r="M186">
        <v>116</v>
      </c>
      <c r="N186" s="24">
        <v>27.501999999999999</v>
      </c>
      <c r="O186" s="10">
        <f t="shared" si="11"/>
        <v>-116.45836666666666</v>
      </c>
      <c r="P186" s="3">
        <v>37519</v>
      </c>
      <c r="AD186" s="9"/>
      <c r="AK186" t="s">
        <v>729</v>
      </c>
    </row>
    <row r="187" spans="1:37" x14ac:dyDescent="0.25">
      <c r="P187" s="3"/>
      <c r="AD187" s="9"/>
    </row>
    <row r="188" spans="1:37" x14ac:dyDescent="0.25">
      <c r="P188" s="3"/>
      <c r="AD188" s="9"/>
    </row>
    <row r="189" spans="1:37" x14ac:dyDescent="0.25">
      <c r="P189" s="3"/>
      <c r="AD189" s="9"/>
    </row>
    <row r="190" spans="1:37" x14ac:dyDescent="0.25">
      <c r="P190" s="3"/>
      <c r="AD190" s="9"/>
    </row>
    <row r="191" spans="1:37" x14ac:dyDescent="0.25">
      <c r="P191" s="3"/>
      <c r="AD191" s="9"/>
    </row>
    <row r="192" spans="1:37" x14ac:dyDescent="0.25">
      <c r="P192" s="3"/>
      <c r="AD192" s="9"/>
    </row>
  </sheetData>
  <phoneticPr fontId="0"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opLeftCell="A11" workbookViewId="0">
      <selection activeCell="B20" sqref="B20"/>
    </sheetView>
  </sheetViews>
  <sheetFormatPr defaultRowHeight="13.2" x14ac:dyDescent="0.25"/>
  <cols>
    <col min="1" max="1" width="17.6640625" customWidth="1"/>
    <col min="2" max="2" width="72.33203125" customWidth="1"/>
  </cols>
  <sheetData>
    <row r="1" spans="1:2" x14ac:dyDescent="0.25">
      <c r="A1" s="2" t="s">
        <v>7</v>
      </c>
      <c r="B1" s="2" t="s">
        <v>8</v>
      </c>
    </row>
    <row r="2" spans="1:2" x14ac:dyDescent="0.25">
      <c r="A2" t="s">
        <v>16</v>
      </c>
      <c r="B2" t="s">
        <v>34</v>
      </c>
    </row>
    <row r="3" spans="1:2" x14ac:dyDescent="0.25">
      <c r="A3" t="s">
        <v>45</v>
      </c>
      <c r="B3" t="s">
        <v>46</v>
      </c>
    </row>
    <row r="4" spans="1:2" x14ac:dyDescent="0.25">
      <c r="A4" t="s">
        <v>41</v>
      </c>
      <c r="B4" t="s">
        <v>40</v>
      </c>
    </row>
    <row r="5" spans="1:2" x14ac:dyDescent="0.25">
      <c r="A5" t="s">
        <v>42</v>
      </c>
      <c r="B5" t="s">
        <v>40</v>
      </c>
    </row>
    <row r="6" spans="1:2" x14ac:dyDescent="0.25">
      <c r="A6" t="s">
        <v>43</v>
      </c>
      <c r="B6" t="s">
        <v>40</v>
      </c>
    </row>
    <row r="7" spans="1:2" x14ac:dyDescent="0.25">
      <c r="A7" t="s">
        <v>44</v>
      </c>
      <c r="B7" t="s">
        <v>40</v>
      </c>
    </row>
    <row r="8" spans="1:2" x14ac:dyDescent="0.25">
      <c r="A8" t="s">
        <v>53</v>
      </c>
      <c r="B8" t="s">
        <v>40</v>
      </c>
    </row>
    <row r="9" spans="1:2" x14ac:dyDescent="0.25">
      <c r="A9" t="s">
        <v>54</v>
      </c>
      <c r="B9" t="s">
        <v>40</v>
      </c>
    </row>
    <row r="10" spans="1:2" x14ac:dyDescent="0.25">
      <c r="A10" t="s">
        <v>48</v>
      </c>
      <c r="B10" t="s">
        <v>11</v>
      </c>
    </row>
    <row r="11" spans="1:2" x14ac:dyDescent="0.25">
      <c r="A11" t="s">
        <v>47</v>
      </c>
      <c r="B11" t="s">
        <v>49</v>
      </c>
    </row>
    <row r="12" spans="1:2" x14ac:dyDescent="0.25">
      <c r="A12" t="s">
        <v>0</v>
      </c>
      <c r="B12" t="s">
        <v>56</v>
      </c>
    </row>
    <row r="13" spans="1:2" x14ac:dyDescent="0.25">
      <c r="A13" t="s">
        <v>52</v>
      </c>
      <c r="B13" t="s">
        <v>12</v>
      </c>
    </row>
    <row r="14" spans="1:2" x14ac:dyDescent="0.25">
      <c r="A14" t="s">
        <v>50</v>
      </c>
      <c r="B14" t="s">
        <v>51</v>
      </c>
    </row>
    <row r="15" spans="1:2" x14ac:dyDescent="0.25">
      <c r="A15" t="s">
        <v>1</v>
      </c>
      <c r="B15" t="s">
        <v>55</v>
      </c>
    </row>
    <row r="16" spans="1:2" x14ac:dyDescent="0.25">
      <c r="A16" t="s">
        <v>2</v>
      </c>
      <c r="B16" t="s">
        <v>13</v>
      </c>
    </row>
    <row r="17" spans="1:2" x14ac:dyDescent="0.25">
      <c r="A17" t="s">
        <v>57</v>
      </c>
      <c r="B17" t="s">
        <v>378</v>
      </c>
    </row>
    <row r="18" spans="1:2" x14ac:dyDescent="0.25">
      <c r="A18" t="s">
        <v>58</v>
      </c>
      <c r="B18" t="s">
        <v>379</v>
      </c>
    </row>
    <row r="19" spans="1:2" x14ac:dyDescent="0.25">
      <c r="A19" t="s">
        <v>59</v>
      </c>
      <c r="B19" t="s">
        <v>380</v>
      </c>
    </row>
    <row r="20" spans="1:2" x14ac:dyDescent="0.25">
      <c r="A20" t="s">
        <v>17</v>
      </c>
      <c r="B20" t="s">
        <v>376</v>
      </c>
    </row>
    <row r="21" spans="1:2" x14ac:dyDescent="0.25">
      <c r="A21" t="s">
        <v>20</v>
      </c>
      <c r="B21" t="s">
        <v>376</v>
      </c>
    </row>
    <row r="22" spans="1:2" x14ac:dyDescent="0.25">
      <c r="A22" t="s">
        <v>9</v>
      </c>
      <c r="B22" t="s">
        <v>377</v>
      </c>
    </row>
    <row r="23" spans="1:2" x14ac:dyDescent="0.25">
      <c r="A23" t="s">
        <v>3</v>
      </c>
      <c r="B23" t="s">
        <v>60</v>
      </c>
    </row>
    <row r="24" spans="1:2" x14ac:dyDescent="0.25">
      <c r="A24" t="s">
        <v>21</v>
      </c>
      <c r="B24" t="s">
        <v>25</v>
      </c>
    </row>
    <row r="25" spans="1:2" x14ac:dyDescent="0.25">
      <c r="A25" t="s">
        <v>22</v>
      </c>
      <c r="B25" t="s">
        <v>25</v>
      </c>
    </row>
    <row r="26" spans="1:2" x14ac:dyDescent="0.25">
      <c r="A26" t="s">
        <v>23</v>
      </c>
      <c r="B26" t="s">
        <v>25</v>
      </c>
    </row>
    <row r="27" spans="1:2" x14ac:dyDescent="0.25">
      <c r="A27" t="s">
        <v>24</v>
      </c>
      <c r="B27" t="s">
        <v>25</v>
      </c>
    </row>
    <row r="28" spans="1:2" x14ac:dyDescent="0.25">
      <c r="A28" t="s">
        <v>4</v>
      </c>
      <c r="B28" t="s">
        <v>14</v>
      </c>
    </row>
    <row r="29" spans="1:2" x14ac:dyDescent="0.25">
      <c r="A29" t="s">
        <v>39</v>
      </c>
      <c r="B29" t="s">
        <v>38</v>
      </c>
    </row>
    <row r="30" spans="1:2" x14ac:dyDescent="0.25">
      <c r="A30" t="s">
        <v>6</v>
      </c>
      <c r="B30" t="s">
        <v>61</v>
      </c>
    </row>
    <row r="31" spans="1:2" x14ac:dyDescent="0.25">
      <c r="A31" t="s">
        <v>62</v>
      </c>
      <c r="B31" t="s">
        <v>63</v>
      </c>
    </row>
    <row r="32" spans="1:2" x14ac:dyDescent="0.25">
      <c r="A32" t="s">
        <v>26</v>
      </c>
      <c r="B32" t="s">
        <v>27</v>
      </c>
    </row>
    <row r="33" spans="1:2" x14ac:dyDescent="0.25">
      <c r="A33" t="s">
        <v>28</v>
      </c>
      <c r="B33" t="s">
        <v>29</v>
      </c>
    </row>
    <row r="34" spans="1:2" x14ac:dyDescent="0.25">
      <c r="A34" t="s">
        <v>30</v>
      </c>
      <c r="B34" t="s">
        <v>37</v>
      </c>
    </row>
    <row r="35" spans="1:2" x14ac:dyDescent="0.25">
      <c r="A35" t="s">
        <v>5</v>
      </c>
      <c r="B35" t="s">
        <v>31</v>
      </c>
    </row>
    <row r="36" spans="1:2" x14ac:dyDescent="0.25">
      <c r="A36" t="s">
        <v>10</v>
      </c>
      <c r="B36" t="s">
        <v>15</v>
      </c>
    </row>
    <row r="37" spans="1:2" x14ac:dyDescent="0.25">
      <c r="A37" t="s">
        <v>32</v>
      </c>
      <c r="B37" t="s">
        <v>33</v>
      </c>
    </row>
  </sheetData>
  <phoneticPr fontId="0" type="noConversion"/>
  <printOptions gridLines="1"/>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 Nevada, Reno, Seismological LaboratoryTW7MW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H. VonSeggern</dc:creator>
  <cp:lastModifiedBy>Aniket Gupta</cp:lastModifiedBy>
  <cp:lastPrinted>2002-06-03T15:19:36Z</cp:lastPrinted>
  <dcterms:created xsi:type="dcterms:W3CDTF">2002-05-30T16:23:29Z</dcterms:created>
  <dcterms:modified xsi:type="dcterms:W3CDTF">2024-02-03T22:32:28Z</dcterms:modified>
</cp:coreProperties>
</file>