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hO2SOPh-v1-v3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<sst xmlns="http://schemas.openxmlformats.org/spreadsheetml/2006/main" count="32" uniqueCount="14">
  <si>
    <t xml:space="preserve"> v1</t>
  </si>
  <si>
    <t xml:space="preserve"> </t>
  </si>
  <si>
    <t xml:space="preserve"> v2</t>
  </si>
  <si>
    <t xml:space="preserve"> v3</t>
  </si>
  <si>
    <t xml:space="preserve">t</t>
  </si>
  <si>
    <t xml:space="preserve"> M+H</t>
  </si>
  <si>
    <t xml:space="preserve"> M+Na</t>
  </si>
  <si>
    <t xml:space="preserve"> M+K</t>
  </si>
  <si>
    <t xml:space="preserve"> Sum</t>
  </si>
  <si>
    <t xml:space="preserve">Average</t>
  </si>
  <si>
    <t xml:space="preserve">С мг/мл</t>
  </si>
  <si>
    <t xml:space="preserve">C(mol/L)</t>
  </si>
  <si>
    <t xml:space="preserve">x300</t>
  </si>
  <si>
    <t xml:space="preserve"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</si>
</sst>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9900"/>
      <name val="Arial"/>
      <family val="2"/>
      <charset val="1"/>
    </font>
    <font>
      <sz val="10"/>
      <color rgb="FFCC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'PhO2SOPh-v1-v3'!$O$2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'PhO2SOPh-v1-v3'!$N$3:$N$16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'PhO2SOPh-v1-v3'!$O$3:$O$16</c:f>
              <c:numCache>
                <c:formatCode>General</c:formatCode>
                <c:ptCount val="14"/>
                <c:pt idx="0">
                  <c:v>2903.06666666667</c:v>
                </c:pt>
                <c:pt idx="1">
                  <c:v>2453.06666666667</c:v>
                </c:pt>
                <c:pt idx="2">
                  <c:v>5771.06666666667</c:v>
                </c:pt>
                <c:pt idx="3">
                  <c:v>11558.5</c:v>
                </c:pt>
                <c:pt idx="4">
                  <c:v>29725.9</c:v>
                </c:pt>
                <c:pt idx="5">
                  <c:v>39183.2</c:v>
                </c:pt>
                <c:pt idx="6">
                  <c:v>48766.9333333333</c:v>
                </c:pt>
                <c:pt idx="7">
                  <c:v>75292.5</c:v>
                </c:pt>
                <c:pt idx="8">
                  <c:v>65938.4666666667</c:v>
                </c:pt>
                <c:pt idx="9">
                  <c:v>67897.4</c:v>
                </c:pt>
                <c:pt idx="10">
                  <c:v>49553.7333333333</c:v>
                </c:pt>
                <c:pt idx="11">
                  <c:v>58607.0333333333</c:v>
                </c:pt>
                <c:pt idx="12">
                  <c:v>83482.7</c:v>
                </c:pt>
                <c:pt idx="13">
                  <c:v>84594</c:v>
                </c:pt>
              </c:numCache>
            </c:numRef>
          </c:yVal>
          <c:smooth val="0"/>
        </c:ser>
        <c:axId val="96954113"/>
        <c:axId val="53186020"/>
      </c:scatterChart>
      <c:valAx>
        <c:axId val="9695411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186020"/>
        <c:crosses val="autoZero"/>
        <c:crossBetween val="midCat"/>
      </c:valAx>
      <c:valAx>
        <c:axId val="5318602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9541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'PhO2SOPh-v1-v3'!$N$3:$N$16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'PhO2SOPh-v1-v3'!$P$3:$P$16</c:f>
              <c:numCache>
                <c:formatCode>General</c:formatCode>
                <c:ptCount val="14"/>
                <c:pt idx="0">
                  <c:v>0.000240652795164284</c:v>
                </c:pt>
                <c:pt idx="1">
                  <c:v>0.000202070170224284</c:v>
                </c:pt>
                <c:pt idx="2">
                  <c:v>0.000497581796597884</c:v>
                </c:pt>
                <c:pt idx="3">
                  <c:v>0.00107410493025575</c:v>
                </c:pt>
                <c:pt idx="4">
                  <c:v>0.00338826884367599</c:v>
                </c:pt>
                <c:pt idx="5">
                  <c:v>0.00489573461098176</c:v>
                </c:pt>
                <c:pt idx="6">
                  <c:v>0.00663485265067122</c:v>
                </c:pt>
                <c:pt idx="7">
                  <c:v/>
                </c:pt>
                <c:pt idx="8">
                  <c:v>0.010283373622142</c:v>
                </c:pt>
                <c:pt idx="9">
                  <c:v>0.010743031799654</c:v>
                </c:pt>
                <c:pt idx="10">
                  <c:v/>
                </c:pt>
                <c:pt idx="11">
                  <c:v/>
                </c:pt>
                <c:pt idx="12">
                  <c:v>0.0147169863046187</c:v>
                </c:pt>
                <c:pt idx="13">
                  <c:v>0.015021851793276</c:v>
                </c:pt>
              </c:numCache>
            </c:numRef>
          </c:yVal>
          <c:smooth val="0"/>
        </c:ser>
        <c:axId val="40247319"/>
        <c:axId val="85660166"/>
      </c:scatterChart>
      <c:valAx>
        <c:axId val="4024731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Время, с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ru-RU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660166"/>
        <c:crosses val="autoZero"/>
        <c:crossBetween val="midCat"/>
      </c:valAx>
      <c:valAx>
        <c:axId val="856601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Концентрация, мг/мл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ru-RU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24731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327960</xdr:colOff>
      <xdr:row>16</xdr:row>
      <xdr:rowOff>114840</xdr:rowOff>
    </xdr:from>
    <xdr:to>
      <xdr:col>13</xdr:col>
      <xdr:colOff>247680</xdr:colOff>
      <xdr:row>36</xdr:row>
      <xdr:rowOff>104400</xdr:rowOff>
    </xdr:to>
    <xdr:graphicFrame>
      <xdr:nvGraphicFramePr>
        <xdr:cNvPr id="0" name="Диаграмма 1"/>
        <xdr:cNvGraphicFramePr/>
      </xdr:nvGraphicFramePr>
      <xdr:xfrm>
        <a:off x="1288440" y="2715120"/>
        <a:ext cx="5760720" cy="322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450000</xdr:colOff>
      <xdr:row>17</xdr:row>
      <xdr:rowOff>81000</xdr:rowOff>
    </xdr:from>
    <xdr:to>
      <xdr:col>20</xdr:col>
      <xdr:colOff>77400</xdr:colOff>
      <xdr:row>34</xdr:row>
      <xdr:rowOff>70200</xdr:rowOff>
    </xdr:to>
    <xdr:graphicFrame>
      <xdr:nvGraphicFramePr>
        <xdr:cNvPr id="1" name="Диаграмма 2"/>
        <xdr:cNvGraphicFramePr/>
      </xdr:nvGraphicFramePr>
      <xdr:xfrm>
        <a:off x="7702920" y="2842920"/>
        <a:ext cx="45079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4" activeCellId="0" sqref="R4:R16"/>
    </sheetView>
  </sheetViews>
  <sheetFormatPr defaultRowHeight="12.75" outlineLevelRow="0" outlineLevelCol="0"/>
  <cols>
    <col collapsed="false" customWidth="true" hidden="false" outlineLevel="0" max="1" min="1" style="1" width="5.55"/>
    <col collapsed="false" customWidth="true" hidden="false" outlineLevel="0" max="3" min="2" style="0" width="8.06"/>
    <col collapsed="false" customWidth="true" hidden="false" outlineLevel="0" max="4" min="4" style="0" width="6.08"/>
    <col collapsed="false" customWidth="true" hidden="false" outlineLevel="0" max="5" min="5" style="2" width="9.06"/>
    <col collapsed="false" customWidth="true" hidden="false" outlineLevel="0" max="6" min="6" style="0" width="8.06"/>
    <col collapsed="false" customWidth="true" hidden="false" outlineLevel="0" max="7" min="7" style="0" width="7.07"/>
    <col collapsed="false" customWidth="true" hidden="false" outlineLevel="0" max="8" min="8" style="0" width="6.08"/>
    <col collapsed="false" customWidth="true" hidden="false" outlineLevel="0" max="9" min="9" style="2" width="9.06"/>
    <col collapsed="false" customWidth="true" hidden="false" outlineLevel="0" max="10" min="10" style="0" width="8.06"/>
    <col collapsed="false" customWidth="true" hidden="false" outlineLevel="0" max="11" min="11" style="0" width="7.07"/>
    <col collapsed="false" customWidth="true" hidden="false" outlineLevel="0" max="12" min="12" style="0" width="6.08"/>
    <col collapsed="false" customWidth="true" hidden="false" outlineLevel="0" max="13" min="13" style="2" width="8.06"/>
    <col collapsed="false" customWidth="true" hidden="false" outlineLevel="0" max="14" min="14" style="1" width="6.4"/>
    <col collapsed="false" customWidth="false" hidden="false" outlineLevel="0" max="15" min="15" style="3" width="11.53"/>
    <col collapsed="false" customWidth="false" hidden="false" outlineLevel="0" max="1025" min="16" style="0" width="11.53"/>
  </cols>
  <sheetData>
    <row r="1" customFormat="false" ht="12.75" hidden="false" customHeight="false" outlineLevel="0" collapsed="false">
      <c r="B1" s="0" t="s">
        <v>0</v>
      </c>
      <c r="C1" s="0" t="s">
        <v>1</v>
      </c>
      <c r="D1" s="0" t="s">
        <v>1</v>
      </c>
      <c r="E1" s="2" t="s">
        <v>1</v>
      </c>
      <c r="F1" s="0" t="s">
        <v>2</v>
      </c>
      <c r="G1" s="0" t="s">
        <v>1</v>
      </c>
      <c r="H1" s="0" t="s">
        <v>1</v>
      </c>
      <c r="I1" s="2" t="s">
        <v>1</v>
      </c>
      <c r="J1" s="0" t="s">
        <v>3</v>
      </c>
      <c r="K1" s="0" t="s">
        <v>1</v>
      </c>
      <c r="L1" s="0" t="s">
        <v>1</v>
      </c>
      <c r="M1" s="2" t="s">
        <v>1</v>
      </c>
    </row>
    <row r="2" customFormat="false" ht="12.8" hidden="false" customHeight="false" outlineLevel="0" collapsed="false">
      <c r="A2" s="1" t="s">
        <v>4</v>
      </c>
      <c r="B2" s="0" t="s">
        <v>5</v>
      </c>
      <c r="C2" s="0" t="s">
        <v>6</v>
      </c>
      <c r="D2" s="0" t="s">
        <v>7</v>
      </c>
      <c r="E2" s="2" t="s">
        <v>8</v>
      </c>
      <c r="F2" s="0" t="s">
        <v>5</v>
      </c>
      <c r="G2" s="0" t="s">
        <v>6</v>
      </c>
      <c r="H2" s="0" t="s">
        <v>7</v>
      </c>
      <c r="I2" s="2" t="s">
        <v>8</v>
      </c>
      <c r="J2" s="0" t="s">
        <v>5</v>
      </c>
      <c r="K2" s="0" t="s">
        <v>6</v>
      </c>
      <c r="L2" s="0" t="s">
        <v>7</v>
      </c>
      <c r="M2" s="2" t="s">
        <v>8</v>
      </c>
      <c r="N2" s="1" t="s">
        <v>4</v>
      </c>
      <c r="O2" s="3" t="s">
        <v>9</v>
      </c>
      <c r="P2" s="0" t="s">
        <v>10</v>
      </c>
      <c r="Q2" s="0" t="s">
        <v>11</v>
      </c>
      <c r="R2" s="0" t="s">
        <v>12</v>
      </c>
    </row>
    <row r="3" customFormat="false" ht="12.8" hidden="false" customHeight="false" outlineLevel="0" collapsed="false">
      <c r="A3" s="1" t="n">
        <v>30</v>
      </c>
      <c r="B3" s="0" t="n">
        <v>1208.1</v>
      </c>
      <c r="C3" s="0" t="n">
        <v>0</v>
      </c>
      <c r="D3" s="0" t="n">
        <v>0</v>
      </c>
      <c r="E3" s="2" t="n">
        <v>1208.1</v>
      </c>
      <c r="F3" s="0" t="n">
        <v>1157.8</v>
      </c>
      <c r="G3" s="0" t="n">
        <v>0</v>
      </c>
      <c r="H3" s="0" t="n">
        <v>0</v>
      </c>
      <c r="I3" s="2" t="n">
        <v>1157.8</v>
      </c>
      <c r="J3" s="0" t="n">
        <v>6343.3</v>
      </c>
      <c r="K3" s="0" t="n">
        <v>0</v>
      </c>
      <c r="L3" s="0" t="n">
        <v>0</v>
      </c>
      <c r="M3" s="2" t="n">
        <v>6343.3</v>
      </c>
      <c r="N3" s="1" t="n">
        <f aca="false">A3</f>
        <v>30</v>
      </c>
      <c r="O3" s="4" t="n">
        <f aca="false">(E3+I3+M3)/3</f>
        <v>2903.06666666667</v>
      </c>
      <c r="P3" s="0" t="n">
        <f aca="false">0.000000000001159*O3*O3+0.000000079531408*O3</f>
        <v>0.000240652795164284</v>
      </c>
      <c r="Q3" s="0" t="n">
        <f aca="false">P3/234.2701</f>
        <v>1.02724502684843E-006</v>
      </c>
      <c r="R3" s="0" t="n">
        <f aca="false">Q3*300</f>
        <v>0.000308173508054529</v>
      </c>
    </row>
    <row r="4" customFormat="false" ht="12.8" hidden="false" customHeight="false" outlineLevel="0" collapsed="false">
      <c r="A4" s="1" t="n">
        <v>60</v>
      </c>
      <c r="B4" s="0" t="n">
        <v>2916</v>
      </c>
      <c r="C4" s="0" t="n">
        <v>0</v>
      </c>
      <c r="D4" s="0" t="n">
        <v>0</v>
      </c>
      <c r="E4" s="2" t="n">
        <v>2916</v>
      </c>
      <c r="F4" s="0" t="n">
        <v>3312.2</v>
      </c>
      <c r="G4" s="0" t="n">
        <v>0</v>
      </c>
      <c r="H4" s="0" t="n">
        <v>0</v>
      </c>
      <c r="I4" s="2" t="n">
        <v>3312.2</v>
      </c>
      <c r="J4" s="0" t="n">
        <v>1131</v>
      </c>
      <c r="K4" s="0" t="n">
        <v>0</v>
      </c>
      <c r="L4" s="0" t="n">
        <v>0</v>
      </c>
      <c r="M4" s="2" t="n">
        <v>1131</v>
      </c>
      <c r="N4" s="1" t="n">
        <f aca="false">A4</f>
        <v>60</v>
      </c>
      <c r="O4" s="4" t="n">
        <f aca="false">(E4+I4+M4)/3</f>
        <v>2453.06666666667</v>
      </c>
      <c r="P4" s="0" t="n">
        <f aca="false">0.000000000001159*O4*O4+0.000000079531408*O4</f>
        <v>0.000202070170224284</v>
      </c>
      <c r="Q4" s="0" t="n">
        <f aca="false">P4/234.2701</f>
        <v>8.62552114948873E-007</v>
      </c>
      <c r="R4" s="0" t="n">
        <f aca="false">Q4*300</f>
        <v>0.000258765634484662</v>
      </c>
    </row>
    <row r="5" customFormat="false" ht="12.8" hidden="false" customHeight="false" outlineLevel="0" collapsed="false">
      <c r="A5" s="1" t="n">
        <v>150</v>
      </c>
      <c r="B5" s="0" t="n">
        <v>6548.8</v>
      </c>
      <c r="C5" s="0" t="n">
        <v>357.9</v>
      </c>
      <c r="D5" s="0" t="n">
        <v>0</v>
      </c>
      <c r="E5" s="2" t="n">
        <v>6906.7</v>
      </c>
      <c r="F5" s="0" t="n">
        <v>7111.4</v>
      </c>
      <c r="G5" s="0" t="n">
        <v>0</v>
      </c>
      <c r="H5" s="0" t="n">
        <v>0</v>
      </c>
      <c r="I5" s="2" t="n">
        <v>7111.4</v>
      </c>
      <c r="J5" s="0" t="n">
        <v>3295.1</v>
      </c>
      <c r="K5" s="0" t="n">
        <v>0</v>
      </c>
      <c r="L5" s="0" t="n">
        <v>0</v>
      </c>
      <c r="M5" s="2" t="n">
        <v>3295.1</v>
      </c>
      <c r="N5" s="1" t="n">
        <f aca="false">A5</f>
        <v>150</v>
      </c>
      <c r="O5" s="4" t="n">
        <f aca="false">(E5+I5+M5)/3</f>
        <v>5771.06666666667</v>
      </c>
      <c r="P5" s="0" t="n">
        <f aca="false">0.000000000001159*O5*O5+0.000000079531408*O5</f>
        <v>0.000497581796597884</v>
      </c>
      <c r="Q5" s="0" t="n">
        <f aca="false">P5/234.2701</f>
        <v>2.12396629615936E-006</v>
      </c>
      <c r="R5" s="0" t="n">
        <f aca="false">Q5*300</f>
        <v>0.000637189888847808</v>
      </c>
    </row>
    <row r="6" customFormat="false" ht="12.8" hidden="false" customHeight="false" outlineLevel="0" collapsed="false">
      <c r="A6" s="1" t="n">
        <v>300</v>
      </c>
      <c r="B6" s="0" t="n">
        <v>11887.3</v>
      </c>
      <c r="C6" s="0" t="n">
        <v>1850.7</v>
      </c>
      <c r="D6" s="0" t="n">
        <v>0</v>
      </c>
      <c r="E6" s="2" t="n">
        <v>13738</v>
      </c>
      <c r="F6" s="0" t="n">
        <v>9297.3</v>
      </c>
      <c r="G6" s="0" t="n">
        <v>0</v>
      </c>
      <c r="H6" s="0" t="n">
        <v>0</v>
      </c>
      <c r="I6" s="2" t="n">
        <v>9297.3</v>
      </c>
      <c r="J6" s="0" t="n">
        <v>9850.8</v>
      </c>
      <c r="K6" s="0" t="n">
        <v>1576.4</v>
      </c>
      <c r="L6" s="0" t="n">
        <v>213.1</v>
      </c>
      <c r="M6" s="2" t="n">
        <v>11640.2</v>
      </c>
      <c r="N6" s="1" t="n">
        <f aca="false">A6</f>
        <v>300</v>
      </c>
      <c r="O6" s="4" t="n">
        <f aca="false">(E6+I6+M6)/3</f>
        <v>11558.5</v>
      </c>
      <c r="P6" s="0" t="n">
        <f aca="false">0.000000000001159*O6*O6+0.000000079531408*O6</f>
        <v>0.00107410493025575</v>
      </c>
      <c r="Q6" s="0" t="n">
        <f aca="false">P6/234.2701</f>
        <v>4.58489978130265E-006</v>
      </c>
      <c r="R6" s="0" t="n">
        <f aca="false">Q6*300</f>
        <v>0.0013754699343908</v>
      </c>
    </row>
    <row r="7" customFormat="false" ht="12.8" hidden="false" customHeight="false" outlineLevel="0" collapsed="false">
      <c r="A7" s="1" t="n">
        <v>450</v>
      </c>
      <c r="B7" s="0" t="n">
        <v>26574.2</v>
      </c>
      <c r="C7" s="0" t="n">
        <v>1221.2</v>
      </c>
      <c r="D7" s="0" t="n">
        <v>0</v>
      </c>
      <c r="E7" s="2" t="n">
        <v>27795.4</v>
      </c>
      <c r="F7" s="0" t="n">
        <v>31447.2</v>
      </c>
      <c r="G7" s="0" t="n">
        <v>4111.4</v>
      </c>
      <c r="H7" s="0" t="n">
        <v>0</v>
      </c>
      <c r="I7" s="2" t="n">
        <v>35558.7</v>
      </c>
      <c r="J7" s="0" t="n">
        <v>24259.3</v>
      </c>
      <c r="K7" s="0" t="n">
        <v>1564.2</v>
      </c>
      <c r="L7" s="0" t="n">
        <v>0</v>
      </c>
      <c r="M7" s="2" t="n">
        <v>25823.6</v>
      </c>
      <c r="N7" s="1" t="n">
        <f aca="false">A7</f>
        <v>450</v>
      </c>
      <c r="O7" s="4" t="n">
        <f aca="false">(E7+I7+M7)/3</f>
        <v>29725.9</v>
      </c>
      <c r="P7" s="0" t="n">
        <f aca="false">0.000000000001159*O7*O7+0.000000079531408*O7</f>
        <v>0.00338826884367599</v>
      </c>
      <c r="Q7" s="0" t="n">
        <f aca="false">P7/234.2701</f>
        <v>1.44630870250877E-005</v>
      </c>
      <c r="R7" s="0" t="n">
        <f aca="false">Q7*300</f>
        <v>0.00433892610752631</v>
      </c>
    </row>
    <row r="8" customFormat="false" ht="12.8" hidden="false" customHeight="false" outlineLevel="0" collapsed="false">
      <c r="A8" s="1" t="n">
        <v>600</v>
      </c>
      <c r="B8" s="0" t="n">
        <v>44825.5</v>
      </c>
      <c r="C8" s="0" t="n">
        <v>6937.6</v>
      </c>
      <c r="D8" s="0" t="n">
        <v>0</v>
      </c>
      <c r="E8" s="2" t="n">
        <v>51763.1</v>
      </c>
      <c r="F8" s="0" t="n">
        <v>46027.1</v>
      </c>
      <c r="G8" s="0" t="n">
        <v>6742</v>
      </c>
      <c r="H8" s="0" t="n">
        <v>0</v>
      </c>
      <c r="I8" s="2" t="n">
        <v>52769.1</v>
      </c>
      <c r="J8" s="0" t="n">
        <v>11467.8</v>
      </c>
      <c r="K8" s="0" t="n">
        <v>1549.6</v>
      </c>
      <c r="L8" s="0" t="n">
        <v>0</v>
      </c>
      <c r="M8" s="2" t="n">
        <v>13017.4</v>
      </c>
      <c r="N8" s="1" t="n">
        <f aca="false">A8</f>
        <v>600</v>
      </c>
      <c r="O8" s="4" t="n">
        <f aca="false">(E8+I8+M8)/3</f>
        <v>39183.2</v>
      </c>
      <c r="P8" s="0" t="n">
        <f aca="false">0.000000000001159*O8*O8+0.000000079531408*O8</f>
        <v>0.00489573461098176</v>
      </c>
      <c r="Q8" s="0" t="n">
        <f aca="false">P8/234.2701</f>
        <v>2.0897820980918E-005</v>
      </c>
      <c r="R8" s="0" t="n">
        <f aca="false">Q8*300</f>
        <v>0.0062693462942754</v>
      </c>
    </row>
    <row r="9" customFormat="false" ht="12.8" hidden="false" customHeight="false" outlineLevel="0" collapsed="false">
      <c r="A9" s="1" t="n">
        <v>750</v>
      </c>
      <c r="B9" s="0" t="n">
        <v>50554.7</v>
      </c>
      <c r="C9" s="0" t="n">
        <v>6518.5</v>
      </c>
      <c r="D9" s="0" t="n">
        <v>0</v>
      </c>
      <c r="E9" s="2" t="n">
        <v>57073.1</v>
      </c>
      <c r="F9" s="0" t="n">
        <v>59530.7</v>
      </c>
      <c r="G9" s="0" t="n">
        <v>6814.4</v>
      </c>
      <c r="H9" s="0" t="n">
        <v>0</v>
      </c>
      <c r="I9" s="2" t="n">
        <v>66345.1</v>
      </c>
      <c r="J9" s="0" t="n">
        <v>20609.7</v>
      </c>
      <c r="K9" s="0" t="n">
        <v>2272.9</v>
      </c>
      <c r="L9" s="0" t="n">
        <v>0</v>
      </c>
      <c r="M9" s="2" t="n">
        <v>22882.6</v>
      </c>
      <c r="N9" s="1" t="n">
        <f aca="false">A9</f>
        <v>750</v>
      </c>
      <c r="O9" s="4" t="n">
        <f aca="false">(E9+I9+M9)/3</f>
        <v>48766.9333333333</v>
      </c>
      <c r="P9" s="0" t="n">
        <f aca="false">0.000000000001159*O9*O9+0.000000079531408*O9</f>
        <v>0.00663485265067122</v>
      </c>
      <c r="Q9" s="0" t="n">
        <f aca="false">P9/234.2701</f>
        <v>2.83213805375557E-005</v>
      </c>
      <c r="R9" s="0" t="n">
        <f aca="false">Q9*300</f>
        <v>0.00849641416126671</v>
      </c>
    </row>
    <row r="10" customFormat="false" ht="12.8" hidden="false" customHeight="false" outlineLevel="0" collapsed="false">
      <c r="A10" s="1" t="n">
        <v>900</v>
      </c>
      <c r="B10" s="0" t="n">
        <v>80128.4</v>
      </c>
      <c r="C10" s="0" t="n">
        <v>7359.5</v>
      </c>
      <c r="D10" s="0" t="n">
        <v>0</v>
      </c>
      <c r="E10" s="2" t="n">
        <v>87487.9</v>
      </c>
      <c r="F10" s="0" t="n">
        <v>74201.6</v>
      </c>
      <c r="G10" s="0" t="n">
        <v>8046.9</v>
      </c>
      <c r="H10" s="0" t="n">
        <v>0</v>
      </c>
      <c r="I10" s="2" t="n">
        <v>82248.5</v>
      </c>
      <c r="J10" s="0" t="n">
        <v>53950.2</v>
      </c>
      <c r="K10" s="0" t="n">
        <v>2190.9</v>
      </c>
      <c r="L10" s="0" t="n">
        <v>0</v>
      </c>
      <c r="M10" s="2" t="n">
        <v>56141.1</v>
      </c>
      <c r="N10" s="1" t="n">
        <f aca="false">A10</f>
        <v>900</v>
      </c>
      <c r="O10" s="4" t="n">
        <f aca="false">(E10+I10+M10)/3</f>
        <v>75292.5</v>
      </c>
      <c r="Q10" s="0" t="n">
        <f aca="false">P10/234.2701</f>
        <v>0</v>
      </c>
      <c r="R10" s="0" t="n">
        <f aca="false">Q10*300</f>
        <v>0</v>
      </c>
    </row>
    <row r="11" customFormat="false" ht="12.8" hidden="false" customHeight="false" outlineLevel="0" collapsed="false">
      <c r="A11" s="1" t="n">
        <v>1050</v>
      </c>
      <c r="B11" s="0" t="n">
        <v>73587.7</v>
      </c>
      <c r="C11" s="0" t="n">
        <v>8404.8</v>
      </c>
      <c r="D11" s="0" t="n">
        <v>0</v>
      </c>
      <c r="E11" s="2" t="n">
        <v>81992.5</v>
      </c>
      <c r="F11" s="0" t="n">
        <v>67611.3</v>
      </c>
      <c r="G11" s="0" t="n">
        <v>6671.4</v>
      </c>
      <c r="H11" s="0" t="n">
        <v>0</v>
      </c>
      <c r="I11" s="2" t="n">
        <v>74282.6</v>
      </c>
      <c r="J11" s="0" t="n">
        <v>39406.7</v>
      </c>
      <c r="K11" s="0" t="n">
        <v>2133.6</v>
      </c>
      <c r="L11" s="0" t="n">
        <v>0</v>
      </c>
      <c r="M11" s="2" t="n">
        <v>41540.3</v>
      </c>
      <c r="N11" s="1" t="n">
        <f aca="false">A11</f>
        <v>1050</v>
      </c>
      <c r="O11" s="4" t="n">
        <f aca="false">(E11+I11+M11)/3</f>
        <v>65938.4666666667</v>
      </c>
      <c r="P11" s="0" t="n">
        <f aca="false">0.000000000001159*O11*O11+0.000000079531408*O11</f>
        <v>0.010283373622142</v>
      </c>
      <c r="Q11" s="0" t="n">
        <f aca="false">P11/234.2701</f>
        <v>4.3895373853266E-005</v>
      </c>
      <c r="R11" s="0" t="n">
        <f aca="false">Q11*300</f>
        <v>0.0131686121559798</v>
      </c>
    </row>
    <row r="12" customFormat="false" ht="12.8" hidden="false" customHeight="false" outlineLevel="0" collapsed="false">
      <c r="A12" s="1" t="n">
        <v>1200</v>
      </c>
      <c r="B12" s="0" t="n">
        <v>76537.3</v>
      </c>
      <c r="C12" s="0" t="n">
        <v>8463</v>
      </c>
      <c r="D12" s="0" t="n">
        <v>0</v>
      </c>
      <c r="E12" s="2" t="n">
        <v>85000.4</v>
      </c>
      <c r="F12" s="0" t="n">
        <v>71073.8</v>
      </c>
      <c r="G12" s="0" t="n">
        <v>8042.1</v>
      </c>
      <c r="H12" s="0" t="n">
        <v>0</v>
      </c>
      <c r="I12" s="2" t="n">
        <v>79115.9</v>
      </c>
      <c r="J12" s="0" t="n">
        <v>37706.4</v>
      </c>
      <c r="K12" s="0" t="n">
        <v>1869.5</v>
      </c>
      <c r="L12" s="0" t="n">
        <v>0</v>
      </c>
      <c r="M12" s="2" t="n">
        <v>39575.9</v>
      </c>
      <c r="N12" s="1" t="n">
        <f aca="false">A12</f>
        <v>1200</v>
      </c>
      <c r="O12" s="4" t="n">
        <f aca="false">(E12+I12+M12)/3</f>
        <v>67897.4</v>
      </c>
      <c r="P12" s="0" t="n">
        <f aca="false">0.000000000001159*O12*O12+0.000000079531408*O12</f>
        <v>0.010743031799654</v>
      </c>
      <c r="Q12" s="0" t="n">
        <f aca="false">P12/234.2701</f>
        <v>4.58574602548682E-005</v>
      </c>
      <c r="R12" s="0" t="n">
        <f aca="false">Q12*300</f>
        <v>0.0137572380764605</v>
      </c>
    </row>
    <row r="13" customFormat="false" ht="12.8" hidden="false" customHeight="false" outlineLevel="0" collapsed="false">
      <c r="A13" s="1" t="n">
        <v>1350</v>
      </c>
      <c r="B13" s="0" t="n">
        <v>54841.8</v>
      </c>
      <c r="C13" s="0" t="n">
        <v>7025.1</v>
      </c>
      <c r="D13" s="0" t="n">
        <v>0</v>
      </c>
      <c r="E13" s="2" t="n">
        <v>61866.8</v>
      </c>
      <c r="F13" s="0" t="n">
        <v>78859.8</v>
      </c>
      <c r="G13" s="0" t="n">
        <v>7934.7</v>
      </c>
      <c r="H13" s="0" t="n">
        <v>0</v>
      </c>
      <c r="I13" s="2" t="n">
        <v>86794.4</v>
      </c>
      <c r="J13" s="0" t="n">
        <v>0</v>
      </c>
      <c r="K13" s="0" t="n">
        <v>0</v>
      </c>
      <c r="L13" s="0" t="n">
        <v>0</v>
      </c>
      <c r="M13" s="2" t="n">
        <v>0</v>
      </c>
      <c r="N13" s="1" t="n">
        <f aca="false">A13</f>
        <v>1350</v>
      </c>
      <c r="O13" s="4" t="n">
        <f aca="false">(E13+I13+M13)/3</f>
        <v>49553.7333333333</v>
      </c>
      <c r="Q13" s="0" t="n">
        <f aca="false">P13/234.2701</f>
        <v>0</v>
      </c>
      <c r="R13" s="0" t="n">
        <f aca="false">Q13*300</f>
        <v>0</v>
      </c>
    </row>
    <row r="14" customFormat="false" ht="12.8" hidden="false" customHeight="false" outlineLevel="0" collapsed="false">
      <c r="A14" s="1" t="n">
        <v>1500</v>
      </c>
      <c r="B14" s="0" t="n">
        <v>80068.4</v>
      </c>
      <c r="C14" s="0" t="n">
        <v>10182.9</v>
      </c>
      <c r="D14" s="0" t="n">
        <v>0</v>
      </c>
      <c r="E14" s="2" t="n">
        <v>90251.3</v>
      </c>
      <c r="F14" s="0" t="n">
        <v>54563.4</v>
      </c>
      <c r="G14" s="0" t="n">
        <v>7345.6</v>
      </c>
      <c r="H14" s="0" t="n">
        <v>0</v>
      </c>
      <c r="I14" s="2" t="n">
        <v>61909</v>
      </c>
      <c r="J14" s="0" t="n">
        <v>21118.3</v>
      </c>
      <c r="K14" s="0" t="n">
        <v>2542.5</v>
      </c>
      <c r="L14" s="0" t="n">
        <v>0</v>
      </c>
      <c r="M14" s="2" t="n">
        <v>23660.8</v>
      </c>
      <c r="N14" s="1" t="n">
        <f aca="false">A14</f>
        <v>1500</v>
      </c>
      <c r="O14" s="4" t="n">
        <f aca="false">(E14+I14+M14)/3</f>
        <v>58607.0333333333</v>
      </c>
      <c r="Q14" s="0" t="n">
        <f aca="false">P14/234.2701</f>
        <v>0</v>
      </c>
      <c r="R14" s="0" t="n">
        <f aca="false">Q14*300</f>
        <v>0</v>
      </c>
    </row>
    <row r="15" customFormat="false" ht="12.8" hidden="false" customHeight="false" outlineLevel="0" collapsed="false">
      <c r="A15" s="1" t="n">
        <v>1650</v>
      </c>
      <c r="B15" s="0" t="n">
        <v>89859.8</v>
      </c>
      <c r="C15" s="0" t="n">
        <v>10685.4</v>
      </c>
      <c r="D15" s="0" t="n">
        <v>0</v>
      </c>
      <c r="E15" s="2" t="n">
        <v>100545.2</v>
      </c>
      <c r="F15" s="0" t="n">
        <v>88170.6</v>
      </c>
      <c r="G15" s="0" t="n">
        <v>9393.2</v>
      </c>
      <c r="H15" s="0" t="n">
        <v>0</v>
      </c>
      <c r="I15" s="2" t="n">
        <v>97563.8</v>
      </c>
      <c r="J15" s="0" t="n">
        <v>50638.1</v>
      </c>
      <c r="K15" s="0" t="n">
        <v>1701</v>
      </c>
      <c r="L15" s="0" t="n">
        <v>0</v>
      </c>
      <c r="M15" s="2" t="n">
        <v>52339.1</v>
      </c>
      <c r="N15" s="1" t="n">
        <f aca="false">A15</f>
        <v>1650</v>
      </c>
      <c r="O15" s="4" t="n">
        <f aca="false">(E15+I15+M15)/3</f>
        <v>83482.7</v>
      </c>
      <c r="P15" s="0" t="n">
        <f aca="false">0.000000000001159*O15*O15+0.000000079531408*O15</f>
        <v>0.0147169863046187</v>
      </c>
      <c r="Q15" s="0" t="n">
        <f aca="false">P15/234.2701</f>
        <v>6.28205917213451E-005</v>
      </c>
      <c r="R15" s="0" t="n">
        <f aca="false">Q15*300</f>
        <v>0.0188461775164035</v>
      </c>
    </row>
    <row r="16" customFormat="false" ht="12.8" hidden="false" customHeight="false" outlineLevel="0" collapsed="false">
      <c r="A16" s="1" t="n">
        <v>1800</v>
      </c>
      <c r="B16" s="0" t="n">
        <v>87829.3</v>
      </c>
      <c r="C16" s="0" t="n">
        <v>10895.1</v>
      </c>
      <c r="D16" s="0" t="n">
        <v>0</v>
      </c>
      <c r="E16" s="2" t="n">
        <v>98724.4</v>
      </c>
      <c r="F16" s="0" t="n">
        <v>91110.1</v>
      </c>
      <c r="G16" s="0" t="n">
        <v>9365.2</v>
      </c>
      <c r="H16" s="0" t="n">
        <v>0</v>
      </c>
      <c r="I16" s="2" t="n">
        <v>100475.3</v>
      </c>
      <c r="J16" s="0" t="n">
        <v>52372.7</v>
      </c>
      <c r="K16" s="0" t="n">
        <v>2209.5</v>
      </c>
      <c r="L16" s="0" t="n">
        <v>0</v>
      </c>
      <c r="M16" s="2" t="n">
        <v>54582.3</v>
      </c>
      <c r="N16" s="1" t="n">
        <f aca="false">A16</f>
        <v>1800</v>
      </c>
      <c r="O16" s="4" t="n">
        <f aca="false">(E16+I16+M16)/3</f>
        <v>84594</v>
      </c>
      <c r="P16" s="0" t="n">
        <f aca="false">0.000000000001159*O16*O16+0.000000079531408*O16</f>
        <v>0.015021851793276</v>
      </c>
      <c r="Q16" s="0" t="n">
        <f aca="false">P16/234.2701</f>
        <v>6.41219335855323E-005</v>
      </c>
      <c r="R16" s="0" t="n">
        <f aca="false">Q16*300</f>
        <v>0.0192365800756597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R4:R16 B2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</v>
      </c>
      <c r="B1" s="0" t="s">
        <v>13</v>
      </c>
    </row>
    <row r="2" customFormat="false" ht="12.8" hidden="false" customHeight="false" outlineLevel="0" collapsed="false">
      <c r="A2" s="0" t="n">
        <v>30</v>
      </c>
      <c r="B2" s="0" t="n">
        <v>1.02724502684843E-006</v>
      </c>
    </row>
    <row r="3" customFormat="false" ht="12.8" hidden="false" customHeight="false" outlineLevel="0" collapsed="false">
      <c r="A3" s="0" t="n">
        <v>60</v>
      </c>
      <c r="B3" s="0" t="n">
        <v>8.62552114948873E-007</v>
      </c>
    </row>
    <row r="4" customFormat="false" ht="12.8" hidden="false" customHeight="false" outlineLevel="0" collapsed="false">
      <c r="A4" s="0" t="n">
        <v>150</v>
      </c>
      <c r="B4" s="0" t="n">
        <v>2.12396629615936E-006</v>
      </c>
    </row>
    <row r="5" customFormat="false" ht="12.8" hidden="false" customHeight="false" outlineLevel="0" collapsed="false">
      <c r="A5" s="0" t="n">
        <v>300</v>
      </c>
      <c r="B5" s="0" t="n">
        <v>4.58489978130265E-006</v>
      </c>
    </row>
    <row r="6" customFormat="false" ht="12.8" hidden="false" customHeight="false" outlineLevel="0" collapsed="false">
      <c r="A6" s="0" t="n">
        <v>450</v>
      </c>
      <c r="B6" s="0" t="n">
        <v>1.44630870250877E-005</v>
      </c>
    </row>
    <row r="7" customFormat="false" ht="12.8" hidden="false" customHeight="false" outlineLevel="0" collapsed="false">
      <c r="A7" s="0" t="n">
        <v>600</v>
      </c>
      <c r="B7" s="0" t="n">
        <v>2.0897820980918E-005</v>
      </c>
    </row>
    <row r="8" customFormat="false" ht="12.8" hidden="false" customHeight="false" outlineLevel="0" collapsed="false">
      <c r="A8" s="0" t="n">
        <v>750</v>
      </c>
      <c r="B8" s="0" t="n">
        <v>2.83213805375557E-005</v>
      </c>
    </row>
    <row r="9" customFormat="false" ht="12.8" hidden="false" customHeight="false" outlineLevel="0" collapsed="false">
      <c r="A9" s="0" t="n">
        <v>900</v>
      </c>
      <c r="B9" s="0" t="n">
        <v>0</v>
      </c>
    </row>
    <row r="10" customFormat="false" ht="12.8" hidden="false" customHeight="false" outlineLevel="0" collapsed="false">
      <c r="A10" s="0" t="n">
        <v>1050</v>
      </c>
      <c r="B10" s="0" t="n">
        <v>4.3895373853266E-005</v>
      </c>
    </row>
    <row r="11" customFormat="false" ht="12.8" hidden="false" customHeight="false" outlineLevel="0" collapsed="false">
      <c r="A11" s="0" t="n">
        <v>1200</v>
      </c>
      <c r="B11" s="0" t="n">
        <v>4.58574602548682E-005</v>
      </c>
    </row>
    <row r="12" customFormat="false" ht="12.8" hidden="false" customHeight="false" outlineLevel="0" collapsed="false">
      <c r="A12" s="0" t="n">
        <v>1350</v>
      </c>
      <c r="B12" s="0" t="n">
        <v>0</v>
      </c>
    </row>
    <row r="13" customFormat="false" ht="12.8" hidden="false" customHeight="false" outlineLevel="0" collapsed="false">
      <c r="A13" s="0" t="n">
        <v>1500</v>
      </c>
      <c r="B13" s="0" t="n">
        <v>0</v>
      </c>
    </row>
    <row r="14" customFormat="false" ht="12.8" hidden="false" customHeight="false" outlineLevel="0" collapsed="false">
      <c r="A14" s="0" t="n">
        <v>1650</v>
      </c>
      <c r="B14" s="0" t="n">
        <v>6.28205917213451E-005</v>
      </c>
    </row>
    <row r="15" customFormat="false" ht="12.8" hidden="false" customHeight="false" outlineLevel="0" collapsed="false">
      <c r="A15" s="0" t="n">
        <v>1800</v>
      </c>
      <c r="B15" s="0" t="n">
        <v>6.41219335855323E-005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>Александр Александрович Бондарев</cp:lastModifiedBy>
  <dcterms:modified xsi:type="dcterms:W3CDTF">2021-03-15T11:15:51Z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