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2SOPh-2021-v1-4" sheetId="1" state="visible" r:id="rId2"/>
    <sheet name="Лист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<sst xmlns="http://schemas.openxmlformats.org/spreadsheetml/2006/main" count="40" uniqueCount="15">
  <si>
    <t xml:space="preserve"> v1</t>
  </si>
  <si>
    <t xml:space="preserve"> </t>
  </si>
  <si>
    <t xml:space="preserve"> v2</t>
  </si>
  <si>
    <t xml:space="preserve"> v3</t>
  </si>
  <si>
    <t xml:space="preserve"> v4</t>
  </si>
  <si>
    <t xml:space="preserve">t</t>
  </si>
  <si>
    <t xml:space="preserve"> M+H</t>
  </si>
  <si>
    <t xml:space="preserve"> M+Na</t>
  </si>
  <si>
    <t xml:space="preserve"> M+K</t>
  </si>
  <si>
    <t xml:space="preserve"> Sum</t>
  </si>
  <si>
    <t xml:space="preserve">t, s</t>
  </si>
  <si>
    <t xml:space="preserve">Average 1-2</t>
  </si>
  <si>
    <t xml:space="preserve">C (mg/mL)</t>
  </si>
  <si>
    <t xml:space="preserve">C(mol/L)</t>
  </si>
  <si>
    <t xml:space="preserve">x600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</si>
</sst>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"/>
    <numFmt numFmtId="167" formatCode="0.00000E+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00"/>
      <name val="Arial"/>
      <family val="2"/>
    </font>
    <font>
      <sz val="10"/>
      <color rgb="FF336699"/>
      <name val="Arial"/>
      <family val="2"/>
    </font>
    <font>
      <sz val="10"/>
      <color rgb="FFFF33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3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'PhO2SOPh-2021-v1-4'!$S$2</c:f>
              <c:strCache>
                <c:ptCount val="1"/>
                <c:pt idx="0">
                  <c:v>Average 1-2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'PhO2SOPh-2021-v1-4'!$R$3:$R$16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150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450</c:v>
                </c:pt>
                <c:pt idx="8">
                  <c:v>540</c:v>
                </c:pt>
                <c:pt idx="9">
                  <c:v>600</c:v>
                </c:pt>
                <c:pt idx="10">
                  <c:v>750</c:v>
                </c:pt>
                <c:pt idx="11">
                  <c:v>900</c:v>
                </c:pt>
                <c:pt idx="12">
                  <c:v>1050</c:v>
                </c:pt>
                <c:pt idx="13">
                  <c:v>1200</c:v>
                </c:pt>
              </c:numCache>
            </c:numRef>
          </c:xVal>
          <c:yVal>
            <c:numRef>
              <c:f>'PhO2SOPh-2021-v1-4'!$S$3:$S$16</c:f>
              <c:numCache>
                <c:formatCode>General</c:formatCode>
                <c:ptCount val="14"/>
                <c:pt idx="0">
                  <c:v>2538.85</c:v>
                </c:pt>
                <c:pt idx="1">
                  <c:v>2637.05</c:v>
                </c:pt>
                <c:pt idx="2">
                  <c:v>4472.3</c:v>
                </c:pt>
                <c:pt idx="3">
                  <c:v>4556.95</c:v>
                </c:pt>
                <c:pt idx="4">
                  <c:v>7789.1</c:v>
                </c:pt>
                <c:pt idx="5">
                  <c:v>7236.55</c:v>
                </c:pt>
                <c:pt idx="6">
                  <c:v>4193</c:v>
                </c:pt>
                <c:pt idx="7">
                  <c:v>10404.9</c:v>
                </c:pt>
                <c:pt idx="8">
                  <c:v>12870.4</c:v>
                </c:pt>
                <c:pt idx="9">
                  <c:v>13310</c:v>
                </c:pt>
                <c:pt idx="10">
                  <c:v>14817.4</c:v>
                </c:pt>
                <c:pt idx="11">
                  <c:v>18286.6</c:v>
                </c:pt>
                <c:pt idx="12">
                  <c:v>19199.1</c:v>
                </c:pt>
                <c:pt idx="13">
                  <c:v>19259.5</c:v>
                </c:pt>
              </c:numCache>
            </c:numRef>
          </c:yVal>
          <c:smooth val="0"/>
        </c:ser>
        <c:axId val="8720428"/>
        <c:axId val="97964561"/>
      </c:scatterChart>
      <c:valAx>
        <c:axId val="872042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t, 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7964561"/>
        <c:crosses val="autoZero"/>
        <c:crossBetween val="midCat"/>
      </c:valAx>
      <c:valAx>
        <c:axId val="979645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Int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72042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'PhO2SOPh-2021-v1-4'!$V$2</c:f>
              <c:strCache>
                <c:ptCount val="1"/>
                <c:pt idx="0">
                  <c:v>x600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6"/>
              <c:showLegendKey val="0"/>
              <c:showVal val="0"/>
              <c:showCatName val="0"/>
              <c:showSerName val="0"/>
              <c:showPercent val="0"/>
            </c:dLbl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poly"/>
            <c:order val="2"/>
            <c:forward val="0"/>
            <c:backward val="0"/>
            <c:dispRSqr val="0"/>
            <c:dispEq val="0"/>
          </c:trendline>
          <c:xVal>
            <c:numRef>
              <c:f>'PhO2SOPh-2021-v1-4'!$R$3:$R$16</c:f>
              <c:numCache>
                <c:formatCode>General</c:formatCode>
                <c:ptCount val="14"/>
                <c:pt idx="0">
                  <c:v>30</c:v>
                </c:pt>
                <c:pt idx="1">
                  <c:v>60</c:v>
                </c:pt>
                <c:pt idx="2">
                  <c:v>120</c:v>
                </c:pt>
                <c:pt idx="3">
                  <c:v>150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450</c:v>
                </c:pt>
                <c:pt idx="8">
                  <c:v>540</c:v>
                </c:pt>
                <c:pt idx="9">
                  <c:v>600</c:v>
                </c:pt>
                <c:pt idx="10">
                  <c:v>750</c:v>
                </c:pt>
                <c:pt idx="11">
                  <c:v>900</c:v>
                </c:pt>
                <c:pt idx="12">
                  <c:v>1050</c:v>
                </c:pt>
                <c:pt idx="13">
                  <c:v>1200</c:v>
                </c:pt>
              </c:numCache>
            </c:numRef>
          </c:xVal>
          <c:yVal>
            <c:numRef>
              <c:f>'PhO2SOPh-2021-v1-4'!$V$3:$V$16</c:f>
              <c:numCache>
                <c:formatCode>General</c:formatCode>
                <c:ptCount val="14"/>
                <c:pt idx="0">
                  <c:v>0.000565761299288058</c:v>
                </c:pt>
                <c:pt idx="1">
                  <c:v>0.000588022066641404</c:v>
                </c:pt>
                <c:pt idx="2">
                  <c:v>0.0010092270987158</c:v>
                </c:pt>
                <c:pt idx="3">
                  <c:v>0.00102889202971474</c:v>
                </c:pt>
                <c:pt idx="4">
                  <c:v>0.00179538573402713</c:v>
                </c:pt>
                <c:pt idx="5">
                  <c:v>0.00166219064952333</c:v>
                </c:pt>
                <c:pt idx="6">
                  <c:v>0.000944491552487589</c:v>
                </c:pt>
                <c:pt idx="7">
                  <c:v>0.00243802692764894</c:v>
                </c:pt>
                <c:pt idx="8">
                  <c:v>0.00306201662359551</c:v>
                </c:pt>
                <c:pt idx="9">
                  <c:v>0.00317513712610341</c:v>
                </c:pt>
                <c:pt idx="10">
                  <c:v>0.00356731127711507</c:v>
                </c:pt>
                <c:pt idx="11">
                  <c:v>0.00449506207969818</c:v>
                </c:pt>
                <c:pt idx="12">
                  <c:v>0.00474491945742055</c:v>
                </c:pt>
                <c:pt idx="13">
                  <c:v>0.00476154367627929</c:v>
                </c:pt>
              </c:numCache>
            </c:numRef>
          </c:yVal>
          <c:smooth val="0"/>
        </c:ser>
        <c:axId val="31705163"/>
        <c:axId val="36951471"/>
      </c:scatterChart>
      <c:valAx>
        <c:axId val="3170516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t, 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951471"/>
        <c:crosses val="autoZero"/>
        <c:crossBetween val="midCat"/>
      </c:valAx>
      <c:valAx>
        <c:axId val="369514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lang="ru-RU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C(mol/L)</a:t>
                </a:r>
              </a:p>
            </c:rich>
          </c:tx>
          <c:overlay val="0"/>
        </c:title>
        <c:numFmt formatCode="0.0000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lang="ru-RU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7051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217800</xdr:colOff>
      <xdr:row>16</xdr:row>
      <xdr:rowOff>108720</xdr:rowOff>
    </xdr:from>
    <xdr:to>
      <xdr:col>13</xdr:col>
      <xdr:colOff>315000</xdr:colOff>
      <xdr:row>43</xdr:row>
      <xdr:rowOff>99720</xdr:rowOff>
    </xdr:to>
    <xdr:graphicFrame>
      <xdr:nvGraphicFramePr>
        <xdr:cNvPr id="0" name=""/>
        <xdr:cNvGraphicFramePr/>
      </xdr:nvGraphicFramePr>
      <xdr:xfrm>
        <a:off x="603000" y="2709360"/>
        <a:ext cx="6147720" cy="438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495000</xdr:colOff>
      <xdr:row>16</xdr:row>
      <xdr:rowOff>72720</xdr:rowOff>
    </xdr:from>
    <xdr:to>
      <xdr:col>21</xdr:col>
      <xdr:colOff>833040</xdr:colOff>
      <xdr:row>42</xdr:row>
      <xdr:rowOff>108720</xdr:rowOff>
    </xdr:to>
    <xdr:graphicFrame>
      <xdr:nvGraphicFramePr>
        <xdr:cNvPr id="1" name=""/>
        <xdr:cNvGraphicFramePr/>
      </xdr:nvGraphicFramePr>
      <xdr:xfrm>
        <a:off x="6930720" y="2673360"/>
        <a:ext cx="6368400" cy="4262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U2" activeCellId="0" sqref="U2"/>
    </sheetView>
  </sheetViews>
  <sheetFormatPr defaultRowHeight="12.8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7.95"/>
    <col collapsed="false" customWidth="true" hidden="false" outlineLevel="0" max="3" min="3" style="0" width="6.98"/>
    <col collapsed="false" customWidth="true" hidden="false" outlineLevel="0" max="4" min="4" style="0" width="6.01"/>
    <col collapsed="false" customWidth="true" hidden="false" outlineLevel="0" max="6" min="5" style="0" width="7.95"/>
    <col collapsed="false" customWidth="true" hidden="false" outlineLevel="0" max="7" min="7" style="0" width="6.98"/>
    <col collapsed="false" customWidth="true" hidden="false" outlineLevel="0" max="8" min="8" style="0" width="6.01"/>
    <col collapsed="false" customWidth="true" hidden="false" outlineLevel="0" max="9" min="9" style="0" width="7.95"/>
    <col collapsed="false" customWidth="true" hidden="false" outlineLevel="0" max="11" min="10" style="0" width="6.98"/>
    <col collapsed="false" customWidth="true" hidden="false" outlineLevel="0" max="12" min="12" style="0" width="6.01"/>
    <col collapsed="false" customWidth="true" hidden="false" outlineLevel="0" max="14" min="13" style="0" width="7.95"/>
    <col collapsed="false" customWidth="true" hidden="false" outlineLevel="0" max="15" min="15" style="0" width="6.98"/>
    <col collapsed="false" customWidth="true" hidden="false" outlineLevel="0" max="16" min="16" style="0" width="6.01"/>
    <col collapsed="false" customWidth="true" hidden="false" outlineLevel="0" max="17" min="17" style="0" width="7.95"/>
    <col collapsed="false" customWidth="true" hidden="false" outlineLevel="0" max="18" min="18" style="0" width="15.74"/>
    <col collapsed="false" customWidth="false" hidden="false" outlineLevel="0" max="19" min="19" style="0" width="11.52"/>
    <col collapsed="false" customWidth="true" hidden="false" outlineLevel="0" max="20" min="20" style="0" width="15.15"/>
    <col collapsed="false" customWidth="true" hidden="false" outlineLevel="0" max="21" min="21" style="0" width="14.15"/>
    <col collapsed="false" customWidth="true" hidden="false" outlineLevel="0" max="22" min="22" style="0" width="11.99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1</v>
      </c>
      <c r="E1" s="0" t="s">
        <v>1</v>
      </c>
      <c r="F1" s="0" t="s">
        <v>2</v>
      </c>
      <c r="G1" s="0" t="s">
        <v>1</v>
      </c>
      <c r="H1" s="0" t="s">
        <v>1</v>
      </c>
      <c r="I1" s="0" t="s">
        <v>1</v>
      </c>
      <c r="J1" s="0" t="s">
        <v>3</v>
      </c>
      <c r="K1" s="0" t="s">
        <v>1</v>
      </c>
      <c r="L1" s="0" t="s">
        <v>1</v>
      </c>
      <c r="M1" s="0" t="s">
        <v>1</v>
      </c>
      <c r="N1" s="0" t="s">
        <v>4</v>
      </c>
      <c r="O1" s="0" t="s">
        <v>1</v>
      </c>
      <c r="P1" s="0" t="s">
        <v>1</v>
      </c>
      <c r="Q1" s="0" t="s">
        <v>1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1" t="s">
        <v>9</v>
      </c>
      <c r="F2" s="0" t="s">
        <v>6</v>
      </c>
      <c r="G2" s="0" t="s">
        <v>7</v>
      </c>
      <c r="H2" s="0" t="s">
        <v>8</v>
      </c>
      <c r="I2" s="1" t="s">
        <v>9</v>
      </c>
      <c r="J2" s="0" t="s">
        <v>6</v>
      </c>
      <c r="K2" s="0" t="s">
        <v>7</v>
      </c>
      <c r="L2" s="0" t="s">
        <v>8</v>
      </c>
      <c r="M2" s="1" t="s">
        <v>9</v>
      </c>
      <c r="N2" s="0" t="s">
        <v>6</v>
      </c>
      <c r="O2" s="0" t="s">
        <v>7</v>
      </c>
      <c r="P2" s="0" t="s">
        <v>8</v>
      </c>
      <c r="Q2" s="1" t="s">
        <v>9</v>
      </c>
      <c r="R2" s="2" t="s">
        <v>10</v>
      </c>
      <c r="S2" s="3" t="s">
        <v>11</v>
      </c>
      <c r="T2" s="4" t="s">
        <v>12</v>
      </c>
      <c r="U2" s="4" t="s">
        <v>13</v>
      </c>
      <c r="V2" s="4" t="s">
        <v>14</v>
      </c>
    </row>
    <row r="3" customFormat="false" ht="12.8" hidden="false" customHeight="false" outlineLevel="0" collapsed="false">
      <c r="A3" s="0" t="n">
        <v>30</v>
      </c>
      <c r="B3" s="0" t="n">
        <v>2538.6</v>
      </c>
      <c r="C3" s="0" t="n">
        <v>0</v>
      </c>
      <c r="D3" s="0" t="n">
        <v>0</v>
      </c>
      <c r="E3" s="1" t="n">
        <v>2538.6</v>
      </c>
      <c r="F3" s="0" t="n">
        <v>2539.1</v>
      </c>
      <c r="G3" s="0" t="n">
        <v>0</v>
      </c>
      <c r="H3" s="0" t="n">
        <v>0</v>
      </c>
      <c r="I3" s="1" t="n">
        <v>2539.1</v>
      </c>
      <c r="J3" s="0" t="n">
        <v>0</v>
      </c>
      <c r="K3" s="0" t="n">
        <v>0</v>
      </c>
      <c r="L3" s="0" t="n">
        <v>0</v>
      </c>
      <c r="M3" s="1" t="n">
        <v>0</v>
      </c>
      <c r="N3" s="0" t="n">
        <v>1683.5</v>
      </c>
      <c r="O3" s="0" t="n">
        <v>0</v>
      </c>
      <c r="P3" s="0" t="n">
        <v>0</v>
      </c>
      <c r="Q3" s="1" t="n">
        <v>1683.5</v>
      </c>
      <c r="R3" s="5" t="n">
        <f aca="false">A3</f>
        <v>30</v>
      </c>
      <c r="S3" s="6" t="n">
        <f aca="false">(E3+I3)/2</f>
        <v>2538.85</v>
      </c>
      <c r="T3" s="7" t="n">
        <f aca="false">0.00000000000056952477*S3*S3+0.000000085562587*S3</f>
        <v>0.000220901593600572</v>
      </c>
      <c r="U3" s="8" t="n">
        <f aca="false">T3/234.2701</f>
        <v>9.4293549881343E-007</v>
      </c>
      <c r="V3" s="9" t="n">
        <f aca="false">U3*600</f>
        <v>0.000565761299288058</v>
      </c>
    </row>
    <row r="4" customFormat="false" ht="12.8" hidden="false" customHeight="false" outlineLevel="0" collapsed="false">
      <c r="A4" s="0" t="n">
        <v>60</v>
      </c>
      <c r="B4" s="0" t="n">
        <v>2509.3</v>
      </c>
      <c r="C4" s="0" t="n">
        <v>487</v>
      </c>
      <c r="D4" s="0" t="n">
        <v>0</v>
      </c>
      <c r="E4" s="1" t="n">
        <v>2996.3</v>
      </c>
      <c r="F4" s="0" t="n">
        <v>2277.8</v>
      </c>
      <c r="G4" s="0" t="n">
        <v>0</v>
      </c>
      <c r="H4" s="0" t="n">
        <v>0</v>
      </c>
      <c r="I4" s="1" t="n">
        <v>2277.8</v>
      </c>
      <c r="J4" s="0" t="n">
        <v>0</v>
      </c>
      <c r="K4" s="0" t="n">
        <v>0</v>
      </c>
      <c r="L4" s="0" t="n">
        <v>0</v>
      </c>
      <c r="M4" s="1" t="n">
        <v>0</v>
      </c>
      <c r="N4" s="0" t="n">
        <v>820.6</v>
      </c>
      <c r="O4" s="0" t="n">
        <v>0</v>
      </c>
      <c r="P4" s="0" t="n">
        <v>0</v>
      </c>
      <c r="Q4" s="1" t="n">
        <v>820.6</v>
      </c>
      <c r="R4" s="5" t="n">
        <f aca="false">A4</f>
        <v>60</v>
      </c>
      <c r="S4" s="6" t="n">
        <f aca="false">(E4+I4)/2</f>
        <v>2637.05</v>
      </c>
      <c r="T4" s="7" t="n">
        <f aca="false">0.00000000000056952477*S4*S4+0.000000085562587*S4</f>
        <v>0.000229593313923814</v>
      </c>
      <c r="U4" s="8" t="n">
        <f aca="false">T4/234.2701</f>
        <v>9.80036777735673E-007</v>
      </c>
      <c r="V4" s="9" t="n">
        <f aca="false">U4*600</f>
        <v>0.000588022066641404</v>
      </c>
    </row>
    <row r="5" customFormat="false" ht="12.8" hidden="false" customHeight="false" outlineLevel="0" collapsed="false">
      <c r="A5" s="0" t="n">
        <v>120</v>
      </c>
      <c r="B5" s="0" t="n">
        <v>4099.7</v>
      </c>
      <c r="C5" s="0" t="n">
        <v>0</v>
      </c>
      <c r="D5" s="0" t="n">
        <v>0</v>
      </c>
      <c r="E5" s="1" t="n">
        <v>4099.7</v>
      </c>
      <c r="F5" s="0" t="n">
        <v>4844.9</v>
      </c>
      <c r="G5" s="0" t="n">
        <v>0</v>
      </c>
      <c r="H5" s="0" t="n">
        <v>0</v>
      </c>
      <c r="I5" s="1" t="n">
        <v>4844.9</v>
      </c>
      <c r="J5" s="0" t="n">
        <v>0</v>
      </c>
      <c r="K5" s="0" t="n">
        <v>0</v>
      </c>
      <c r="L5" s="0" t="n">
        <v>0</v>
      </c>
      <c r="M5" s="1" t="n">
        <v>0</v>
      </c>
      <c r="N5" s="0" t="n">
        <v>1032.1</v>
      </c>
      <c r="O5" s="0" t="n">
        <v>0</v>
      </c>
      <c r="P5" s="0" t="n">
        <v>0</v>
      </c>
      <c r="Q5" s="1" t="n">
        <v>1032.1</v>
      </c>
      <c r="R5" s="5" t="n">
        <f aca="false">A5</f>
        <v>120</v>
      </c>
      <c r="S5" s="6" t="n">
        <f aca="false">(E5+I5)/2</f>
        <v>4472.3</v>
      </c>
      <c r="T5" s="7" t="n">
        <f aca="false">0.00000000000056952477*S5*S5+0.000000085562587*S5</f>
        <v>0.0003940528888981</v>
      </c>
      <c r="U5" s="8" t="n">
        <f aca="false">T5/234.2701</f>
        <v>1.68204516452633E-006</v>
      </c>
      <c r="V5" s="9" t="n">
        <f aca="false">U5*600</f>
        <v>0.0010092270987158</v>
      </c>
    </row>
    <row r="6" customFormat="false" ht="12.8" hidden="false" customHeight="false" outlineLevel="0" collapsed="false">
      <c r="A6" s="0" t="n">
        <v>150</v>
      </c>
      <c r="B6" s="0" t="n">
        <v>5467.3</v>
      </c>
      <c r="C6" s="0" t="n">
        <v>0</v>
      </c>
      <c r="D6" s="0" t="n">
        <v>0</v>
      </c>
      <c r="E6" s="1" t="n">
        <v>5467.3</v>
      </c>
      <c r="F6" s="0" t="n">
        <v>3646.6</v>
      </c>
      <c r="G6" s="0" t="n">
        <v>0</v>
      </c>
      <c r="H6" s="0" t="n">
        <v>0</v>
      </c>
      <c r="I6" s="1" t="n">
        <v>3646.6</v>
      </c>
      <c r="J6" s="0" t="n">
        <v>0</v>
      </c>
      <c r="K6" s="0" t="n">
        <v>0</v>
      </c>
      <c r="L6" s="0" t="n">
        <v>0</v>
      </c>
      <c r="M6" s="1" t="n">
        <v>0</v>
      </c>
      <c r="N6" s="0" t="n">
        <v>0</v>
      </c>
      <c r="O6" s="0" t="n">
        <v>0</v>
      </c>
      <c r="P6" s="0" t="n">
        <v>0</v>
      </c>
      <c r="Q6" s="1" t="n">
        <v>0</v>
      </c>
      <c r="R6" s="5" t="n">
        <f aca="false">A6</f>
        <v>150</v>
      </c>
      <c r="S6" s="6" t="n">
        <f aca="false">(E6+I6)/2</f>
        <v>4556.95</v>
      </c>
      <c r="T6" s="7" t="n">
        <f aca="false">0.00000000000056952477*S6*S6+0.000000085562587*S6</f>
        <v>0.000401731064484124</v>
      </c>
      <c r="U6" s="8" t="n">
        <f aca="false">T6/234.2701</f>
        <v>1.71482004952456E-006</v>
      </c>
      <c r="V6" s="9" t="n">
        <f aca="false">U6*600</f>
        <v>0.00102889202971474</v>
      </c>
    </row>
    <row r="7" customFormat="false" ht="12.8" hidden="false" customHeight="false" outlineLevel="0" collapsed="false">
      <c r="A7" s="0" t="n">
        <v>240</v>
      </c>
      <c r="B7" s="0" t="n">
        <v>8998.1</v>
      </c>
      <c r="C7" s="0" t="n">
        <v>0</v>
      </c>
      <c r="D7" s="0" t="n">
        <v>0</v>
      </c>
      <c r="E7" s="1" t="n">
        <v>8998.1</v>
      </c>
      <c r="F7" s="0" t="n">
        <v>6580.1</v>
      </c>
      <c r="G7" s="0" t="n">
        <v>0</v>
      </c>
      <c r="H7" s="0" t="n">
        <v>0</v>
      </c>
      <c r="I7" s="1" t="n">
        <v>6580.1</v>
      </c>
      <c r="J7" s="0" t="n">
        <v>3269.8</v>
      </c>
      <c r="K7" s="0" t="n">
        <v>0</v>
      </c>
      <c r="L7" s="0" t="n">
        <v>0</v>
      </c>
      <c r="M7" s="1" t="n">
        <v>3269.8</v>
      </c>
      <c r="N7" s="0" t="n">
        <v>0</v>
      </c>
      <c r="O7" s="0" t="n">
        <v>0</v>
      </c>
      <c r="P7" s="0" t="n">
        <v>0</v>
      </c>
      <c r="Q7" s="1" t="n">
        <v>0</v>
      </c>
      <c r="R7" s="5" t="n">
        <f aca="false">A7</f>
        <v>240</v>
      </c>
      <c r="S7" s="6" t="n">
        <f aca="false">(E7+I7)/2</f>
        <v>7789.1</v>
      </c>
      <c r="T7" s="7" t="n">
        <f aca="false">0.00000000000056952477*S7*S7+0.000000085562587*S7</f>
        <v>0.000701008659081847</v>
      </c>
      <c r="U7" s="8" t="n">
        <f aca="false">T7/234.2701</f>
        <v>2.99230955671188E-006</v>
      </c>
      <c r="V7" s="9" t="n">
        <f aca="false">U7*600</f>
        <v>0.00179538573402713</v>
      </c>
    </row>
    <row r="8" customFormat="false" ht="12.8" hidden="false" customHeight="false" outlineLevel="0" collapsed="false">
      <c r="A8" s="0" t="n">
        <v>300</v>
      </c>
      <c r="B8" s="0" t="n">
        <v>8105.4</v>
      </c>
      <c r="C8" s="0" t="n">
        <v>0</v>
      </c>
      <c r="D8" s="0" t="n">
        <v>0</v>
      </c>
      <c r="E8" s="1" t="n">
        <v>8105.4</v>
      </c>
      <c r="F8" s="0" t="n">
        <v>6367.7</v>
      </c>
      <c r="G8" s="0" t="n">
        <v>0</v>
      </c>
      <c r="H8" s="0" t="n">
        <v>0</v>
      </c>
      <c r="I8" s="1" t="n">
        <v>6367.7</v>
      </c>
      <c r="J8" s="0" t="n">
        <v>2451</v>
      </c>
      <c r="K8" s="0" t="n">
        <v>0</v>
      </c>
      <c r="L8" s="0" t="n">
        <v>0</v>
      </c>
      <c r="M8" s="1" t="n">
        <v>2451</v>
      </c>
      <c r="N8" s="0" t="n">
        <v>0</v>
      </c>
      <c r="O8" s="0" t="n">
        <v>0</v>
      </c>
      <c r="P8" s="0" t="n">
        <v>0</v>
      </c>
      <c r="Q8" s="1" t="n">
        <v>0</v>
      </c>
      <c r="R8" s="5" t="n">
        <f aca="false">A8</f>
        <v>300</v>
      </c>
      <c r="S8" s="6" t="n">
        <f aca="false">(E8+I8)/2</f>
        <v>7236.55</v>
      </c>
      <c r="T8" s="7" t="n">
        <f aca="false">0.00000000000056952477*S8*S8+0.000000085562587*S8</f>
        <v>0.00064900261613816</v>
      </c>
      <c r="U8" s="8" t="n">
        <f aca="false">T8/234.2701</f>
        <v>2.77031774920556E-006</v>
      </c>
      <c r="V8" s="9" t="n">
        <f aca="false">U8*600</f>
        <v>0.00166219064952333</v>
      </c>
    </row>
    <row r="9" customFormat="false" ht="12.8" hidden="false" customHeight="false" outlineLevel="0" collapsed="false">
      <c r="A9" s="0" t="n">
        <v>360</v>
      </c>
      <c r="B9" s="0" t="n">
        <v>6872.8</v>
      </c>
      <c r="C9" s="0" t="n">
        <v>0</v>
      </c>
      <c r="D9" s="0" t="n">
        <v>0</v>
      </c>
      <c r="E9" s="1" t="n">
        <v>6872.8</v>
      </c>
      <c r="F9" s="0" t="n">
        <v>1513.2</v>
      </c>
      <c r="G9" s="0" t="n">
        <v>0</v>
      </c>
      <c r="H9" s="0" t="n">
        <v>0</v>
      </c>
      <c r="I9" s="1" t="n">
        <v>1513.2</v>
      </c>
      <c r="J9" s="0" t="n">
        <v>787.7</v>
      </c>
      <c r="K9" s="0" t="n">
        <v>0</v>
      </c>
      <c r="L9" s="0" t="n">
        <v>0</v>
      </c>
      <c r="M9" s="1" t="n">
        <v>787.7</v>
      </c>
      <c r="N9" s="0" t="n">
        <v>611</v>
      </c>
      <c r="O9" s="0" t="n">
        <v>0</v>
      </c>
      <c r="P9" s="0" t="n">
        <v>0</v>
      </c>
      <c r="Q9" s="1" t="n">
        <v>611</v>
      </c>
      <c r="R9" s="5" t="n">
        <f aca="false">A9</f>
        <v>360</v>
      </c>
      <c r="S9" s="6" t="n">
        <f aca="false">(E9+I9)/2</f>
        <v>4193</v>
      </c>
      <c r="T9" s="7" t="n">
        <f aca="false">0.00000000000056952477*S9*S9+0.000000085562587*S9</f>
        <v>0.000368776884084038</v>
      </c>
      <c r="U9" s="8" t="n">
        <f aca="false">T9/234.2701</f>
        <v>1.57415258747931E-006</v>
      </c>
      <c r="V9" s="9" t="n">
        <f aca="false">U9*600</f>
        <v>0.000944491552487589</v>
      </c>
    </row>
    <row r="10" customFormat="false" ht="12.8" hidden="false" customHeight="false" outlineLevel="0" collapsed="false">
      <c r="A10" s="0" t="n">
        <v>450</v>
      </c>
      <c r="B10" s="0" t="n">
        <v>10905.3</v>
      </c>
      <c r="C10" s="0" t="n">
        <v>1117.8</v>
      </c>
      <c r="D10" s="0" t="n">
        <v>0</v>
      </c>
      <c r="E10" s="1" t="n">
        <v>12023.1</v>
      </c>
      <c r="F10" s="0" t="n">
        <v>7018.5</v>
      </c>
      <c r="G10" s="0" t="n">
        <v>1768.2</v>
      </c>
      <c r="H10" s="0" t="n">
        <v>0</v>
      </c>
      <c r="I10" s="1" t="n">
        <v>8786.7</v>
      </c>
      <c r="J10" s="0" t="n">
        <v>789.5</v>
      </c>
      <c r="K10" s="0" t="n">
        <v>0</v>
      </c>
      <c r="L10" s="0" t="n">
        <v>0</v>
      </c>
      <c r="M10" s="1" t="n">
        <v>789.5</v>
      </c>
      <c r="N10" s="0" t="n">
        <v>1765.8</v>
      </c>
      <c r="O10" s="0" t="n">
        <v>0</v>
      </c>
      <c r="P10" s="0" t="n">
        <v>0</v>
      </c>
      <c r="Q10" s="1" t="n">
        <v>1765.8</v>
      </c>
      <c r="R10" s="5" t="n">
        <f aca="false">A10</f>
        <v>450</v>
      </c>
      <c r="S10" s="6" t="n">
        <f aca="false">(E10+I10)/2</f>
        <v>10404.9</v>
      </c>
      <c r="T10" s="7" t="n">
        <f aca="false">0.00000000000056952477*S10*S10+0.000000085562587*S10</f>
        <v>0.000951928020238348</v>
      </c>
      <c r="U10" s="8" t="n">
        <f aca="false">T10/234.2701</f>
        <v>4.06337821274823E-006</v>
      </c>
      <c r="V10" s="9" t="n">
        <f aca="false">U10*600</f>
        <v>0.00243802692764894</v>
      </c>
    </row>
    <row r="11" customFormat="false" ht="12.8" hidden="false" customHeight="false" outlineLevel="0" collapsed="false">
      <c r="A11" s="0" t="n">
        <v>540</v>
      </c>
      <c r="B11" s="0" t="n">
        <v>12766.2</v>
      </c>
      <c r="C11" s="0" t="n">
        <v>1325.9</v>
      </c>
      <c r="D11" s="0" t="n">
        <v>0</v>
      </c>
      <c r="E11" s="1" t="n">
        <v>14092.1</v>
      </c>
      <c r="F11" s="0" t="n">
        <v>10586.2</v>
      </c>
      <c r="G11" s="0" t="n">
        <v>1062.5</v>
      </c>
      <c r="H11" s="0" t="n">
        <v>0</v>
      </c>
      <c r="I11" s="1" t="n">
        <v>11648.7</v>
      </c>
      <c r="J11" s="0" t="n">
        <v>6288.5</v>
      </c>
      <c r="K11" s="0" t="n">
        <v>1610</v>
      </c>
      <c r="L11" s="0" t="n">
        <v>0</v>
      </c>
      <c r="M11" s="1" t="n">
        <v>7898.5</v>
      </c>
      <c r="N11" s="0" t="n">
        <v>1487</v>
      </c>
      <c r="O11" s="0" t="n">
        <v>0</v>
      </c>
      <c r="P11" s="0" t="n">
        <v>0</v>
      </c>
      <c r="Q11" s="1" t="n">
        <v>1487</v>
      </c>
      <c r="R11" s="5" t="n">
        <f aca="false">A11</f>
        <v>540</v>
      </c>
      <c r="S11" s="6" t="n">
        <f aca="false">(E11+I11)/2</f>
        <v>12870.4</v>
      </c>
      <c r="T11" s="7" t="n">
        <f aca="false">0.00000000000056952477*S11*S11+0.000000085562587*S11</f>
        <v>0.00119556490101897</v>
      </c>
      <c r="U11" s="8" t="n">
        <f aca="false">T11/234.2701</f>
        <v>5.10336103932584E-006</v>
      </c>
      <c r="V11" s="9" t="n">
        <f aca="false">U11*600</f>
        <v>0.00306201662359551</v>
      </c>
    </row>
    <row r="12" customFormat="false" ht="12.8" hidden="false" customHeight="false" outlineLevel="0" collapsed="false">
      <c r="A12" s="0" t="n">
        <v>600</v>
      </c>
      <c r="B12" s="0" t="n">
        <v>13197.1</v>
      </c>
      <c r="C12" s="0" t="n">
        <v>951.8</v>
      </c>
      <c r="D12" s="0" t="n">
        <v>0</v>
      </c>
      <c r="E12" s="1" t="n">
        <v>14148.9</v>
      </c>
      <c r="F12" s="0" t="n">
        <v>10819.6</v>
      </c>
      <c r="G12" s="0" t="n">
        <v>1651.5</v>
      </c>
      <c r="H12" s="0" t="n">
        <v>0</v>
      </c>
      <c r="I12" s="1" t="n">
        <v>12471.1</v>
      </c>
      <c r="J12" s="0" t="n">
        <v>9881.3</v>
      </c>
      <c r="K12" s="0" t="n">
        <v>1371</v>
      </c>
      <c r="L12" s="0" t="n">
        <v>0</v>
      </c>
      <c r="M12" s="1" t="n">
        <v>11252.3</v>
      </c>
      <c r="N12" s="0" t="n">
        <v>1342.5</v>
      </c>
      <c r="O12" s="0" t="n">
        <v>0</v>
      </c>
      <c r="P12" s="0" t="n">
        <v>0</v>
      </c>
      <c r="Q12" s="1" t="n">
        <v>1342.5</v>
      </c>
      <c r="R12" s="5" t="n">
        <f aca="false">A12</f>
        <v>600</v>
      </c>
      <c r="S12" s="6" t="n">
        <f aca="false">(E12+I12)/2</f>
        <v>13310</v>
      </c>
      <c r="T12" s="7" t="n">
        <f aca="false">0.00000000000056952477*S12*S12+0.000000085562587*S12</f>
        <v>0.0012397328200766</v>
      </c>
      <c r="U12" s="8" t="n">
        <f aca="false">T12/234.2701</f>
        <v>5.29189521017235E-006</v>
      </c>
      <c r="V12" s="9" t="n">
        <f aca="false">U12*600</f>
        <v>0.00317513712610341</v>
      </c>
    </row>
    <row r="13" customFormat="false" ht="12.8" hidden="false" customHeight="false" outlineLevel="0" collapsed="false">
      <c r="A13" s="0" t="n">
        <v>750</v>
      </c>
      <c r="B13" s="0" t="n">
        <v>14533.2</v>
      </c>
      <c r="C13" s="0" t="n">
        <v>1445.4</v>
      </c>
      <c r="D13" s="0" t="n">
        <v>0</v>
      </c>
      <c r="E13" s="1" t="n">
        <v>15978.6</v>
      </c>
      <c r="F13" s="0" t="n">
        <v>12734</v>
      </c>
      <c r="G13" s="0" t="n">
        <v>922.2</v>
      </c>
      <c r="H13" s="0" t="n">
        <v>0</v>
      </c>
      <c r="I13" s="1" t="n">
        <v>13656.2</v>
      </c>
      <c r="J13" s="0" t="n">
        <v>8491.8</v>
      </c>
      <c r="K13" s="0" t="n">
        <v>1329.4</v>
      </c>
      <c r="L13" s="0" t="n">
        <v>0</v>
      </c>
      <c r="M13" s="1" t="n">
        <v>9821.2</v>
      </c>
      <c r="N13" s="0" t="n">
        <v>4565.6</v>
      </c>
      <c r="O13" s="0" t="n">
        <v>412.7</v>
      </c>
      <c r="P13" s="0" t="n">
        <v>0</v>
      </c>
      <c r="Q13" s="1" t="n">
        <v>4978.3</v>
      </c>
      <c r="R13" s="5" t="n">
        <f aca="false">A13</f>
        <v>750</v>
      </c>
      <c r="S13" s="6" t="n">
        <f aca="false">(E13+I13)/2</f>
        <v>14817.4</v>
      </c>
      <c r="T13" s="7" t="n">
        <f aca="false">0.00000000000056952477*S13*S13+0.000000085562587*S13</f>
        <v>0.00139285728270146</v>
      </c>
      <c r="U13" s="8" t="n">
        <f aca="false">T13/234.2701</f>
        <v>5.94551879519179E-006</v>
      </c>
      <c r="V13" s="9" t="n">
        <f aca="false">U13*600</f>
        <v>0.00356731127711507</v>
      </c>
    </row>
    <row r="14" customFormat="false" ht="12.8" hidden="false" customHeight="false" outlineLevel="0" collapsed="false">
      <c r="A14" s="0" t="n">
        <v>900</v>
      </c>
      <c r="B14" s="0" t="n">
        <v>17565.2</v>
      </c>
      <c r="C14" s="0" t="n">
        <v>1654.5</v>
      </c>
      <c r="D14" s="0" t="n">
        <v>0</v>
      </c>
      <c r="E14" s="1" t="n">
        <v>19219.7</v>
      </c>
      <c r="F14" s="0" t="n">
        <v>15368.9</v>
      </c>
      <c r="G14" s="0" t="n">
        <v>1984.6</v>
      </c>
      <c r="H14" s="0" t="n">
        <v>0</v>
      </c>
      <c r="I14" s="1" t="n">
        <v>17353.5</v>
      </c>
      <c r="J14" s="0" t="n">
        <v>7844.3</v>
      </c>
      <c r="K14" s="0" t="n">
        <v>572.7</v>
      </c>
      <c r="L14" s="0" t="n">
        <v>0</v>
      </c>
      <c r="M14" s="1" t="n">
        <v>8416.9</v>
      </c>
      <c r="N14" s="0" t="n">
        <v>10572.8</v>
      </c>
      <c r="O14" s="0" t="n">
        <v>1742.8</v>
      </c>
      <c r="P14" s="0" t="n">
        <v>0</v>
      </c>
      <c r="Q14" s="1" t="n">
        <v>12315.6</v>
      </c>
      <c r="R14" s="5" t="n">
        <f aca="false">A14</f>
        <v>900</v>
      </c>
      <c r="S14" s="6" t="n">
        <f aca="false">(E14+I14)/2</f>
        <v>18286.6</v>
      </c>
      <c r="T14" s="7" t="n">
        <f aca="false">0.00000000000056952477*S14*S14+0.000000085562587*S14</f>
        <v>0.00175509773819517</v>
      </c>
      <c r="U14" s="8" t="n">
        <f aca="false">T14/234.2701</f>
        <v>7.49177013283031E-006</v>
      </c>
      <c r="V14" s="9" t="n">
        <f aca="false">U14*600</f>
        <v>0.00449506207969818</v>
      </c>
    </row>
    <row r="15" customFormat="false" ht="12.8" hidden="false" customHeight="false" outlineLevel="0" collapsed="false">
      <c r="A15" s="0" t="n">
        <v>1050</v>
      </c>
      <c r="B15" s="0" t="n">
        <v>18267.6</v>
      </c>
      <c r="C15" s="0" t="n">
        <v>1320.7</v>
      </c>
      <c r="D15" s="0" t="n">
        <v>0</v>
      </c>
      <c r="E15" s="1" t="n">
        <v>19588.3</v>
      </c>
      <c r="F15" s="0" t="n">
        <v>16314.1</v>
      </c>
      <c r="G15" s="0" t="n">
        <v>2495.8</v>
      </c>
      <c r="H15" s="0" t="n">
        <v>0</v>
      </c>
      <c r="I15" s="1" t="n">
        <v>18809.9</v>
      </c>
      <c r="J15" s="0" t="n">
        <v>3009.3</v>
      </c>
      <c r="K15" s="0" t="n">
        <v>0</v>
      </c>
      <c r="L15" s="0" t="n">
        <v>0</v>
      </c>
      <c r="M15" s="1" t="n">
        <v>3009.3</v>
      </c>
      <c r="N15" s="0" t="n">
        <v>13008.6</v>
      </c>
      <c r="O15" s="0" t="n">
        <v>1730.3</v>
      </c>
      <c r="P15" s="0" t="n">
        <v>0</v>
      </c>
      <c r="Q15" s="1" t="n">
        <v>14738.9</v>
      </c>
      <c r="R15" s="5" t="n">
        <f aca="false">A15</f>
        <v>1050</v>
      </c>
      <c r="S15" s="6" t="n">
        <f aca="false">(E15+I15)/2</f>
        <v>19199.1</v>
      </c>
      <c r="T15" s="7" t="n">
        <f aca="false">0.00000000000056952477*S15*S15+0.000000085562587*S15</f>
        <v>0.00185265459296976</v>
      </c>
      <c r="U15" s="8" t="n">
        <f aca="false">T15/234.2701</f>
        <v>7.90819909570092E-006</v>
      </c>
      <c r="V15" s="9" t="n">
        <f aca="false">U15*600</f>
        <v>0.00474491945742055</v>
      </c>
    </row>
    <row r="16" customFormat="false" ht="12.8" hidden="false" customHeight="false" outlineLevel="0" collapsed="false">
      <c r="A16" s="0" t="n">
        <v>1200</v>
      </c>
      <c r="B16" s="0" t="n">
        <v>18612.1</v>
      </c>
      <c r="C16" s="0" t="n">
        <v>2495.4</v>
      </c>
      <c r="D16" s="0" t="n">
        <v>0</v>
      </c>
      <c r="E16" s="1" t="n">
        <v>21107.5</v>
      </c>
      <c r="F16" s="0" t="n">
        <v>16385</v>
      </c>
      <c r="G16" s="0" t="n">
        <v>1026.5</v>
      </c>
      <c r="H16" s="0" t="n">
        <v>0</v>
      </c>
      <c r="I16" s="1" t="n">
        <v>17411.5</v>
      </c>
      <c r="J16" s="0" t="n">
        <v>11275</v>
      </c>
      <c r="K16" s="0" t="n">
        <v>0</v>
      </c>
      <c r="L16" s="0" t="n">
        <v>0</v>
      </c>
      <c r="M16" s="1" t="n">
        <v>11275</v>
      </c>
      <c r="N16" s="0" t="n">
        <v>5696.9</v>
      </c>
      <c r="O16" s="0" t="n">
        <v>1567.5</v>
      </c>
      <c r="P16" s="0" t="n">
        <v>0</v>
      </c>
      <c r="Q16" s="1" t="n">
        <v>7264.5</v>
      </c>
      <c r="R16" s="5" t="n">
        <f aca="false">A16</f>
        <v>1200</v>
      </c>
      <c r="S16" s="6" t="n">
        <f aca="false">(E16+I16)/2</f>
        <v>19259.5</v>
      </c>
      <c r="T16" s="7" t="n">
        <f aca="false">0.00000000000056952477*S16*S16+0.000000085562587*S16</f>
        <v>0.00185914552199386</v>
      </c>
      <c r="U16" s="8" t="n">
        <f aca="false">T16/234.2701</f>
        <v>7.93590612713216E-006</v>
      </c>
      <c r="V16" s="9" t="n">
        <f aca="false">U16*600</f>
        <v>0.00476154367627929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0" t="s">
        <v>10</v>
      </c>
      <c r="B1" s="4" t="s">
        <v>13</v>
      </c>
    </row>
    <row r="2" customFormat="false" ht="12.8" hidden="false" customHeight="false" outlineLevel="0" collapsed="false">
      <c r="A2" s="0" t="n">
        <f aca="false">'PhO2SOPh-2021-v1-4'!R3</f>
        <v>30</v>
      </c>
      <c r="B2" s="9" t="n">
        <f aca="false">'PhO2SOPh-2021-v1-4'!V3</f>
        <v>0.000565761299288058</v>
      </c>
    </row>
    <row r="3" customFormat="false" ht="12.8" hidden="false" customHeight="false" outlineLevel="0" collapsed="false">
      <c r="A3" s="0" t="n">
        <f aca="false">'PhO2SOPh-2021-v1-4'!R4</f>
        <v>60</v>
      </c>
      <c r="B3" s="9" t="n">
        <f aca="false">'PhO2SOPh-2021-v1-4'!V4</f>
        <v>0.000588022066641404</v>
      </c>
    </row>
    <row r="4" customFormat="false" ht="12.8" hidden="false" customHeight="false" outlineLevel="0" collapsed="false">
      <c r="A4" s="0" t="n">
        <f aca="false">'PhO2SOPh-2021-v1-4'!R5</f>
        <v>120</v>
      </c>
      <c r="B4" s="9" t="n">
        <f aca="false">'PhO2SOPh-2021-v1-4'!V5</f>
        <v>0.0010092270987158</v>
      </c>
    </row>
    <row r="5" customFormat="false" ht="12.8" hidden="false" customHeight="false" outlineLevel="0" collapsed="false">
      <c r="A5" s="0" t="n">
        <f aca="false">'PhO2SOPh-2021-v1-4'!R6</f>
        <v>150</v>
      </c>
      <c r="B5" s="9" t="n">
        <f aca="false">'PhO2SOPh-2021-v1-4'!V6</f>
        <v>0.00102889202971474</v>
      </c>
    </row>
    <row r="6" customFormat="false" ht="12.8" hidden="false" customHeight="false" outlineLevel="0" collapsed="false">
      <c r="A6" s="0" t="n">
        <f aca="false">'PhO2SOPh-2021-v1-4'!R7</f>
        <v>240</v>
      </c>
      <c r="B6" s="9" t="n">
        <f aca="false">'PhO2SOPh-2021-v1-4'!V7</f>
        <v>0.00179538573402713</v>
      </c>
    </row>
    <row r="7" customFormat="false" ht="12.8" hidden="false" customHeight="false" outlineLevel="0" collapsed="false">
      <c r="A7" s="0" t="n">
        <f aca="false">'PhO2SOPh-2021-v1-4'!R8</f>
        <v>300</v>
      </c>
      <c r="B7" s="9" t="n">
        <f aca="false">'PhO2SOPh-2021-v1-4'!V8</f>
        <v>0.00166219064952333</v>
      </c>
    </row>
    <row r="8" customFormat="false" ht="12.8" hidden="false" customHeight="false" outlineLevel="0" collapsed="false">
      <c r="B8" s="9"/>
    </row>
    <row r="9" customFormat="false" ht="12.8" hidden="false" customHeight="false" outlineLevel="0" collapsed="false">
      <c r="A9" s="0" t="n">
        <f aca="false">'PhO2SOPh-2021-v1-4'!R10</f>
        <v>450</v>
      </c>
      <c r="B9" s="9" t="n">
        <f aca="false">'PhO2SOPh-2021-v1-4'!V10</f>
        <v>0.00243802692764894</v>
      </c>
    </row>
    <row r="10" customFormat="false" ht="12.8" hidden="false" customHeight="false" outlineLevel="0" collapsed="false">
      <c r="A10" s="0" t="n">
        <f aca="false">'PhO2SOPh-2021-v1-4'!R11</f>
        <v>540</v>
      </c>
      <c r="B10" s="9" t="n">
        <f aca="false">'PhO2SOPh-2021-v1-4'!V11</f>
        <v>0.00306201662359551</v>
      </c>
    </row>
    <row r="11" customFormat="false" ht="12.8" hidden="false" customHeight="false" outlineLevel="0" collapsed="false">
      <c r="A11" s="0" t="n">
        <f aca="false">'PhO2SOPh-2021-v1-4'!R12</f>
        <v>600</v>
      </c>
      <c r="B11" s="9" t="n">
        <f aca="false">'PhO2SOPh-2021-v1-4'!V12</f>
        <v>0.00317513712610341</v>
      </c>
    </row>
    <row r="12" customFormat="false" ht="12.8" hidden="false" customHeight="false" outlineLevel="0" collapsed="false">
      <c r="A12" s="0" t="n">
        <f aca="false">'PhO2SOPh-2021-v1-4'!R13</f>
        <v>750</v>
      </c>
      <c r="B12" s="9" t="n">
        <f aca="false">'PhO2SOPh-2021-v1-4'!V13</f>
        <v>0.00356731127711507</v>
      </c>
    </row>
    <row r="13" customFormat="false" ht="12.8" hidden="false" customHeight="false" outlineLevel="0" collapsed="false">
      <c r="A13" s="0" t="n">
        <f aca="false">'PhO2SOPh-2021-v1-4'!R14</f>
        <v>900</v>
      </c>
      <c r="B13" s="9" t="n">
        <f aca="false">'PhO2SOPh-2021-v1-4'!V14</f>
        <v>0.00449506207969818</v>
      </c>
    </row>
    <row r="14" customFormat="false" ht="12.8" hidden="false" customHeight="false" outlineLevel="0" collapsed="false">
      <c r="A14" s="0" t="n">
        <f aca="false">'PhO2SOPh-2021-v1-4'!R15</f>
        <v>1050</v>
      </c>
      <c r="B14" s="9" t="n">
        <f aca="false">'PhO2SOPh-2021-v1-4'!V15</f>
        <v>0.00474491945742055</v>
      </c>
    </row>
    <row r="15" customFormat="false" ht="12.8" hidden="false" customHeight="false" outlineLevel="0" collapsed="false">
      <c r="A15" s="0" t="n">
        <f aca="false">'PhO2SOPh-2021-v1-4'!R16</f>
        <v>1200</v>
      </c>
      <c r="B15" s="9" t="n">
        <f aca="false">'PhO2SOPh-2021-v1-4'!V16</f>
        <v>0.00476154367627929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Александр Александрович Бондарев</cp:lastModifiedBy>
  <dcterms:modified xsi:type="dcterms:W3CDTF">2021-05-14T16:33:49Z</dcterms:modified>
  <cp:revision>2</cp:revision>
  <dc:subject/>
  <dc:title/>
</cp:coreProperties>
</file>