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ABot\결과분석\"/>
    </mc:Choice>
  </mc:AlternateContent>
  <bookViews>
    <workbookView xWindow="0" yWindow="0" windowWidth="20880" windowHeight="10791"/>
  </bookViews>
  <sheets>
    <sheet name="종가매매분석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1" l="1"/>
  <c r="AH83" i="1"/>
  <c r="AE83" i="1"/>
  <c r="AD83" i="1"/>
  <c r="AA83" i="1"/>
  <c r="Z83" i="1"/>
  <c r="T83" i="1"/>
  <c r="R83" i="1"/>
  <c r="P83" i="1"/>
  <c r="AG83" i="1" s="1"/>
  <c r="N83" i="1"/>
  <c r="L83" i="1"/>
  <c r="J83" i="1"/>
  <c r="AF82" i="1"/>
  <c r="AE82" i="1"/>
  <c r="AB82" i="1"/>
  <c r="AA82" i="1"/>
  <c r="X82" i="1"/>
  <c r="T82" i="1"/>
  <c r="R82" i="1"/>
  <c r="P82" i="1"/>
  <c r="AH82" i="1" s="1"/>
  <c r="N82" i="1"/>
  <c r="L82" i="1"/>
  <c r="J82" i="1"/>
  <c r="AG81" i="1"/>
  <c r="Y81" i="1"/>
  <c r="T81" i="1"/>
  <c r="R81" i="1"/>
  <c r="P81" i="1"/>
  <c r="N81" i="1"/>
  <c r="L81" i="1"/>
  <c r="J81" i="1"/>
  <c r="Z80" i="1"/>
  <c r="T80" i="1"/>
  <c r="R80" i="1"/>
  <c r="P80" i="1"/>
  <c r="N80" i="1"/>
  <c r="L80" i="1"/>
  <c r="J80" i="1"/>
  <c r="AH79" i="1"/>
  <c r="AA79" i="1"/>
  <c r="Z79" i="1"/>
  <c r="T79" i="1"/>
  <c r="AE79" i="1" s="1"/>
  <c r="R79" i="1"/>
  <c r="P79" i="1"/>
  <c r="AG79" i="1" s="1"/>
  <c r="N79" i="1"/>
  <c r="L79" i="1"/>
  <c r="J79" i="1"/>
  <c r="AF78" i="1"/>
  <c r="AE78" i="1"/>
  <c r="AB78" i="1"/>
  <c r="AA78" i="1"/>
  <c r="X78" i="1"/>
  <c r="T78" i="1"/>
  <c r="R78" i="1"/>
  <c r="P78" i="1"/>
  <c r="N78" i="1"/>
  <c r="L78" i="1"/>
  <c r="J78" i="1"/>
  <c r="AF77" i="1"/>
  <c r="AC77" i="1"/>
  <c r="AB77" i="1"/>
  <c r="X77" i="1"/>
  <c r="T77" i="1"/>
  <c r="R77" i="1"/>
  <c r="P77" i="1"/>
  <c r="N77" i="1"/>
  <c r="L77" i="1"/>
  <c r="J77" i="1"/>
  <c r="AG76" i="1"/>
  <c r="AD76" i="1"/>
  <c r="AC76" i="1"/>
  <c r="Y76" i="1"/>
  <c r="T76" i="1"/>
  <c r="R76" i="1"/>
  <c r="P76" i="1"/>
  <c r="N76" i="1"/>
  <c r="L76" i="1"/>
  <c r="J76" i="1"/>
  <c r="AH75" i="1"/>
  <c r="AE75" i="1"/>
  <c r="AD75" i="1"/>
  <c r="AA75" i="1"/>
  <c r="Z75" i="1"/>
  <c r="T75" i="1"/>
  <c r="R75" i="1"/>
  <c r="P75" i="1"/>
  <c r="AG75" i="1" s="1"/>
  <c r="N75" i="1"/>
  <c r="L75" i="1"/>
  <c r="J75" i="1"/>
  <c r="AF74" i="1"/>
  <c r="AE74" i="1"/>
  <c r="AB74" i="1"/>
  <c r="AA74" i="1"/>
  <c r="X74" i="1"/>
  <c r="T74" i="1"/>
  <c r="R74" i="1"/>
  <c r="P74" i="1"/>
  <c r="AH74" i="1" s="1"/>
  <c r="N74" i="1"/>
  <c r="L74" i="1"/>
  <c r="J74" i="1"/>
  <c r="AG73" i="1"/>
  <c r="Y73" i="1"/>
  <c r="T73" i="1"/>
  <c r="R73" i="1"/>
  <c r="P73" i="1"/>
  <c r="N73" i="1"/>
  <c r="L73" i="1"/>
  <c r="J73" i="1"/>
  <c r="Z72" i="1"/>
  <c r="T72" i="1"/>
  <c r="R72" i="1"/>
  <c r="P72" i="1"/>
  <c r="N72" i="1"/>
  <c r="L72" i="1"/>
  <c r="J72" i="1"/>
  <c r="AH71" i="1"/>
  <c r="AE71" i="1"/>
  <c r="AA71" i="1"/>
  <c r="Z71" i="1"/>
  <c r="X71" i="1"/>
  <c r="T71" i="1"/>
  <c r="AD71" i="1" s="1"/>
  <c r="R71" i="1"/>
  <c r="P71" i="1"/>
  <c r="AG71" i="1" s="1"/>
  <c r="N71" i="1"/>
  <c r="L71" i="1"/>
  <c r="J71" i="1"/>
  <c r="AF70" i="1"/>
  <c r="AE70" i="1"/>
  <c r="AB70" i="1"/>
  <c r="AA70" i="1"/>
  <c r="X70" i="1"/>
  <c r="T70" i="1"/>
  <c r="R70" i="1"/>
  <c r="P70" i="1"/>
  <c r="AH70" i="1" s="1"/>
  <c r="N70" i="1"/>
  <c r="L70" i="1"/>
  <c r="J70" i="1"/>
  <c r="AG69" i="1"/>
  <c r="X69" i="1"/>
  <c r="T69" i="1"/>
  <c r="R69" i="1"/>
  <c r="P69" i="1"/>
  <c r="N69" i="1"/>
  <c r="L69" i="1"/>
  <c r="J69" i="1"/>
  <c r="Z68" i="1"/>
  <c r="T68" i="1"/>
  <c r="R68" i="1"/>
  <c r="P68" i="1"/>
  <c r="N68" i="1"/>
  <c r="L68" i="1"/>
  <c r="J68" i="1"/>
  <c r="AH67" i="1"/>
  <c r="AE67" i="1"/>
  <c r="AD67" i="1"/>
  <c r="AA67" i="1"/>
  <c r="Z67" i="1"/>
  <c r="T67" i="1"/>
  <c r="R67" i="1"/>
  <c r="P67" i="1"/>
  <c r="AG67" i="1" s="1"/>
  <c r="N67" i="1"/>
  <c r="L67" i="1"/>
  <c r="J67" i="1"/>
  <c r="AF66" i="1"/>
  <c r="AE66" i="1"/>
  <c r="AB66" i="1"/>
  <c r="AA66" i="1"/>
  <c r="X66" i="1"/>
  <c r="T66" i="1"/>
  <c r="R66" i="1"/>
  <c r="P66" i="1"/>
  <c r="N66" i="1"/>
  <c r="L66" i="1"/>
  <c r="J66" i="1"/>
  <c r="AC65" i="1"/>
  <c r="AB65" i="1"/>
  <c r="T65" i="1"/>
  <c r="R65" i="1"/>
  <c r="P65" i="1"/>
  <c r="AF65" i="1" s="1"/>
  <c r="N65" i="1"/>
  <c r="L65" i="1"/>
  <c r="J65" i="1"/>
  <c r="AD64" i="1"/>
  <c r="AC64" i="1"/>
  <c r="T64" i="1"/>
  <c r="R64" i="1"/>
  <c r="P64" i="1"/>
  <c r="AG64" i="1" s="1"/>
  <c r="N64" i="1"/>
  <c r="L64" i="1"/>
  <c r="J64" i="1"/>
  <c r="AE63" i="1"/>
  <c r="AD63" i="1"/>
  <c r="AA63" i="1"/>
  <c r="Z63" i="1"/>
  <c r="T63" i="1"/>
  <c r="AH63" i="1" s="1"/>
  <c r="R63" i="1"/>
  <c r="P63" i="1"/>
  <c r="AG63" i="1" s="1"/>
  <c r="N63" i="1"/>
  <c r="L63" i="1"/>
  <c r="J63" i="1"/>
  <c r="AF62" i="1"/>
  <c r="AA62" i="1"/>
  <c r="X62" i="1"/>
  <c r="T62" i="1"/>
  <c r="AE62" i="1" s="1"/>
  <c r="R62" i="1"/>
  <c r="P62" i="1"/>
  <c r="AH62" i="1" s="1"/>
  <c r="N62" i="1"/>
  <c r="L62" i="1"/>
  <c r="J62" i="1"/>
  <c r="X61" i="1"/>
  <c r="T61" i="1"/>
  <c r="R61" i="1"/>
  <c r="P61" i="1"/>
  <c r="N61" i="1"/>
  <c r="L61" i="1"/>
  <c r="J61" i="1"/>
  <c r="AH60" i="1"/>
  <c r="AG60" i="1"/>
  <c r="Y60" i="1"/>
  <c r="T60" i="1"/>
  <c r="R60" i="1"/>
  <c r="P60" i="1"/>
  <c r="N60" i="1"/>
  <c r="L60" i="1"/>
  <c r="J60" i="1"/>
  <c r="AH59" i="1"/>
  <c r="AE59" i="1"/>
  <c r="AA59" i="1"/>
  <c r="Z59" i="1"/>
  <c r="X59" i="1"/>
  <c r="T59" i="1"/>
  <c r="AD59" i="1" s="1"/>
  <c r="R59" i="1"/>
  <c r="P59" i="1"/>
  <c r="AG59" i="1" s="1"/>
  <c r="N59" i="1"/>
  <c r="L59" i="1"/>
  <c r="J59" i="1"/>
  <c r="AF58" i="1"/>
  <c r="AE58" i="1"/>
  <c r="AB58" i="1"/>
  <c r="AA58" i="1"/>
  <c r="X58" i="1"/>
  <c r="T58" i="1"/>
  <c r="R58" i="1"/>
  <c r="P58" i="1"/>
  <c r="AH58" i="1" s="1"/>
  <c r="N58" i="1"/>
  <c r="L58" i="1"/>
  <c r="J58" i="1"/>
  <c r="AF57" i="1"/>
  <c r="AC57" i="1"/>
  <c r="X57" i="1"/>
  <c r="T57" i="1"/>
  <c r="R57" i="1"/>
  <c r="P57" i="1"/>
  <c r="N57" i="1"/>
  <c r="L57" i="1"/>
  <c r="J57" i="1"/>
  <c r="AG56" i="1"/>
  <c r="X56" i="1"/>
  <c r="T56" i="1"/>
  <c r="R56" i="1"/>
  <c r="P56" i="1"/>
  <c r="N56" i="1"/>
  <c r="L56" i="1"/>
  <c r="J56" i="1"/>
  <c r="AG55" i="1"/>
  <c r="AD55" i="1"/>
  <c r="Y55" i="1"/>
  <c r="T55" i="1"/>
  <c r="R55" i="1"/>
  <c r="P55" i="1"/>
  <c r="N55" i="1"/>
  <c r="L55" i="1"/>
  <c r="J55" i="1"/>
  <c r="AD54" i="1"/>
  <c r="T54" i="1"/>
  <c r="AA54" i="1" s="1"/>
  <c r="R54" i="1"/>
  <c r="P54" i="1"/>
  <c r="N54" i="1"/>
  <c r="L54" i="1"/>
  <c r="J54" i="1"/>
  <c r="AF53" i="1"/>
  <c r="AE53" i="1"/>
  <c r="AB53" i="1"/>
  <c r="AA53" i="1"/>
  <c r="X53" i="1"/>
  <c r="T53" i="1"/>
  <c r="R53" i="1"/>
  <c r="P53" i="1"/>
  <c r="AH53" i="1" s="1"/>
  <c r="N53" i="1"/>
  <c r="L53" i="1"/>
  <c r="J53" i="1"/>
  <c r="T52" i="1"/>
  <c r="R52" i="1"/>
  <c r="P52" i="1"/>
  <c r="Y52" i="1" s="1"/>
  <c r="N52" i="1"/>
  <c r="L52" i="1"/>
  <c r="J52" i="1"/>
  <c r="T51" i="1"/>
  <c r="R51" i="1"/>
  <c r="P51" i="1"/>
  <c r="Z51" i="1" s="1"/>
  <c r="N51" i="1"/>
  <c r="L51" i="1"/>
  <c r="J51" i="1"/>
  <c r="AH50" i="1"/>
  <c r="AE50" i="1"/>
  <c r="AD50" i="1"/>
  <c r="AA50" i="1"/>
  <c r="Z50" i="1"/>
  <c r="T50" i="1"/>
  <c r="R50" i="1"/>
  <c r="P50" i="1"/>
  <c r="AG50" i="1" s="1"/>
  <c r="N50" i="1"/>
  <c r="L50" i="1"/>
  <c r="J50" i="1"/>
  <c r="AF49" i="1"/>
  <c r="AE49" i="1"/>
  <c r="AB49" i="1"/>
  <c r="AA49" i="1"/>
  <c r="X49" i="1"/>
  <c r="T49" i="1"/>
  <c r="R49" i="1"/>
  <c r="P49" i="1"/>
  <c r="N49" i="1"/>
  <c r="L49" i="1"/>
  <c r="J49" i="1"/>
  <c r="AF48" i="1"/>
  <c r="AC48" i="1"/>
  <c r="X48" i="1"/>
  <c r="T48" i="1"/>
  <c r="R48" i="1"/>
  <c r="P48" i="1"/>
  <c r="N48" i="1"/>
  <c r="L48" i="1"/>
  <c r="J48" i="1"/>
  <c r="AG47" i="1"/>
  <c r="AD47" i="1"/>
  <c r="Y47" i="1"/>
  <c r="T47" i="1"/>
  <c r="R47" i="1"/>
  <c r="P47" i="1"/>
  <c r="N47" i="1"/>
  <c r="L47" i="1"/>
  <c r="J47" i="1"/>
  <c r="AH46" i="1"/>
  <c r="AE46" i="1"/>
  <c r="AD46" i="1"/>
  <c r="AA46" i="1"/>
  <c r="Z46" i="1"/>
  <c r="T46" i="1"/>
  <c r="R46" i="1"/>
  <c r="P46" i="1"/>
  <c r="AG46" i="1" s="1"/>
  <c r="N46" i="1"/>
  <c r="L46" i="1"/>
  <c r="J46" i="1"/>
  <c r="AF45" i="1"/>
  <c r="AE45" i="1"/>
  <c r="AB45" i="1"/>
  <c r="AA45" i="1"/>
  <c r="X45" i="1"/>
  <c r="T45" i="1"/>
  <c r="R45" i="1"/>
  <c r="P45" i="1"/>
  <c r="AH45" i="1" s="1"/>
  <c r="N45" i="1"/>
  <c r="L45" i="1"/>
  <c r="J45" i="1"/>
  <c r="T44" i="1"/>
  <c r="R44" i="1"/>
  <c r="P44" i="1"/>
  <c r="AG44" i="1" s="1"/>
  <c r="N44" i="1"/>
  <c r="L44" i="1"/>
  <c r="J44" i="1"/>
  <c r="T43" i="1"/>
  <c r="R43" i="1"/>
  <c r="P43" i="1"/>
  <c r="N43" i="1"/>
  <c r="L43" i="1"/>
  <c r="J43" i="1"/>
  <c r="AH42" i="1"/>
  <c r="AD42" i="1"/>
  <c r="AA42" i="1"/>
  <c r="Z42" i="1"/>
  <c r="T42" i="1"/>
  <c r="AE42" i="1" s="1"/>
  <c r="R42" i="1"/>
  <c r="P42" i="1"/>
  <c r="AG42" i="1" s="1"/>
  <c r="N42" i="1"/>
  <c r="L42" i="1"/>
  <c r="J42" i="1"/>
  <c r="X41" i="1"/>
  <c r="T41" i="1"/>
  <c r="R41" i="1"/>
  <c r="P41" i="1"/>
  <c r="N41" i="1"/>
  <c r="L41" i="1"/>
  <c r="J41" i="1"/>
  <c r="AF40" i="1"/>
  <c r="AC40" i="1"/>
  <c r="X40" i="1"/>
  <c r="T40" i="1"/>
  <c r="R40" i="1"/>
  <c r="P40" i="1"/>
  <c r="N40" i="1"/>
  <c r="L40" i="1"/>
  <c r="J40" i="1"/>
  <c r="AG39" i="1"/>
  <c r="AD39" i="1"/>
  <c r="Y39" i="1"/>
  <c r="T39" i="1"/>
  <c r="R39" i="1"/>
  <c r="P39" i="1"/>
  <c r="N39" i="1"/>
  <c r="L39" i="1"/>
  <c r="J39" i="1"/>
  <c r="AE38" i="1"/>
  <c r="AD38" i="1"/>
  <c r="AA38" i="1"/>
  <c r="Z38" i="1"/>
  <c r="T38" i="1"/>
  <c r="AH38" i="1" s="1"/>
  <c r="R38" i="1"/>
  <c r="P38" i="1"/>
  <c r="N38" i="1"/>
  <c r="L38" i="1"/>
  <c r="J38" i="1"/>
  <c r="AB37" i="1"/>
  <c r="AA37" i="1"/>
  <c r="X37" i="1"/>
  <c r="T37" i="1"/>
  <c r="AF37" i="1" s="1"/>
  <c r="R37" i="1"/>
  <c r="P37" i="1"/>
  <c r="AH37" i="1" s="1"/>
  <c r="N37" i="1"/>
  <c r="L37" i="1"/>
  <c r="J37" i="1"/>
  <c r="Y36" i="1"/>
  <c r="T36" i="1"/>
  <c r="R36" i="1"/>
  <c r="P36" i="1"/>
  <c r="N36" i="1"/>
  <c r="L36" i="1"/>
  <c r="J36" i="1"/>
  <c r="AA35" i="1"/>
  <c r="X35" i="1"/>
  <c r="T35" i="1"/>
  <c r="AC35" i="1" s="1"/>
  <c r="R35" i="1"/>
  <c r="P35" i="1"/>
  <c r="N35" i="1"/>
  <c r="L35" i="1"/>
  <c r="J35" i="1"/>
  <c r="AF34" i="1"/>
  <c r="AB34" i="1"/>
  <c r="X34" i="1"/>
  <c r="T34" i="1"/>
  <c r="R34" i="1"/>
  <c r="P34" i="1"/>
  <c r="AE34" i="1" s="1"/>
  <c r="N34" i="1"/>
  <c r="L34" i="1"/>
  <c r="J34" i="1"/>
  <c r="T33" i="1"/>
  <c r="R33" i="1"/>
  <c r="P33" i="1"/>
  <c r="Y33" i="1" s="1"/>
  <c r="N33" i="1"/>
  <c r="L33" i="1"/>
  <c r="J33" i="1"/>
  <c r="AH32" i="1"/>
  <c r="AD32" i="1"/>
  <c r="Z32" i="1"/>
  <c r="T32" i="1"/>
  <c r="AF32" i="1" s="1"/>
  <c r="R32" i="1"/>
  <c r="P32" i="1"/>
  <c r="AG32" i="1" s="1"/>
  <c r="N32" i="1"/>
  <c r="L32" i="1"/>
  <c r="J32" i="1"/>
  <c r="AE31" i="1"/>
  <c r="AA31" i="1"/>
  <c r="T31" i="1"/>
  <c r="R31" i="1"/>
  <c r="P31" i="1"/>
  <c r="AH31" i="1" s="1"/>
  <c r="N31" i="1"/>
  <c r="L31" i="1"/>
  <c r="J31" i="1"/>
  <c r="AF30" i="1"/>
  <c r="AB30" i="1"/>
  <c r="Z30" i="1"/>
  <c r="X30" i="1"/>
  <c r="T30" i="1"/>
  <c r="R30" i="1"/>
  <c r="P30" i="1"/>
  <c r="AE30" i="1" s="1"/>
  <c r="N30" i="1"/>
  <c r="L30" i="1"/>
  <c r="J30" i="1"/>
  <c r="T29" i="1"/>
  <c r="R29" i="1"/>
  <c r="P29" i="1"/>
  <c r="Y29" i="1" s="1"/>
  <c r="N29" i="1"/>
  <c r="L29" i="1"/>
  <c r="J29" i="1"/>
  <c r="AH28" i="1"/>
  <c r="AF28" i="1"/>
  <c r="AE28" i="1"/>
  <c r="AD28" i="1"/>
  <c r="AB28" i="1"/>
  <c r="AA28" i="1"/>
  <c r="Z28" i="1"/>
  <c r="X28" i="1"/>
  <c r="T28" i="1"/>
  <c r="R28" i="1"/>
  <c r="P28" i="1"/>
  <c r="AG28" i="1" s="1"/>
  <c r="N28" i="1"/>
  <c r="L28" i="1"/>
  <c r="J28" i="1"/>
  <c r="AE27" i="1"/>
  <c r="T27" i="1"/>
  <c r="AA27" i="1" s="1"/>
  <c r="R27" i="1"/>
  <c r="P27" i="1"/>
  <c r="AH27" i="1" s="1"/>
  <c r="N27" i="1"/>
  <c r="L27" i="1"/>
  <c r="J27" i="1"/>
  <c r="AH26" i="1"/>
  <c r="AF26" i="1"/>
  <c r="AD26" i="1"/>
  <c r="AB26" i="1"/>
  <c r="Z26" i="1"/>
  <c r="X26" i="1"/>
  <c r="T26" i="1"/>
  <c r="R26" i="1"/>
  <c r="P26" i="1"/>
  <c r="AE26" i="1" s="1"/>
  <c r="N26" i="1"/>
  <c r="L26" i="1"/>
  <c r="J26" i="1"/>
  <c r="AG25" i="1"/>
  <c r="Y25" i="1"/>
  <c r="T25" i="1"/>
  <c r="R25" i="1"/>
  <c r="P25" i="1"/>
  <c r="N25" i="1"/>
  <c r="L25" i="1"/>
  <c r="J25" i="1"/>
  <c r="AH24" i="1"/>
  <c r="AF24" i="1"/>
  <c r="AD24" i="1"/>
  <c r="AB24" i="1"/>
  <c r="Z24" i="1"/>
  <c r="X24" i="1"/>
  <c r="T24" i="1"/>
  <c r="AE24" i="1" s="1"/>
  <c r="R24" i="1"/>
  <c r="P24" i="1"/>
  <c r="AG24" i="1" s="1"/>
  <c r="N24" i="1"/>
  <c r="L24" i="1"/>
  <c r="J24" i="1"/>
  <c r="AA23" i="1"/>
  <c r="T23" i="1"/>
  <c r="AE23" i="1" s="1"/>
  <c r="R23" i="1"/>
  <c r="P23" i="1"/>
  <c r="N23" i="1"/>
  <c r="L23" i="1"/>
  <c r="J23" i="1"/>
  <c r="AH22" i="1"/>
  <c r="AF22" i="1"/>
  <c r="AD22" i="1"/>
  <c r="AB22" i="1"/>
  <c r="Z22" i="1"/>
  <c r="X22" i="1"/>
  <c r="T22" i="1"/>
  <c r="R22" i="1"/>
  <c r="P22" i="1"/>
  <c r="AE22" i="1" s="1"/>
  <c r="N22" i="1"/>
  <c r="L22" i="1"/>
  <c r="J22" i="1"/>
  <c r="T21" i="1"/>
  <c r="R21" i="1"/>
  <c r="P21" i="1"/>
  <c r="Y21" i="1" s="1"/>
  <c r="N21" i="1"/>
  <c r="L21" i="1"/>
  <c r="J21" i="1"/>
  <c r="AH20" i="1"/>
  <c r="AF20" i="1"/>
  <c r="AD20" i="1"/>
  <c r="AB20" i="1"/>
  <c r="AA20" i="1"/>
  <c r="Z20" i="1"/>
  <c r="X20" i="1"/>
  <c r="T20" i="1"/>
  <c r="AE20" i="1" s="1"/>
  <c r="R20" i="1"/>
  <c r="P20" i="1"/>
  <c r="AG20" i="1" s="1"/>
  <c r="N20" i="1"/>
  <c r="L20" i="1"/>
  <c r="J20" i="1"/>
  <c r="AE19" i="1"/>
  <c r="AA19" i="1"/>
  <c r="T19" i="1"/>
  <c r="R19" i="1"/>
  <c r="P19" i="1"/>
  <c r="AH19" i="1" s="1"/>
  <c r="N19" i="1"/>
  <c r="L19" i="1"/>
  <c r="J19" i="1"/>
  <c r="AH18" i="1"/>
  <c r="AF18" i="1"/>
  <c r="AD18" i="1"/>
  <c r="AB18" i="1"/>
  <c r="Z18" i="1"/>
  <c r="X18" i="1"/>
  <c r="T18" i="1"/>
  <c r="R18" i="1"/>
  <c r="P18" i="1"/>
  <c r="AE18" i="1" s="1"/>
  <c r="N18" i="1"/>
  <c r="L18" i="1"/>
  <c r="J18" i="1"/>
  <c r="AE17" i="1"/>
  <c r="T17" i="1"/>
  <c r="R17" i="1"/>
  <c r="P17" i="1"/>
  <c r="AG17" i="1" s="1"/>
  <c r="N17" i="1"/>
  <c r="L17" i="1"/>
  <c r="J17" i="1"/>
  <c r="AH16" i="1"/>
  <c r="AF16" i="1"/>
  <c r="AD16" i="1"/>
  <c r="AB16" i="1"/>
  <c r="Z16" i="1"/>
  <c r="X16" i="1"/>
  <c r="T16" i="1"/>
  <c r="AE16" i="1" s="1"/>
  <c r="R16" i="1"/>
  <c r="P16" i="1"/>
  <c r="AG16" i="1" s="1"/>
  <c r="N16" i="1"/>
  <c r="L16" i="1"/>
  <c r="J16" i="1"/>
  <c r="AG15" i="1"/>
  <c r="AE15" i="1"/>
  <c r="AC15" i="1"/>
  <c r="Y15" i="1"/>
  <c r="T15" i="1"/>
  <c r="R15" i="1"/>
  <c r="P15" i="1"/>
  <c r="N15" i="1"/>
  <c r="L15" i="1"/>
  <c r="J15" i="1"/>
  <c r="AH14" i="1"/>
  <c r="AF14" i="1"/>
  <c r="AD14" i="1"/>
  <c r="AB14" i="1"/>
  <c r="Z14" i="1"/>
  <c r="X14" i="1"/>
  <c r="T14" i="1"/>
  <c r="R14" i="1"/>
  <c r="P14" i="1"/>
  <c r="AE14" i="1" s="1"/>
  <c r="N14" i="1"/>
  <c r="L14" i="1"/>
  <c r="J14" i="1"/>
  <c r="T13" i="1"/>
  <c r="R13" i="1"/>
  <c r="P13" i="1"/>
  <c r="N13" i="1"/>
  <c r="L13" i="1"/>
  <c r="J13" i="1"/>
  <c r="AH12" i="1"/>
  <c r="AF12" i="1"/>
  <c r="AD12" i="1"/>
  <c r="AB12" i="1"/>
  <c r="Z12" i="1"/>
  <c r="X12" i="1"/>
  <c r="T12" i="1"/>
  <c r="AE12" i="1" s="1"/>
  <c r="R12" i="1"/>
  <c r="P12" i="1"/>
  <c r="AG12" i="1" s="1"/>
  <c r="N12" i="1"/>
  <c r="L12" i="1"/>
  <c r="J12" i="1"/>
  <c r="AG11" i="1"/>
  <c r="AC11" i="1"/>
  <c r="Y11" i="1"/>
  <c r="T11" i="1"/>
  <c r="R11" i="1"/>
  <c r="P11" i="1"/>
  <c r="N11" i="1"/>
  <c r="L11" i="1"/>
  <c r="J11" i="1"/>
  <c r="AH10" i="1"/>
  <c r="AF10" i="1"/>
  <c r="AD10" i="1"/>
  <c r="AB10" i="1"/>
  <c r="Z10" i="1"/>
  <c r="X10" i="1"/>
  <c r="T10" i="1"/>
  <c r="R10" i="1"/>
  <c r="P10" i="1"/>
  <c r="AE10" i="1" s="1"/>
  <c r="N10" i="1"/>
  <c r="L10" i="1"/>
  <c r="J10" i="1"/>
  <c r="AE9" i="1"/>
  <c r="T9" i="1"/>
  <c r="R9" i="1"/>
  <c r="P9" i="1"/>
  <c r="AG9" i="1" s="1"/>
  <c r="N9" i="1"/>
  <c r="L9" i="1"/>
  <c r="J9" i="1"/>
  <c r="AH8" i="1"/>
  <c r="AF8" i="1"/>
  <c r="AD8" i="1"/>
  <c r="AB8" i="1"/>
  <c r="Z8" i="1"/>
  <c r="X8" i="1"/>
  <c r="T8" i="1"/>
  <c r="AE8" i="1" s="1"/>
  <c r="R8" i="1"/>
  <c r="P8" i="1"/>
  <c r="AG8" i="1" s="1"/>
  <c r="N8" i="1"/>
  <c r="L8" i="1"/>
  <c r="J8" i="1"/>
  <c r="AC7" i="1"/>
  <c r="T7" i="1"/>
  <c r="R7" i="1"/>
  <c r="P7" i="1"/>
  <c r="AE7" i="1" s="1"/>
  <c r="N7" i="1"/>
  <c r="L7" i="1"/>
  <c r="J7" i="1"/>
  <c r="AH6" i="1"/>
  <c r="AG6" i="1"/>
  <c r="AF6" i="1"/>
  <c r="AC6" i="1"/>
  <c r="AB6" i="1"/>
  <c r="Z6" i="1"/>
  <c r="X6" i="1"/>
  <c r="T6" i="1"/>
  <c r="R6" i="1"/>
  <c r="P6" i="1"/>
  <c r="N6" i="1"/>
  <c r="L6" i="1"/>
  <c r="J6" i="1"/>
  <c r="AG5" i="1"/>
  <c r="AD5" i="1"/>
  <c r="AA5" i="1"/>
  <c r="Y5" i="1"/>
  <c r="T5" i="1"/>
  <c r="R5" i="1"/>
  <c r="P5" i="1"/>
  <c r="N5" i="1"/>
  <c r="L5" i="1"/>
  <c r="J5" i="1"/>
  <c r="AH4" i="1"/>
  <c r="AF4" i="1"/>
  <c r="AE4" i="1"/>
  <c r="AD4" i="1"/>
  <c r="AB4" i="1"/>
  <c r="AA4" i="1"/>
  <c r="Z4" i="1"/>
  <c r="X4" i="1"/>
  <c r="T4" i="1"/>
  <c r="R4" i="1"/>
  <c r="P4" i="1"/>
  <c r="AG4" i="1" s="1"/>
  <c r="N4" i="1"/>
  <c r="L4" i="1"/>
  <c r="J4" i="1"/>
  <c r="AF3" i="1"/>
  <c r="AC3" i="1"/>
  <c r="AA3" i="1"/>
  <c r="X3" i="1"/>
  <c r="T3" i="1"/>
  <c r="R3" i="1"/>
  <c r="P3" i="1"/>
  <c r="N3" i="1"/>
  <c r="N84" i="1" s="1"/>
  <c r="N85" i="1" s="1"/>
  <c r="L3" i="1"/>
  <c r="J3" i="1"/>
  <c r="AF13" i="1" l="1"/>
  <c r="AB13" i="1"/>
  <c r="X13" i="1"/>
  <c r="AH13" i="1"/>
  <c r="AD13" i="1"/>
  <c r="Z13" i="1"/>
  <c r="AB41" i="1"/>
  <c r="AA41" i="1"/>
  <c r="AF41" i="1"/>
  <c r="AF43" i="1"/>
  <c r="AB43" i="1"/>
  <c r="X43" i="1"/>
  <c r="AE43" i="1"/>
  <c r="AA43" i="1"/>
  <c r="AG43" i="1"/>
  <c r="Y43" i="1"/>
  <c r="AD43" i="1"/>
  <c r="AC43" i="1"/>
  <c r="AH3" i="1"/>
  <c r="AD3" i="1"/>
  <c r="Z3" i="1"/>
  <c r="P84" i="1"/>
  <c r="P85" i="1" s="1"/>
  <c r="Y3" i="1"/>
  <c r="AE3" i="1"/>
  <c r="AF5" i="1"/>
  <c r="AB5" i="1"/>
  <c r="X5" i="1"/>
  <c r="Z5" i="1"/>
  <c r="AE5" i="1"/>
  <c r="X7" i="1"/>
  <c r="Y9" i="1"/>
  <c r="AH11" i="1"/>
  <c r="AD11" i="1"/>
  <c r="Z11" i="1"/>
  <c r="AF11" i="1"/>
  <c r="AB11" i="1"/>
  <c r="X11" i="1"/>
  <c r="AA11" i="1"/>
  <c r="AC13" i="1"/>
  <c r="Y17" i="1"/>
  <c r="AH35" i="1"/>
  <c r="AE36" i="1"/>
  <c r="AA36" i="1"/>
  <c r="AH36" i="1"/>
  <c r="AD36" i="1"/>
  <c r="Z36" i="1"/>
  <c r="AF36" i="1"/>
  <c r="X36" i="1"/>
  <c r="AC36" i="1"/>
  <c r="AB36" i="1"/>
  <c r="AG36" i="1"/>
  <c r="AF68" i="1"/>
  <c r="AB68" i="1"/>
  <c r="X68" i="1"/>
  <c r="AE68" i="1"/>
  <c r="AA68" i="1"/>
  <c r="AD68" i="1"/>
  <c r="AC68" i="1"/>
  <c r="Y68" i="1"/>
  <c r="AH68" i="1"/>
  <c r="AG68" i="1"/>
  <c r="AH43" i="1"/>
  <c r="AH7" i="1"/>
  <c r="AD7" i="1"/>
  <c r="Z7" i="1"/>
  <c r="AF7" i="1"/>
  <c r="AF84" i="1" s="1"/>
  <c r="AF85" i="1" s="1"/>
  <c r="AB7" i="1"/>
  <c r="Y7" i="1"/>
  <c r="AG7" i="1"/>
  <c r="AF9" i="1"/>
  <c r="AB9" i="1"/>
  <c r="X9" i="1"/>
  <c r="AH9" i="1"/>
  <c r="AD9" i="1"/>
  <c r="Z9" i="1"/>
  <c r="AA9" i="1"/>
  <c r="AE13" i="1"/>
  <c r="AF17" i="1"/>
  <c r="AB17" i="1"/>
  <c r="X17" i="1"/>
  <c r="AH17" i="1"/>
  <c r="AD17" i="1"/>
  <c r="Z17" i="1"/>
  <c r="AA17" i="1"/>
  <c r="AF21" i="1"/>
  <c r="AB21" i="1"/>
  <c r="X21" i="1"/>
  <c r="AE21" i="1"/>
  <c r="AA21" i="1"/>
  <c r="AH21" i="1"/>
  <c r="AD21" i="1"/>
  <c r="Z21" i="1"/>
  <c r="AC21" i="1"/>
  <c r="AF29" i="1"/>
  <c r="AB29" i="1"/>
  <c r="X29" i="1"/>
  <c r="AE29" i="1"/>
  <c r="AA29" i="1"/>
  <c r="AH29" i="1"/>
  <c r="AD29" i="1"/>
  <c r="Z29" i="1"/>
  <c r="AC29" i="1"/>
  <c r="AF33" i="1"/>
  <c r="AB33" i="1"/>
  <c r="X33" i="1"/>
  <c r="AE33" i="1"/>
  <c r="AA33" i="1"/>
  <c r="AH33" i="1"/>
  <c r="AD33" i="1"/>
  <c r="Z33" i="1"/>
  <c r="AC33" i="1"/>
  <c r="AE41" i="1"/>
  <c r="AF51" i="1"/>
  <c r="AB51" i="1"/>
  <c r="X51" i="1"/>
  <c r="AE51" i="1"/>
  <c r="AA51" i="1"/>
  <c r="AG51" i="1"/>
  <c r="Y51" i="1"/>
  <c r="AD51" i="1"/>
  <c r="AC51" i="1"/>
  <c r="AH51" i="1"/>
  <c r="AE52" i="1"/>
  <c r="AA52" i="1"/>
  <c r="AH52" i="1"/>
  <c r="AD52" i="1"/>
  <c r="Z52" i="1"/>
  <c r="AF52" i="1"/>
  <c r="X52" i="1"/>
  <c r="AC52" i="1"/>
  <c r="AB52" i="1"/>
  <c r="AG52" i="1"/>
  <c r="AA13" i="1"/>
  <c r="AE44" i="1"/>
  <c r="AA44" i="1"/>
  <c r="AH44" i="1"/>
  <c r="AD44" i="1"/>
  <c r="Z44" i="1"/>
  <c r="AF44" i="1"/>
  <c r="X44" i="1"/>
  <c r="AC44" i="1"/>
  <c r="AB44" i="1"/>
  <c r="L84" i="1"/>
  <c r="L85" i="1" s="1"/>
  <c r="T84" i="1"/>
  <c r="T85" i="1" s="1"/>
  <c r="AB3" i="1"/>
  <c r="AG3" i="1"/>
  <c r="AC5" i="1"/>
  <c r="AH5" i="1"/>
  <c r="AE6" i="1"/>
  <c r="AA6" i="1"/>
  <c r="Y6" i="1"/>
  <c r="AD6" i="1"/>
  <c r="AA7" i="1"/>
  <c r="AC9" i="1"/>
  <c r="AE11" i="1"/>
  <c r="Y13" i="1"/>
  <c r="AG13" i="1"/>
  <c r="AH15" i="1"/>
  <c r="AD15" i="1"/>
  <c r="Z15" i="1"/>
  <c r="AF15" i="1"/>
  <c r="AB15" i="1"/>
  <c r="X15" i="1"/>
  <c r="AA15" i="1"/>
  <c r="AA84" i="1" s="1"/>
  <c r="AA85" i="1" s="1"/>
  <c r="AC17" i="1"/>
  <c r="AG21" i="1"/>
  <c r="AH23" i="1"/>
  <c r="AF25" i="1"/>
  <c r="AB25" i="1"/>
  <c r="X25" i="1"/>
  <c r="AE25" i="1"/>
  <c r="AA25" i="1"/>
  <c r="AH25" i="1"/>
  <c r="AD25" i="1"/>
  <c r="Z25" i="1"/>
  <c r="AC25" i="1"/>
  <c r="AG29" i="1"/>
  <c r="AG33" i="1"/>
  <c r="Z43" i="1"/>
  <c r="Y44" i="1"/>
  <c r="AA8" i="1"/>
  <c r="Y10" i="1"/>
  <c r="AC10" i="1"/>
  <c r="AG10" i="1"/>
  <c r="AA12" i="1"/>
  <c r="Y14" i="1"/>
  <c r="AC14" i="1"/>
  <c r="AG14" i="1"/>
  <c r="AA16" i="1"/>
  <c r="Y18" i="1"/>
  <c r="AC18" i="1"/>
  <c r="AG18" i="1"/>
  <c r="X19" i="1"/>
  <c r="AB19" i="1"/>
  <c r="AF19" i="1"/>
  <c r="Y22" i="1"/>
  <c r="AC22" i="1"/>
  <c r="AG22" i="1"/>
  <c r="X23" i="1"/>
  <c r="AB23" i="1"/>
  <c r="AF23" i="1"/>
  <c r="AA24" i="1"/>
  <c r="Y26" i="1"/>
  <c r="AC26" i="1"/>
  <c r="AG26" i="1"/>
  <c r="X27" i="1"/>
  <c r="AB27" i="1"/>
  <c r="AF27" i="1"/>
  <c r="Y30" i="1"/>
  <c r="AC30" i="1"/>
  <c r="AG30" i="1"/>
  <c r="X31" i="1"/>
  <c r="X84" i="1" s="1"/>
  <c r="X85" i="1" s="1"/>
  <c r="AB31" i="1"/>
  <c r="AF31" i="1"/>
  <c r="AA32" i="1"/>
  <c r="AE32" i="1"/>
  <c r="Y34" i="1"/>
  <c r="AC34" i="1"/>
  <c r="AG34" i="1"/>
  <c r="AE54" i="1"/>
  <c r="AE61" i="1"/>
  <c r="AA61" i="1"/>
  <c r="AH61" i="1"/>
  <c r="AD61" i="1"/>
  <c r="Z61" i="1"/>
  <c r="AC61" i="1"/>
  <c r="AB61" i="1"/>
  <c r="Y61" i="1"/>
  <c r="Y19" i="1"/>
  <c r="AC19" i="1"/>
  <c r="AG19" i="1"/>
  <c r="Y23" i="1"/>
  <c r="AC23" i="1"/>
  <c r="AG23" i="1"/>
  <c r="Y27" i="1"/>
  <c r="AC27" i="1"/>
  <c r="AG27" i="1"/>
  <c r="AD30" i="1"/>
  <c r="AH30" i="1"/>
  <c r="Y31" i="1"/>
  <c r="AC31" i="1"/>
  <c r="AG31" i="1"/>
  <c r="X32" i="1"/>
  <c r="AB32" i="1"/>
  <c r="Z34" i="1"/>
  <c r="AD34" i="1"/>
  <c r="AH34" i="1"/>
  <c r="AF35" i="1"/>
  <c r="AB35" i="1"/>
  <c r="AE35" i="1"/>
  <c r="Y35" i="1"/>
  <c r="AD35" i="1"/>
  <c r="AE37" i="1"/>
  <c r="AF39" i="1"/>
  <c r="AB39" i="1"/>
  <c r="X39" i="1"/>
  <c r="AE39" i="1"/>
  <c r="AA39" i="1"/>
  <c r="Z39" i="1"/>
  <c r="AH39" i="1"/>
  <c r="AE40" i="1"/>
  <c r="AA40" i="1"/>
  <c r="AH40" i="1"/>
  <c r="AD40" i="1"/>
  <c r="Z40" i="1"/>
  <c r="Y40" i="1"/>
  <c r="AG40" i="1"/>
  <c r="AH41" i="1"/>
  <c r="AF47" i="1"/>
  <c r="AB47" i="1"/>
  <c r="X47" i="1"/>
  <c r="AE47" i="1"/>
  <c r="AA47" i="1"/>
  <c r="Z47" i="1"/>
  <c r="AH47" i="1"/>
  <c r="AE48" i="1"/>
  <c r="AA48" i="1"/>
  <c r="AH48" i="1"/>
  <c r="AD48" i="1"/>
  <c r="Z48" i="1"/>
  <c r="Y48" i="1"/>
  <c r="AG48" i="1"/>
  <c r="AH49" i="1"/>
  <c r="Z54" i="1"/>
  <c r="AH54" i="1"/>
  <c r="AF55" i="1"/>
  <c r="AB55" i="1"/>
  <c r="X55" i="1"/>
  <c r="AE55" i="1"/>
  <c r="AA55" i="1"/>
  <c r="Z55" i="1"/>
  <c r="AH55" i="1"/>
  <c r="AF56" i="1"/>
  <c r="AB56" i="1"/>
  <c r="AE56" i="1"/>
  <c r="AA56" i="1"/>
  <c r="AC56" i="1"/>
  <c r="AH56" i="1"/>
  <c r="Z56" i="1"/>
  <c r="Y56" i="1"/>
  <c r="AF61" i="1"/>
  <c r="AE69" i="1"/>
  <c r="AA69" i="1"/>
  <c r="AH69" i="1"/>
  <c r="AD69" i="1"/>
  <c r="Z69" i="1"/>
  <c r="AC69" i="1"/>
  <c r="AB69" i="1"/>
  <c r="Y69" i="1"/>
  <c r="AF72" i="1"/>
  <c r="AB72" i="1"/>
  <c r="X72" i="1"/>
  <c r="AE72" i="1"/>
  <c r="AA72" i="1"/>
  <c r="AG72" i="1"/>
  <c r="Y72" i="1"/>
  <c r="AD72" i="1"/>
  <c r="AC72" i="1"/>
  <c r="AF80" i="1"/>
  <c r="AB80" i="1"/>
  <c r="X80" i="1"/>
  <c r="AE80" i="1"/>
  <c r="AA80" i="1"/>
  <c r="AG80" i="1"/>
  <c r="Y80" i="1"/>
  <c r="AD80" i="1"/>
  <c r="AC80" i="1"/>
  <c r="J84" i="1"/>
  <c r="J85" i="1" s="1"/>
  <c r="R84" i="1"/>
  <c r="R85" i="1" s="1"/>
  <c r="Y4" i="1"/>
  <c r="AC4" i="1"/>
  <c r="AC84" i="1" s="1"/>
  <c r="AC85" i="1" s="1"/>
  <c r="Y8" i="1"/>
  <c r="AC8" i="1"/>
  <c r="AA10" i="1"/>
  <c r="Y12" i="1"/>
  <c r="AC12" i="1"/>
  <c r="AA14" i="1"/>
  <c r="Y16" i="1"/>
  <c r="AC16" i="1"/>
  <c r="AA18" i="1"/>
  <c r="Z19" i="1"/>
  <c r="AD19" i="1"/>
  <c r="Y20" i="1"/>
  <c r="AC20" i="1"/>
  <c r="AA22" i="1"/>
  <c r="Z23" i="1"/>
  <c r="AD23" i="1"/>
  <c r="Y24" i="1"/>
  <c r="AC24" i="1"/>
  <c r="AA26" i="1"/>
  <c r="Z27" i="1"/>
  <c r="AD27" i="1"/>
  <c r="Y28" i="1"/>
  <c r="AC28" i="1"/>
  <c r="AA30" i="1"/>
  <c r="Z31" i="1"/>
  <c r="AD31" i="1"/>
  <c r="Y32" i="1"/>
  <c r="AC32" i="1"/>
  <c r="AA34" i="1"/>
  <c r="Z35" i="1"/>
  <c r="AG35" i="1"/>
  <c r="AG38" i="1"/>
  <c r="AC39" i="1"/>
  <c r="AB40" i="1"/>
  <c r="AC47" i="1"/>
  <c r="AB48" i="1"/>
  <c r="AG54" i="1"/>
  <c r="AC55" i="1"/>
  <c r="AD56" i="1"/>
  <c r="AF60" i="1"/>
  <c r="AB60" i="1"/>
  <c r="X60" i="1"/>
  <c r="AE60" i="1"/>
  <c r="AA60" i="1"/>
  <c r="AD60" i="1"/>
  <c r="AC60" i="1"/>
  <c r="Z60" i="1"/>
  <c r="AG61" i="1"/>
  <c r="AF69" i="1"/>
  <c r="AH72" i="1"/>
  <c r="AE73" i="1"/>
  <c r="AA73" i="1"/>
  <c r="AH73" i="1"/>
  <c r="AD73" i="1"/>
  <c r="Z73" i="1"/>
  <c r="AF73" i="1"/>
  <c r="X73" i="1"/>
  <c r="AC73" i="1"/>
  <c r="AB73" i="1"/>
  <c r="AH80" i="1"/>
  <c r="AE81" i="1"/>
  <c r="AA81" i="1"/>
  <c r="AH81" i="1"/>
  <c r="AD81" i="1"/>
  <c r="Z81" i="1"/>
  <c r="AF81" i="1"/>
  <c r="X81" i="1"/>
  <c r="AC81" i="1"/>
  <c r="AB81" i="1"/>
  <c r="Y37" i="1"/>
  <c r="AC37" i="1"/>
  <c r="AG37" i="1"/>
  <c r="X38" i="1"/>
  <c r="AB38" i="1"/>
  <c r="AF38" i="1"/>
  <c r="Y41" i="1"/>
  <c r="AC41" i="1"/>
  <c r="AG41" i="1"/>
  <c r="X42" i="1"/>
  <c r="AB42" i="1"/>
  <c r="AF42" i="1"/>
  <c r="Y45" i="1"/>
  <c r="AC45" i="1"/>
  <c r="AG45" i="1"/>
  <c r="X46" i="1"/>
  <c r="AB46" i="1"/>
  <c r="AF46" i="1"/>
  <c r="Y49" i="1"/>
  <c r="AC49" i="1"/>
  <c r="AG49" i="1"/>
  <c r="X50" i="1"/>
  <c r="AB50" i="1"/>
  <c r="AF50" i="1"/>
  <c r="Y53" i="1"/>
  <c r="AC53" i="1"/>
  <c r="AG53" i="1"/>
  <c r="X54" i="1"/>
  <c r="AB54" i="1"/>
  <c r="AF54" i="1"/>
  <c r="AE57" i="1"/>
  <c r="AA57" i="1"/>
  <c r="AH57" i="1"/>
  <c r="AD57" i="1"/>
  <c r="Z57" i="1"/>
  <c r="Y57" i="1"/>
  <c r="AG57" i="1"/>
  <c r="AB62" i="1"/>
  <c r="Y64" i="1"/>
  <c r="X65" i="1"/>
  <c r="AF76" i="1"/>
  <c r="AB76" i="1"/>
  <c r="X76" i="1"/>
  <c r="AE76" i="1"/>
  <c r="AA76" i="1"/>
  <c r="Z76" i="1"/>
  <c r="AH76" i="1"/>
  <c r="AE77" i="1"/>
  <c r="AA77" i="1"/>
  <c r="AH77" i="1"/>
  <c r="AD77" i="1"/>
  <c r="Z77" i="1"/>
  <c r="Y77" i="1"/>
  <c r="AG77" i="1"/>
  <c r="AH78" i="1"/>
  <c r="AD79" i="1"/>
  <c r="Z37" i="1"/>
  <c r="AD37" i="1"/>
  <c r="Y38" i="1"/>
  <c r="AC38" i="1"/>
  <c r="Z41" i="1"/>
  <c r="AD41" i="1"/>
  <c r="Y42" i="1"/>
  <c r="AC42" i="1"/>
  <c r="Z45" i="1"/>
  <c r="AD45" i="1"/>
  <c r="Y46" i="1"/>
  <c r="AC46" i="1"/>
  <c r="Z49" i="1"/>
  <c r="AD49" i="1"/>
  <c r="Y50" i="1"/>
  <c r="AC50" i="1"/>
  <c r="Z53" i="1"/>
  <c r="AD53" i="1"/>
  <c r="Y54" i="1"/>
  <c r="AC54" i="1"/>
  <c r="AB57" i="1"/>
  <c r="AF64" i="1"/>
  <c r="AB64" i="1"/>
  <c r="X64" i="1"/>
  <c r="AE64" i="1"/>
  <c r="AA64" i="1"/>
  <c r="Z64" i="1"/>
  <c r="AH64" i="1"/>
  <c r="AE65" i="1"/>
  <c r="AA65" i="1"/>
  <c r="AH65" i="1"/>
  <c r="AD65" i="1"/>
  <c r="Z65" i="1"/>
  <c r="Y65" i="1"/>
  <c r="AG65" i="1"/>
  <c r="AH66" i="1"/>
  <c r="Y58" i="1"/>
  <c r="AC58" i="1"/>
  <c r="AG58" i="1"/>
  <c r="AB59" i="1"/>
  <c r="AF59" i="1"/>
  <c r="Y62" i="1"/>
  <c r="AC62" i="1"/>
  <c r="AG62" i="1"/>
  <c r="X63" i="1"/>
  <c r="AB63" i="1"/>
  <c r="AF63" i="1"/>
  <c r="Y66" i="1"/>
  <c r="AC66" i="1"/>
  <c r="AG66" i="1"/>
  <c r="X67" i="1"/>
  <c r="AB67" i="1"/>
  <c r="AF67" i="1"/>
  <c r="Y70" i="1"/>
  <c r="AC70" i="1"/>
  <c r="AG70" i="1"/>
  <c r="AB71" i="1"/>
  <c r="AF71" i="1"/>
  <c r="Y74" i="1"/>
  <c r="AC74" i="1"/>
  <c r="AG74" i="1"/>
  <c r="X75" i="1"/>
  <c r="AB75" i="1"/>
  <c r="AF75" i="1"/>
  <c r="Y78" i="1"/>
  <c r="AC78" i="1"/>
  <c r="AG78" i="1"/>
  <c r="X79" i="1"/>
  <c r="AB79" i="1"/>
  <c r="AF79" i="1"/>
  <c r="Y82" i="1"/>
  <c r="AC82" i="1"/>
  <c r="AG82" i="1"/>
  <c r="X83" i="1"/>
  <c r="AB83" i="1"/>
  <c r="AF83" i="1"/>
  <c r="Z58" i="1"/>
  <c r="AD58" i="1"/>
  <c r="Y59" i="1"/>
  <c r="AC59" i="1"/>
  <c r="Z62" i="1"/>
  <c r="AD62" i="1"/>
  <c r="Y63" i="1"/>
  <c r="AC63" i="1"/>
  <c r="Z66" i="1"/>
  <c r="AD66" i="1"/>
  <c r="Y67" i="1"/>
  <c r="AC67" i="1"/>
  <c r="Z70" i="1"/>
  <c r="AD70" i="1"/>
  <c r="Y71" i="1"/>
  <c r="AC71" i="1"/>
  <c r="Z74" i="1"/>
  <c r="AD74" i="1"/>
  <c r="Y75" i="1"/>
  <c r="AC75" i="1"/>
  <c r="Z78" i="1"/>
  <c r="AD78" i="1"/>
  <c r="Y79" i="1"/>
  <c r="AC79" i="1"/>
  <c r="Z82" i="1"/>
  <c r="AD82" i="1"/>
  <c r="Y83" i="1"/>
  <c r="AC83" i="1"/>
  <c r="AD84" i="1" l="1"/>
  <c r="AD85" i="1" s="1"/>
  <c r="Y84" i="1"/>
  <c r="Y85" i="1" s="1"/>
  <c r="AG84" i="1"/>
  <c r="AG85" i="1" s="1"/>
  <c r="AE84" i="1"/>
  <c r="AE85" i="1" s="1"/>
  <c r="AH84" i="1"/>
  <c r="AH85" i="1" s="1"/>
  <c r="AB84" i="1"/>
  <c r="AB85" i="1" s="1"/>
  <c r="Z84" i="1"/>
  <c r="Z85" i="1" s="1"/>
</calcChain>
</file>

<file path=xl/sharedStrings.xml><?xml version="1.0" encoding="utf-8"?>
<sst xmlns="http://schemas.openxmlformats.org/spreadsheetml/2006/main" count="284" uniqueCount="92">
  <si>
    <t>날짜</t>
  </si>
  <si>
    <t>종목명</t>
  </si>
  <si>
    <t>수익</t>
  </si>
  <si>
    <t>종가</t>
  </si>
  <si>
    <t>마무리</t>
  </si>
  <si>
    <t>일이편선
추세
(112,224)</t>
  </si>
  <si>
    <t>D+1
시가</t>
  </si>
  <si>
    <t>D+1
시가
상승률</t>
  </si>
  <si>
    <t>초반
고가</t>
  </si>
  <si>
    <t>초반
고가
상승률</t>
  </si>
  <si>
    <t>초반
저가</t>
  </si>
  <si>
    <t>초반
저가
하락률</t>
  </si>
  <si>
    <t>D+1
고가</t>
  </si>
  <si>
    <t>D+1
고가
상승률</t>
  </si>
  <si>
    <t>D+1
저가</t>
  </si>
  <si>
    <t>D+1
저가
하락률</t>
  </si>
  <si>
    <t>D+1
종가</t>
  </si>
  <si>
    <t>D+1
종가
상승률</t>
  </si>
  <si>
    <t>막판
상승</t>
  </si>
  <si>
    <t>D+1
초반
상승</t>
  </si>
  <si>
    <t>D+1
상승</t>
  </si>
  <si>
    <t>10월 24일</t>
  </si>
  <si>
    <t>골든센츄리</t>
  </si>
  <si>
    <t>상</t>
  </si>
  <si>
    <t>양</t>
  </si>
  <si>
    <t>-</t>
  </si>
  <si>
    <t>하</t>
  </si>
  <si>
    <t>미투온</t>
  </si>
  <si>
    <t>에이치시티</t>
  </si>
  <si>
    <t>삼영엠텍</t>
  </si>
  <si>
    <t>제이씨현시스템</t>
  </si>
  <si>
    <t>텔콘</t>
  </si>
  <si>
    <t>이원컴포텍</t>
  </si>
  <si>
    <t>10월 25일</t>
  </si>
  <si>
    <t>헝셩그룹</t>
  </si>
  <si>
    <t>음</t>
  </si>
  <si>
    <t>잉글우드랩(Reg.S)</t>
  </si>
  <si>
    <t>한일네트웍스</t>
  </si>
  <si>
    <t>코닉글로리</t>
  </si>
  <si>
    <t>나노</t>
  </si>
  <si>
    <t>수산아이앤티</t>
  </si>
  <si>
    <t>지엘팜텍</t>
  </si>
  <si>
    <t>마제스타</t>
  </si>
  <si>
    <t>손오공</t>
  </si>
  <si>
    <t>동방</t>
  </si>
  <si>
    <t>내츄럴엔도텍</t>
  </si>
  <si>
    <t>셀루메드</t>
  </si>
  <si>
    <t>10월 26일</t>
  </si>
  <si>
    <t>GRT</t>
  </si>
  <si>
    <t>에스아이티글로벌</t>
  </si>
  <si>
    <t>한진해운</t>
  </si>
  <si>
    <t>SG세계물산</t>
  </si>
  <si>
    <t>세우글로벌</t>
  </si>
  <si>
    <t>팍스넷</t>
  </si>
  <si>
    <t>유니슨</t>
  </si>
  <si>
    <t>고려산업</t>
  </si>
  <si>
    <t>뉴보텍</t>
  </si>
  <si>
    <t>삼일</t>
  </si>
  <si>
    <t>대원화성</t>
  </si>
  <si>
    <t>10월 27일</t>
  </si>
  <si>
    <t>모나리자</t>
  </si>
  <si>
    <t>서연탑메탈</t>
  </si>
  <si>
    <t>동양네트웍스</t>
  </si>
  <si>
    <t>영진약품</t>
  </si>
  <si>
    <t>10월 28일</t>
  </si>
  <si>
    <t>포비스티앤씨</t>
  </si>
  <si>
    <t>대신정보통신</t>
  </si>
  <si>
    <t>10월 31일</t>
  </si>
  <si>
    <t>삼일기업공사</t>
  </si>
  <si>
    <t>흥아해운</t>
  </si>
  <si>
    <t>디지틀조선</t>
  </si>
  <si>
    <t>세동</t>
  </si>
  <si>
    <t>한진피앤씨</t>
  </si>
  <si>
    <t>DSR제강</t>
  </si>
  <si>
    <t>엔케이</t>
  </si>
  <si>
    <t>비엠티</t>
  </si>
  <si>
    <t>경봉</t>
  </si>
  <si>
    <t>11월 01일</t>
  </si>
  <si>
    <t>파인디앤씨</t>
  </si>
  <si>
    <t>지엔코</t>
  </si>
  <si>
    <t>11월 02일</t>
  </si>
  <si>
    <t>유니크</t>
  </si>
  <si>
    <t>에이텍</t>
  </si>
  <si>
    <t>홈캐스트</t>
  </si>
  <si>
    <t>유아이디</t>
  </si>
  <si>
    <t>광진원텍</t>
  </si>
  <si>
    <t>11월 03일</t>
  </si>
  <si>
    <t>DSR</t>
  </si>
  <si>
    <t>에이텍티앤</t>
  </si>
  <si>
    <t>매매 횟수</t>
  </si>
  <si>
    <t>투자 금액</t>
  </si>
  <si>
    <t>일이평선
추세
(7이평)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</si>
</sst>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₩#,##0_);[Red]&quot;(₩&quot;#,##0\)"/>
    <numFmt numFmtId="177" formatCode="\₩#,##0;[Red]&quot;-₩&quot;#,##0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indexed="8"/>
      <name val="맑은 고딕"/>
      <family val="3"/>
      <charset val="129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44"/>
        <bgColor indexed="31"/>
      </patternFill>
    </fill>
    <fill>
      <patternFill patternType="solid">
        <fgColor indexed="13"/>
        <bgColor indexed="3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1" applyNumberFormat="1" applyFont="1" applyFill="1" applyBorder="1" applyAlignment="1" applyProtection="1">
      <alignment horizontal="right" vertical="center"/>
    </xf>
    <xf numFmtId="10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9" fontId="0" fillId="0" borderId="0" xfId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0" fontId="0" fillId="0" borderId="1" xfId="1" applyNumberFormat="1" applyFont="1" applyFill="1" applyBorder="1" applyAlignment="1" applyProtection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9" fontId="0" fillId="0" borderId="1" xfId="1" applyFont="1" applyFill="1" applyBorder="1" applyAlignment="1" applyProtection="1">
      <alignment horizontal="center" vertical="center" wrapText="1"/>
    </xf>
    <xf numFmtId="10" fontId="0" fillId="0" borderId="1" xfId="1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176" fontId="0" fillId="0" borderId="1" xfId="0" applyNumberFormat="1" applyBorder="1" applyAlignment="1">
      <alignment horizontal="right" vertical="center"/>
    </xf>
    <xf numFmtId="176" fontId="0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0" fontId="0" fillId="2" borderId="1" xfId="1" applyNumberFormat="1" applyFont="1" applyFill="1" applyBorder="1" applyAlignment="1" applyProtection="1">
      <alignment horizontal="right" vertical="center"/>
    </xf>
    <xf numFmtId="176" fontId="4" fillId="2" borderId="1" xfId="0" applyNumberFormat="1" applyFont="1" applyFill="1" applyBorder="1" applyAlignment="1">
      <alignment horizontal="right" vertical="center"/>
    </xf>
    <xf numFmtId="10" fontId="0" fillId="2" borderId="1" xfId="0" applyNumberFormat="1" applyFill="1" applyBorder="1" applyAlignment="1">
      <alignment horizontal="right" vertical="center"/>
    </xf>
    <xf numFmtId="176" fontId="0" fillId="2" borderId="1" xfId="0" applyNumberFormat="1" applyFill="1" applyBorder="1" applyAlignment="1">
      <alignment horizontal="right" vertical="center"/>
    </xf>
    <xf numFmtId="177" fontId="0" fillId="2" borderId="1" xfId="0" applyNumberFormat="1" applyFill="1" applyBorder="1" applyAlignment="1">
      <alignment horizontal="right" vertical="center"/>
    </xf>
    <xf numFmtId="9" fontId="0" fillId="0" borderId="1" xfId="1" applyFont="1" applyFill="1" applyBorder="1" applyAlignment="1" applyProtection="1">
      <alignment horizontal="center" vertical="center"/>
    </xf>
    <xf numFmtId="10" fontId="0" fillId="0" borderId="1" xfId="1" applyNumberFormat="1" applyFont="1" applyFill="1" applyBorder="1" applyAlignment="1" applyProtection="1">
      <alignment vertical="center"/>
    </xf>
    <xf numFmtId="10" fontId="0" fillId="3" borderId="1" xfId="1" applyNumberFormat="1" applyFont="1" applyFill="1" applyBorder="1" applyAlignment="1" applyProtection="1">
      <alignment horizontal="right" vertical="center"/>
    </xf>
    <xf numFmtId="176" fontId="0" fillId="3" borderId="1" xfId="0" applyNumberFormat="1" applyFill="1" applyBorder="1" applyAlignment="1">
      <alignment horizontal="right" vertical="center"/>
    </xf>
    <xf numFmtId="10" fontId="0" fillId="3" borderId="1" xfId="0" applyNumberFormat="1" applyFill="1" applyBorder="1" applyAlignment="1">
      <alignment horizontal="right" vertical="center"/>
    </xf>
    <xf numFmtId="177" fontId="0" fillId="3" borderId="1" xfId="0" applyNumberFormat="1" applyFill="1" applyBorder="1" applyAlignment="1">
      <alignment horizontal="right" vertical="center"/>
    </xf>
    <xf numFmtId="10" fontId="0" fillId="4" borderId="1" xfId="1" applyNumberFormat="1" applyFont="1" applyFill="1" applyBorder="1" applyAlignment="1" applyProtection="1">
      <alignment horizontal="right" vertical="center"/>
    </xf>
    <xf numFmtId="176" fontId="0" fillId="4" borderId="1" xfId="0" applyNumberFormat="1" applyFill="1" applyBorder="1" applyAlignment="1">
      <alignment horizontal="right" vertical="center"/>
    </xf>
    <xf numFmtId="10" fontId="0" fillId="4" borderId="1" xfId="0" applyNumberFormat="1" applyFill="1" applyBorder="1" applyAlignment="1">
      <alignment horizontal="right" vertical="center"/>
    </xf>
    <xf numFmtId="177" fontId="0" fillId="4" borderId="1" xfId="0" applyNumberForma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10" fontId="0" fillId="0" borderId="1" xfId="1" applyNumberFormat="1" applyFont="1" applyFill="1" applyBorder="1" applyAlignment="1" applyProtection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9" fontId="0" fillId="2" borderId="1" xfId="1" applyFont="1" applyFill="1" applyBorder="1" applyAlignment="1" applyProtection="1">
      <alignment horizontal="center" vertical="center"/>
    </xf>
    <xf numFmtId="0" fontId="0" fillId="4" borderId="1" xfId="0" applyFill="1" applyBorder="1">
      <alignment vertical="center"/>
    </xf>
    <xf numFmtId="10" fontId="0" fillId="3" borderId="1" xfId="0" applyNumberFormat="1" applyFill="1" applyBorder="1">
      <alignment vertical="center"/>
    </xf>
    <xf numFmtId="177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177" fontId="0" fillId="4" borderId="1" xfId="0" applyNumberFormat="1" applyFill="1" applyBorder="1">
      <alignment vertical="center"/>
    </xf>
    <xf numFmtId="177" fontId="0" fillId="4" borderId="1" xfId="1" applyNumberFormat="1" applyFont="1" applyFill="1" applyBorder="1" applyAlignment="1" applyProtection="1">
      <alignment horizontal="right" vertical="center"/>
    </xf>
    <xf numFmtId="177" fontId="0" fillId="0" borderId="0" xfId="1" applyNumberFormat="1" applyFont="1" applyFill="1" applyBorder="1" applyAlignment="1" applyProtection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5"/>
  <sheetViews>
    <sheetView tabSelected="1" workbookViewId="0">
      <pane xSplit="3" ySplit="2" topLeftCell="T68" activePane="bottomRight" state="frozen"/>
      <selection pane="topRight" activeCell="D1" sqref="D1"/>
      <selection pane="bottomLeft" activeCell="A3" sqref="A3"/>
      <selection pane="bottomRight" activeCell="C86" sqref="C86"/>
    </sheetView>
  </sheetViews>
  <sheetFormatPr defaultColWidth="10.640625" defaultRowHeight="17.600000000000001"/>
  <cols>
    <col min="1" max="1" width="3.140625" customWidth="1"/>
    <col min="2" max="2" width="9.92578125" bestFit="1" customWidth="1"/>
    <col min="3" max="3" width="16.85546875" bestFit="1" customWidth="1"/>
    <col min="4" max="4" width="5.140625" bestFit="1" customWidth="1"/>
    <col min="5" max="5" width="9" bestFit="1" customWidth="1"/>
    <col min="6" max="6" width="6.92578125" bestFit="1" customWidth="1"/>
    <col min="7" max="7" width="9.140625" bestFit="1" customWidth="1"/>
    <col min="8" max="8" width="8.78515625" bestFit="1" customWidth="1"/>
    <col min="9" max="10" width="8.5" bestFit="1" customWidth="1"/>
    <col min="11" max="11" width="9" bestFit="1" customWidth="1"/>
    <col min="12" max="12" width="11" bestFit="1" customWidth="1"/>
    <col min="13" max="13" width="9" bestFit="1" customWidth="1"/>
    <col min="14" max="14" width="11.85546875" bestFit="1" customWidth="1"/>
    <col min="15" max="15" width="8.5" bestFit="1" customWidth="1"/>
    <col min="16" max="16" width="11" bestFit="1" customWidth="1"/>
    <col min="17" max="17" width="8.5" bestFit="1" customWidth="1"/>
    <col min="18" max="18" width="11.85546875" bestFit="1" customWidth="1"/>
    <col min="19" max="19" width="8.5" customWidth="1"/>
    <col min="20" max="20" width="11.85546875" bestFit="1" customWidth="1"/>
    <col min="21" max="23" width="5.140625" bestFit="1" customWidth="1"/>
    <col min="24" max="24" width="11.28515625" bestFit="1" customWidth="1"/>
    <col min="25" max="25" width="9.78515625" bestFit="1" customWidth="1"/>
    <col min="26" max="28" width="9" bestFit="1" customWidth="1"/>
    <col min="29" max="30" width="10.5" bestFit="1" customWidth="1"/>
    <col min="31" max="32" width="9" bestFit="1" customWidth="1"/>
    <col min="33" max="33" width="8" bestFit="1" customWidth="1"/>
    <col min="34" max="34" width="11.28515625" bestFit="1" customWidth="1"/>
  </cols>
  <sheetData>
    <row r="1" spans="2:34">
      <c r="D1" s="1"/>
      <c r="E1" s="2"/>
      <c r="F1" s="1"/>
      <c r="G1" s="3"/>
      <c r="H1" s="3"/>
      <c r="I1" s="4"/>
      <c r="J1" s="5"/>
      <c r="K1" s="2"/>
      <c r="L1" s="6"/>
      <c r="M1" s="2"/>
      <c r="N1" s="6"/>
      <c r="O1" s="7"/>
      <c r="P1" s="5"/>
      <c r="Q1" s="7"/>
      <c r="R1" s="5"/>
      <c r="S1" s="7"/>
      <c r="T1" s="5"/>
      <c r="U1" s="3"/>
      <c r="V1" s="1"/>
      <c r="W1" s="8"/>
    </row>
    <row r="2" spans="2:34" ht="52.75">
      <c r="B2" s="9" t="s">
        <v>0</v>
      </c>
      <c r="C2" s="9" t="s">
        <v>1</v>
      </c>
      <c r="D2" s="10" t="s">
        <v>2</v>
      </c>
      <c r="E2" s="11" t="s">
        <v>3</v>
      </c>
      <c r="F2" s="10" t="s">
        <v>4</v>
      </c>
      <c r="G2" s="11" t="s">
        <v>5</v>
      </c>
      <c r="H2" s="11" t="s">
        <v>91</v>
      </c>
      <c r="I2" s="12" t="s">
        <v>6</v>
      </c>
      <c r="J2" s="13" t="s">
        <v>7</v>
      </c>
      <c r="K2" s="11" t="s">
        <v>8</v>
      </c>
      <c r="L2" s="14" t="s">
        <v>9</v>
      </c>
      <c r="M2" s="11" t="s">
        <v>10</v>
      </c>
      <c r="N2" s="14" t="s">
        <v>11</v>
      </c>
      <c r="O2" s="12" t="s">
        <v>12</v>
      </c>
      <c r="P2" s="13" t="s">
        <v>13</v>
      </c>
      <c r="Q2" s="12" t="s">
        <v>14</v>
      </c>
      <c r="R2" s="13" t="s">
        <v>15</v>
      </c>
      <c r="S2" s="12" t="s">
        <v>16</v>
      </c>
      <c r="T2" s="13" t="s">
        <v>17</v>
      </c>
      <c r="U2" s="11" t="s">
        <v>18</v>
      </c>
      <c r="V2" s="15" t="s">
        <v>19</v>
      </c>
      <c r="W2" s="16" t="s">
        <v>20</v>
      </c>
      <c r="X2" s="17">
        <v>0.01</v>
      </c>
      <c r="Y2" s="17">
        <v>0.02</v>
      </c>
      <c r="Z2" s="17">
        <v>0.03</v>
      </c>
      <c r="AA2" s="17">
        <v>3.5000000000000003E-2</v>
      </c>
      <c r="AB2" s="17">
        <v>3.9E-2</v>
      </c>
      <c r="AC2" s="17">
        <v>0.04</v>
      </c>
      <c r="AD2" s="17">
        <v>4.1000000000000002E-2</v>
      </c>
      <c r="AE2" s="17">
        <v>4.2000000000000003E-2</v>
      </c>
      <c r="AF2" s="17">
        <v>4.4999999999999998E-2</v>
      </c>
      <c r="AG2" s="17">
        <v>0.05</v>
      </c>
      <c r="AH2" s="17">
        <v>0.06</v>
      </c>
    </row>
    <row r="3" spans="2:34">
      <c r="B3" s="18" t="s">
        <v>21</v>
      </c>
      <c r="C3" s="19" t="s">
        <v>22</v>
      </c>
      <c r="D3" s="10" t="s">
        <v>23</v>
      </c>
      <c r="E3" s="20">
        <v>6250</v>
      </c>
      <c r="F3" s="10" t="s">
        <v>24</v>
      </c>
      <c r="G3" s="21" t="s">
        <v>25</v>
      </c>
      <c r="H3" s="21" t="s">
        <v>23</v>
      </c>
      <c r="I3" s="22">
        <v>6310</v>
      </c>
      <c r="J3" s="23">
        <f t="shared" ref="J3:J66" si="0">(I3-E3)/E3</f>
        <v>9.5999999999999992E-3</v>
      </c>
      <c r="K3" s="24">
        <v>6630</v>
      </c>
      <c r="L3" s="25">
        <f t="shared" ref="L3:L66" si="1">(K3-E3)/E3</f>
        <v>6.08E-2</v>
      </c>
      <c r="M3" s="26">
        <v>6040</v>
      </c>
      <c r="N3" s="25">
        <f t="shared" ref="N3:N66" si="2">(M3-E3)/E3</f>
        <v>-3.3599999999999998E-2</v>
      </c>
      <c r="O3" s="27">
        <v>7620</v>
      </c>
      <c r="P3" s="23">
        <f t="shared" ref="P3:P66" si="3">(O3-E3)/E3</f>
        <v>0.21920000000000001</v>
      </c>
      <c r="Q3" s="27">
        <v>6040</v>
      </c>
      <c r="R3" s="23">
        <f t="shared" ref="R3:R66" si="4">(Q3-E3)/E3</f>
        <v>-3.3599999999999998E-2</v>
      </c>
      <c r="S3" s="27">
        <v>7300</v>
      </c>
      <c r="T3" s="23">
        <f t="shared" ref="T3:T66" si="5">(S3-E3)/E3</f>
        <v>0.16800000000000001</v>
      </c>
      <c r="U3" s="21" t="s">
        <v>26</v>
      </c>
      <c r="V3" s="10" t="s">
        <v>23</v>
      </c>
      <c r="W3" s="28" t="s">
        <v>23</v>
      </c>
      <c r="X3" s="29">
        <f t="shared" ref="X3:AH18" si="6">IF($P3&gt;=X$2,X$2,$T3)-0.0033</f>
        <v>6.7000000000000002E-3</v>
      </c>
      <c r="Y3" s="29">
        <f t="shared" si="6"/>
        <v>1.67E-2</v>
      </c>
      <c r="Z3" s="29">
        <f t="shared" si="6"/>
        <v>2.6699999999999998E-2</v>
      </c>
      <c r="AA3" s="29">
        <f t="shared" si="6"/>
        <v>3.1700000000000006E-2</v>
      </c>
      <c r="AB3" s="29">
        <f t="shared" si="6"/>
        <v>3.5700000000000003E-2</v>
      </c>
      <c r="AC3" s="29">
        <f t="shared" si="6"/>
        <v>3.6700000000000003E-2</v>
      </c>
      <c r="AD3" s="29">
        <f t="shared" si="6"/>
        <v>3.7700000000000004E-2</v>
      </c>
      <c r="AE3" s="29">
        <f t="shared" si="6"/>
        <v>3.8700000000000005E-2</v>
      </c>
      <c r="AF3" s="29">
        <f t="shared" si="6"/>
        <v>4.1700000000000001E-2</v>
      </c>
      <c r="AG3" s="29">
        <f t="shared" si="6"/>
        <v>4.6700000000000005E-2</v>
      </c>
      <c r="AH3" s="29">
        <f t="shared" si="6"/>
        <v>5.67E-2</v>
      </c>
    </row>
    <row r="4" spans="2:34">
      <c r="B4" s="18"/>
      <c r="C4" s="19" t="s">
        <v>27</v>
      </c>
      <c r="D4" s="10" t="s">
        <v>23</v>
      </c>
      <c r="E4" s="20">
        <v>7750</v>
      </c>
      <c r="F4" s="10" t="s">
        <v>24</v>
      </c>
      <c r="G4" s="21" t="s">
        <v>25</v>
      </c>
      <c r="H4" s="21" t="s">
        <v>23</v>
      </c>
      <c r="I4" s="22">
        <v>7730</v>
      </c>
      <c r="J4" s="30">
        <f t="shared" si="0"/>
        <v>-2.5806451612903226E-3</v>
      </c>
      <c r="K4" s="31">
        <v>7890</v>
      </c>
      <c r="L4" s="32">
        <f t="shared" si="1"/>
        <v>1.806451612903226E-2</v>
      </c>
      <c r="M4" s="31">
        <v>7620</v>
      </c>
      <c r="N4" s="32">
        <f t="shared" si="2"/>
        <v>-1.6774193548387096E-2</v>
      </c>
      <c r="O4" s="33">
        <v>8300</v>
      </c>
      <c r="P4" s="30">
        <f t="shared" si="3"/>
        <v>7.0967741935483872E-2</v>
      </c>
      <c r="Q4" s="33">
        <v>7260</v>
      </c>
      <c r="R4" s="30">
        <f t="shared" si="4"/>
        <v>-6.3225806451612909E-2</v>
      </c>
      <c r="S4" s="33">
        <v>7350</v>
      </c>
      <c r="T4" s="30">
        <f t="shared" si="5"/>
        <v>-5.1612903225806452E-2</v>
      </c>
      <c r="U4" s="21" t="s">
        <v>23</v>
      </c>
      <c r="V4" s="10" t="s">
        <v>23</v>
      </c>
      <c r="W4" s="28" t="s">
        <v>26</v>
      </c>
      <c r="X4" s="29">
        <f t="shared" si="6"/>
        <v>6.7000000000000002E-3</v>
      </c>
      <c r="Y4" s="29">
        <f t="shared" si="6"/>
        <v>1.67E-2</v>
      </c>
      <c r="Z4" s="29">
        <f t="shared" si="6"/>
        <v>2.6699999999999998E-2</v>
      </c>
      <c r="AA4" s="29">
        <f t="shared" si="6"/>
        <v>3.1700000000000006E-2</v>
      </c>
      <c r="AB4" s="29">
        <f t="shared" si="6"/>
        <v>3.5700000000000003E-2</v>
      </c>
      <c r="AC4" s="29">
        <f t="shared" si="6"/>
        <v>3.6700000000000003E-2</v>
      </c>
      <c r="AD4" s="29">
        <f t="shared" si="6"/>
        <v>3.7700000000000004E-2</v>
      </c>
      <c r="AE4" s="29">
        <f t="shared" si="6"/>
        <v>3.8700000000000005E-2</v>
      </c>
      <c r="AF4" s="29">
        <f t="shared" si="6"/>
        <v>4.1700000000000001E-2</v>
      </c>
      <c r="AG4" s="29">
        <f t="shared" si="6"/>
        <v>4.6700000000000005E-2</v>
      </c>
      <c r="AH4" s="29">
        <f t="shared" si="6"/>
        <v>5.67E-2</v>
      </c>
    </row>
    <row r="5" spans="2:34">
      <c r="B5" s="18"/>
      <c r="C5" s="19" t="s">
        <v>28</v>
      </c>
      <c r="D5" s="10" t="s">
        <v>26</v>
      </c>
      <c r="E5" s="20">
        <v>21100</v>
      </c>
      <c r="F5" s="10" t="s">
        <v>24</v>
      </c>
      <c r="G5" s="21" t="s">
        <v>25</v>
      </c>
      <c r="H5" s="21" t="s">
        <v>23</v>
      </c>
      <c r="I5" s="22">
        <v>21200</v>
      </c>
      <c r="J5" s="34">
        <f t="shared" si="0"/>
        <v>4.7393364928909956E-3</v>
      </c>
      <c r="K5" s="35">
        <v>21450</v>
      </c>
      <c r="L5" s="36">
        <f t="shared" si="1"/>
        <v>1.6587677725118485E-2</v>
      </c>
      <c r="M5" s="35">
        <v>20350</v>
      </c>
      <c r="N5" s="36">
        <f t="shared" si="2"/>
        <v>-3.5545023696682464E-2</v>
      </c>
      <c r="O5" s="37">
        <v>22200</v>
      </c>
      <c r="P5" s="34">
        <f t="shared" si="3"/>
        <v>5.2132701421800945E-2</v>
      </c>
      <c r="Q5" s="37">
        <v>19300</v>
      </c>
      <c r="R5" s="34">
        <f t="shared" si="4"/>
        <v>-8.5308056872037921E-2</v>
      </c>
      <c r="S5" s="37">
        <v>19400</v>
      </c>
      <c r="T5" s="34">
        <f t="shared" si="5"/>
        <v>-8.0568720379146919E-2</v>
      </c>
      <c r="U5" s="21" t="s">
        <v>25</v>
      </c>
      <c r="V5" s="10" t="s">
        <v>23</v>
      </c>
      <c r="W5" s="28" t="s">
        <v>26</v>
      </c>
      <c r="X5" s="29">
        <f t="shared" si="6"/>
        <v>6.7000000000000002E-3</v>
      </c>
      <c r="Y5" s="29">
        <f t="shared" si="6"/>
        <v>1.67E-2</v>
      </c>
      <c r="Z5" s="29">
        <f t="shared" si="6"/>
        <v>2.6699999999999998E-2</v>
      </c>
      <c r="AA5" s="29">
        <f t="shared" si="6"/>
        <v>3.1700000000000006E-2</v>
      </c>
      <c r="AB5" s="29">
        <f t="shared" si="6"/>
        <v>3.5700000000000003E-2</v>
      </c>
      <c r="AC5" s="29">
        <f t="shared" si="6"/>
        <v>3.6700000000000003E-2</v>
      </c>
      <c r="AD5" s="29">
        <f t="shared" si="6"/>
        <v>3.7700000000000004E-2</v>
      </c>
      <c r="AE5" s="29">
        <f t="shared" si="6"/>
        <v>3.8700000000000005E-2</v>
      </c>
      <c r="AF5" s="29">
        <f t="shared" si="6"/>
        <v>4.1700000000000001E-2</v>
      </c>
      <c r="AG5" s="29">
        <f t="shared" si="6"/>
        <v>4.6700000000000005E-2</v>
      </c>
      <c r="AH5" s="29">
        <f t="shared" si="6"/>
        <v>-8.3868720379146916E-2</v>
      </c>
    </row>
    <row r="6" spans="2:34">
      <c r="B6" s="18"/>
      <c r="C6" s="19" t="s">
        <v>29</v>
      </c>
      <c r="D6" s="10" t="s">
        <v>26</v>
      </c>
      <c r="E6" s="20">
        <v>5390</v>
      </c>
      <c r="F6" s="10" t="s">
        <v>24</v>
      </c>
      <c r="G6" s="21" t="s">
        <v>23</v>
      </c>
      <c r="H6" s="21" t="s">
        <v>23</v>
      </c>
      <c r="I6" s="22">
        <v>5370</v>
      </c>
      <c r="J6" s="30">
        <f t="shared" si="0"/>
        <v>-3.7105751391465678E-3</v>
      </c>
      <c r="K6" s="31">
        <v>5410</v>
      </c>
      <c r="L6" s="32">
        <f t="shared" si="1"/>
        <v>3.7105751391465678E-3</v>
      </c>
      <c r="M6" s="31">
        <v>5200</v>
      </c>
      <c r="N6" s="32">
        <f t="shared" si="2"/>
        <v>-3.525046382189239E-2</v>
      </c>
      <c r="O6" s="33">
        <v>5410</v>
      </c>
      <c r="P6" s="30">
        <f t="shared" si="3"/>
        <v>3.7105751391465678E-3</v>
      </c>
      <c r="Q6" s="33">
        <v>5010</v>
      </c>
      <c r="R6" s="30">
        <f t="shared" si="4"/>
        <v>-7.050092764378478E-2</v>
      </c>
      <c r="S6" s="33">
        <v>5020</v>
      </c>
      <c r="T6" s="30">
        <f t="shared" si="5"/>
        <v>-6.8645640074211506E-2</v>
      </c>
      <c r="U6" s="21" t="s">
        <v>26</v>
      </c>
      <c r="V6" s="10" t="s">
        <v>26</v>
      </c>
      <c r="W6" s="28" t="s">
        <v>26</v>
      </c>
      <c r="X6" s="29">
        <f t="shared" si="6"/>
        <v>-7.1945640074211503E-2</v>
      </c>
      <c r="Y6" s="29">
        <f t="shared" si="6"/>
        <v>-7.1945640074211503E-2</v>
      </c>
      <c r="Z6" s="29">
        <f t="shared" si="6"/>
        <v>-7.1945640074211503E-2</v>
      </c>
      <c r="AA6" s="29">
        <f t="shared" si="6"/>
        <v>-7.1945640074211503E-2</v>
      </c>
      <c r="AB6" s="29">
        <f t="shared" si="6"/>
        <v>-7.1945640074211503E-2</v>
      </c>
      <c r="AC6" s="29">
        <f t="shared" si="6"/>
        <v>-7.1945640074211503E-2</v>
      </c>
      <c r="AD6" s="29">
        <f t="shared" si="6"/>
        <v>-7.1945640074211503E-2</v>
      </c>
      <c r="AE6" s="29">
        <f t="shared" si="6"/>
        <v>-7.1945640074211503E-2</v>
      </c>
      <c r="AF6" s="29">
        <f t="shared" si="6"/>
        <v>-7.1945640074211503E-2</v>
      </c>
      <c r="AG6" s="29">
        <f t="shared" si="6"/>
        <v>-7.1945640074211503E-2</v>
      </c>
      <c r="AH6" s="29">
        <f t="shared" si="6"/>
        <v>-7.1945640074211503E-2</v>
      </c>
    </row>
    <row r="7" spans="2:34">
      <c r="B7" s="18"/>
      <c r="C7" s="19" t="s">
        <v>30</v>
      </c>
      <c r="D7" s="10" t="s">
        <v>26</v>
      </c>
      <c r="E7" s="20">
        <v>6850</v>
      </c>
      <c r="F7" s="10" t="s">
        <v>24</v>
      </c>
      <c r="G7" s="21" t="s">
        <v>26</v>
      </c>
      <c r="H7" s="21" t="s">
        <v>26</v>
      </c>
      <c r="I7" s="22">
        <v>7800</v>
      </c>
      <c r="J7" s="23">
        <f t="shared" si="0"/>
        <v>0.13868613138686131</v>
      </c>
      <c r="K7" s="26">
        <v>7800</v>
      </c>
      <c r="L7" s="25">
        <f t="shared" si="1"/>
        <v>0.13868613138686131</v>
      </c>
      <c r="M7" s="26">
        <v>7610</v>
      </c>
      <c r="N7" s="25">
        <f t="shared" si="2"/>
        <v>0.11094890510948906</v>
      </c>
      <c r="O7" s="27">
        <v>8000</v>
      </c>
      <c r="P7" s="23">
        <f t="shared" si="3"/>
        <v>0.16788321167883211</v>
      </c>
      <c r="Q7" s="27">
        <v>6750</v>
      </c>
      <c r="R7" s="23">
        <f t="shared" si="4"/>
        <v>-1.4598540145985401E-2</v>
      </c>
      <c r="S7" s="27">
        <v>6750</v>
      </c>
      <c r="T7" s="23">
        <f t="shared" si="5"/>
        <v>-1.4598540145985401E-2</v>
      </c>
      <c r="U7" s="21" t="s">
        <v>25</v>
      </c>
      <c r="V7" s="10" t="s">
        <v>23</v>
      </c>
      <c r="W7" s="28" t="s">
        <v>26</v>
      </c>
      <c r="X7" s="29">
        <f t="shared" si="6"/>
        <v>6.7000000000000002E-3</v>
      </c>
      <c r="Y7" s="29">
        <f t="shared" si="6"/>
        <v>1.67E-2</v>
      </c>
      <c r="Z7" s="29">
        <f t="shared" si="6"/>
        <v>2.6699999999999998E-2</v>
      </c>
      <c r="AA7" s="29">
        <f t="shared" si="6"/>
        <v>3.1700000000000006E-2</v>
      </c>
      <c r="AB7" s="29">
        <f t="shared" si="6"/>
        <v>3.5700000000000003E-2</v>
      </c>
      <c r="AC7" s="29">
        <f t="shared" si="6"/>
        <v>3.6700000000000003E-2</v>
      </c>
      <c r="AD7" s="29">
        <f t="shared" si="6"/>
        <v>3.7700000000000004E-2</v>
      </c>
      <c r="AE7" s="29">
        <f t="shared" si="6"/>
        <v>3.8700000000000005E-2</v>
      </c>
      <c r="AF7" s="29">
        <f t="shared" si="6"/>
        <v>4.1700000000000001E-2</v>
      </c>
      <c r="AG7" s="29">
        <f t="shared" si="6"/>
        <v>4.6700000000000005E-2</v>
      </c>
      <c r="AH7" s="29">
        <f t="shared" si="6"/>
        <v>5.67E-2</v>
      </c>
    </row>
    <row r="8" spans="2:34">
      <c r="B8" s="18"/>
      <c r="C8" s="19" t="s">
        <v>31</v>
      </c>
      <c r="D8" s="10" t="s">
        <v>26</v>
      </c>
      <c r="E8" s="20">
        <v>6570</v>
      </c>
      <c r="F8" s="10" t="s">
        <v>24</v>
      </c>
      <c r="G8" s="21" t="s">
        <v>23</v>
      </c>
      <c r="H8" s="21" t="s">
        <v>23</v>
      </c>
      <c r="I8" s="22">
        <v>6430</v>
      </c>
      <c r="J8" s="30">
        <f t="shared" si="0"/>
        <v>-2.1308980213089801E-2</v>
      </c>
      <c r="K8" s="31">
        <v>6470</v>
      </c>
      <c r="L8" s="32">
        <f t="shared" si="1"/>
        <v>-1.5220700152207001E-2</v>
      </c>
      <c r="M8" s="31">
        <v>6210</v>
      </c>
      <c r="N8" s="32">
        <f t="shared" si="2"/>
        <v>-5.4794520547945202E-2</v>
      </c>
      <c r="O8" s="33">
        <v>6480</v>
      </c>
      <c r="P8" s="30">
        <f t="shared" si="3"/>
        <v>-1.3698630136986301E-2</v>
      </c>
      <c r="Q8" s="33">
        <v>5380</v>
      </c>
      <c r="R8" s="30">
        <f t="shared" si="4"/>
        <v>-0.18112633181126331</v>
      </c>
      <c r="S8" s="33">
        <v>5950</v>
      </c>
      <c r="T8" s="30">
        <f t="shared" si="5"/>
        <v>-9.4368340943683404E-2</v>
      </c>
      <c r="U8" s="21" t="s">
        <v>26</v>
      </c>
      <c r="V8" s="10" t="s">
        <v>26</v>
      </c>
      <c r="W8" s="28" t="s">
        <v>26</v>
      </c>
      <c r="X8" s="29">
        <f t="shared" si="6"/>
        <v>-9.7668340943683402E-2</v>
      </c>
      <c r="Y8" s="29">
        <f t="shared" si="6"/>
        <v>-9.7668340943683402E-2</v>
      </c>
      <c r="Z8" s="29">
        <f t="shared" si="6"/>
        <v>-9.7668340943683402E-2</v>
      </c>
      <c r="AA8" s="29">
        <f t="shared" si="6"/>
        <v>-9.7668340943683402E-2</v>
      </c>
      <c r="AB8" s="29">
        <f t="shared" si="6"/>
        <v>-9.7668340943683402E-2</v>
      </c>
      <c r="AC8" s="29">
        <f t="shared" si="6"/>
        <v>-9.7668340943683402E-2</v>
      </c>
      <c r="AD8" s="29">
        <f t="shared" si="6"/>
        <v>-9.7668340943683402E-2</v>
      </c>
      <c r="AE8" s="29">
        <f t="shared" si="6"/>
        <v>-9.7668340943683402E-2</v>
      </c>
      <c r="AF8" s="29">
        <f t="shared" si="6"/>
        <v>-9.7668340943683402E-2</v>
      </c>
      <c r="AG8" s="29">
        <f t="shared" si="6"/>
        <v>-9.7668340943683402E-2</v>
      </c>
      <c r="AH8" s="29">
        <f t="shared" si="6"/>
        <v>-9.7668340943683402E-2</v>
      </c>
    </row>
    <row r="9" spans="2:34">
      <c r="B9" s="18"/>
      <c r="C9" s="19" t="s">
        <v>32</v>
      </c>
      <c r="D9" s="10" t="s">
        <v>26</v>
      </c>
      <c r="E9" s="20">
        <v>3000</v>
      </c>
      <c r="F9" s="10" t="s">
        <v>24</v>
      </c>
      <c r="G9" s="21" t="s">
        <v>23</v>
      </c>
      <c r="H9" s="21" t="s">
        <v>25</v>
      </c>
      <c r="I9" s="22">
        <v>2940</v>
      </c>
      <c r="J9" s="30">
        <f t="shared" si="0"/>
        <v>-0.02</v>
      </c>
      <c r="K9" s="31">
        <v>2990</v>
      </c>
      <c r="L9" s="32">
        <f t="shared" si="1"/>
        <v>-3.3333333333333335E-3</v>
      </c>
      <c r="M9" s="31">
        <v>2870</v>
      </c>
      <c r="N9" s="32">
        <f t="shared" si="2"/>
        <v>-4.3333333333333335E-2</v>
      </c>
      <c r="O9" s="33">
        <v>2990</v>
      </c>
      <c r="P9" s="30">
        <f t="shared" si="3"/>
        <v>-3.3333333333333335E-3</v>
      </c>
      <c r="Q9" s="33">
        <v>2720</v>
      </c>
      <c r="R9" s="30">
        <f t="shared" si="4"/>
        <v>-9.3333333333333338E-2</v>
      </c>
      <c r="S9" s="33">
        <v>2805</v>
      </c>
      <c r="T9" s="30">
        <f t="shared" si="5"/>
        <v>-6.5000000000000002E-2</v>
      </c>
      <c r="U9" s="21" t="s">
        <v>26</v>
      </c>
      <c r="V9" s="10" t="s">
        <v>26</v>
      </c>
      <c r="W9" s="28" t="s">
        <v>26</v>
      </c>
      <c r="X9" s="29">
        <f t="shared" si="6"/>
        <v>-6.83E-2</v>
      </c>
      <c r="Y9" s="29">
        <f t="shared" si="6"/>
        <v>-6.83E-2</v>
      </c>
      <c r="Z9" s="29">
        <f t="shared" si="6"/>
        <v>-6.83E-2</v>
      </c>
      <c r="AA9" s="29">
        <f t="shared" si="6"/>
        <v>-6.83E-2</v>
      </c>
      <c r="AB9" s="29">
        <f t="shared" si="6"/>
        <v>-6.83E-2</v>
      </c>
      <c r="AC9" s="29">
        <f t="shared" si="6"/>
        <v>-6.83E-2</v>
      </c>
      <c r="AD9" s="29">
        <f t="shared" si="6"/>
        <v>-6.83E-2</v>
      </c>
      <c r="AE9" s="29">
        <f t="shared" si="6"/>
        <v>-6.83E-2</v>
      </c>
      <c r="AF9" s="29">
        <f t="shared" si="6"/>
        <v>-6.83E-2</v>
      </c>
      <c r="AG9" s="29">
        <f t="shared" si="6"/>
        <v>-6.83E-2</v>
      </c>
      <c r="AH9" s="29">
        <f t="shared" si="6"/>
        <v>-6.83E-2</v>
      </c>
    </row>
    <row r="10" spans="2:34">
      <c r="B10" s="38" t="s">
        <v>33</v>
      </c>
      <c r="C10" s="19" t="s">
        <v>34</v>
      </c>
      <c r="D10" s="10" t="s">
        <v>23</v>
      </c>
      <c r="E10" s="20">
        <v>3635</v>
      </c>
      <c r="F10" s="10" t="s">
        <v>35</v>
      </c>
      <c r="G10" s="21" t="s">
        <v>25</v>
      </c>
      <c r="H10" s="21" t="s">
        <v>26</v>
      </c>
      <c r="I10" s="22">
        <v>3685</v>
      </c>
      <c r="J10" s="23">
        <f t="shared" si="0"/>
        <v>1.3755158184319119E-2</v>
      </c>
      <c r="K10" s="26">
        <v>3745</v>
      </c>
      <c r="L10" s="25">
        <f t="shared" si="1"/>
        <v>3.0261348005502064E-2</v>
      </c>
      <c r="M10" s="26">
        <v>3530</v>
      </c>
      <c r="N10" s="25">
        <f t="shared" si="2"/>
        <v>-2.8885832187070151E-2</v>
      </c>
      <c r="O10" s="27">
        <v>3745</v>
      </c>
      <c r="P10" s="23">
        <f t="shared" si="3"/>
        <v>3.0261348005502064E-2</v>
      </c>
      <c r="Q10" s="27">
        <v>3420</v>
      </c>
      <c r="R10" s="23">
        <f t="shared" si="4"/>
        <v>-5.9147180192572216E-2</v>
      </c>
      <c r="S10" s="27">
        <v>3480</v>
      </c>
      <c r="T10" s="23">
        <f t="shared" si="5"/>
        <v>-4.264099037138927E-2</v>
      </c>
      <c r="U10" s="21" t="s">
        <v>26</v>
      </c>
      <c r="V10" s="10" t="s">
        <v>23</v>
      </c>
      <c r="W10" s="28" t="s">
        <v>26</v>
      </c>
      <c r="X10" s="29">
        <f t="shared" si="6"/>
        <v>6.7000000000000002E-3</v>
      </c>
      <c r="Y10" s="29">
        <f t="shared" si="6"/>
        <v>1.67E-2</v>
      </c>
      <c r="Z10" s="29">
        <f t="shared" si="6"/>
        <v>2.6699999999999998E-2</v>
      </c>
      <c r="AA10" s="29">
        <f t="shared" si="6"/>
        <v>-4.5940990371389268E-2</v>
      </c>
      <c r="AB10" s="29">
        <f t="shared" si="6"/>
        <v>-4.5940990371389268E-2</v>
      </c>
      <c r="AC10" s="29">
        <f t="shared" si="6"/>
        <v>-4.5940990371389268E-2</v>
      </c>
      <c r="AD10" s="29">
        <f t="shared" si="6"/>
        <v>-4.5940990371389268E-2</v>
      </c>
      <c r="AE10" s="29">
        <f t="shared" si="6"/>
        <v>-4.5940990371389268E-2</v>
      </c>
      <c r="AF10" s="29">
        <f t="shared" si="6"/>
        <v>-4.5940990371389268E-2</v>
      </c>
      <c r="AG10" s="29">
        <f t="shared" si="6"/>
        <v>-4.5940990371389268E-2</v>
      </c>
      <c r="AH10" s="29">
        <f t="shared" si="6"/>
        <v>-4.5940990371389268E-2</v>
      </c>
    </row>
    <row r="11" spans="2:34">
      <c r="B11" s="38"/>
      <c r="C11" s="19" t="s">
        <v>36</v>
      </c>
      <c r="D11" s="10" t="s">
        <v>23</v>
      </c>
      <c r="E11" s="20">
        <v>17700</v>
      </c>
      <c r="F11" s="10" t="s">
        <v>24</v>
      </c>
      <c r="G11" s="21" t="s">
        <v>25</v>
      </c>
      <c r="H11" s="21" t="s">
        <v>23</v>
      </c>
      <c r="I11" s="22">
        <v>17500</v>
      </c>
      <c r="J11" s="30">
        <f t="shared" si="0"/>
        <v>-1.1299435028248588E-2</v>
      </c>
      <c r="K11" s="31">
        <v>17450</v>
      </c>
      <c r="L11" s="32">
        <f t="shared" si="1"/>
        <v>-1.4124293785310734E-2</v>
      </c>
      <c r="M11" s="31">
        <v>16650</v>
      </c>
      <c r="N11" s="32">
        <f t="shared" si="2"/>
        <v>-5.9322033898305086E-2</v>
      </c>
      <c r="O11" s="33">
        <v>19350</v>
      </c>
      <c r="P11" s="30">
        <f t="shared" si="3"/>
        <v>9.3220338983050849E-2</v>
      </c>
      <c r="Q11" s="33">
        <v>14600</v>
      </c>
      <c r="R11" s="30">
        <f t="shared" si="4"/>
        <v>-0.1751412429378531</v>
      </c>
      <c r="S11" s="33">
        <v>17200</v>
      </c>
      <c r="T11" s="30">
        <f t="shared" si="5"/>
        <v>-2.8248587570621469E-2</v>
      </c>
      <c r="U11" s="21" t="s">
        <v>23</v>
      </c>
      <c r="V11" s="10" t="s">
        <v>26</v>
      </c>
      <c r="W11" s="28" t="s">
        <v>26</v>
      </c>
      <c r="X11" s="29">
        <f t="shared" si="6"/>
        <v>6.7000000000000002E-3</v>
      </c>
      <c r="Y11" s="29">
        <f t="shared" si="6"/>
        <v>1.67E-2</v>
      </c>
      <c r="Z11" s="29">
        <f t="shared" si="6"/>
        <v>2.6699999999999998E-2</v>
      </c>
      <c r="AA11" s="29">
        <f t="shared" si="6"/>
        <v>3.1700000000000006E-2</v>
      </c>
      <c r="AB11" s="29">
        <f t="shared" si="6"/>
        <v>3.5700000000000003E-2</v>
      </c>
      <c r="AC11" s="29">
        <f t="shared" si="6"/>
        <v>3.6700000000000003E-2</v>
      </c>
      <c r="AD11" s="29">
        <f t="shared" si="6"/>
        <v>3.7700000000000004E-2</v>
      </c>
      <c r="AE11" s="29">
        <f t="shared" si="6"/>
        <v>3.8700000000000005E-2</v>
      </c>
      <c r="AF11" s="29">
        <f t="shared" si="6"/>
        <v>4.1700000000000001E-2</v>
      </c>
      <c r="AG11" s="29">
        <f t="shared" si="6"/>
        <v>4.6700000000000005E-2</v>
      </c>
      <c r="AH11" s="29">
        <f t="shared" si="6"/>
        <v>5.67E-2</v>
      </c>
    </row>
    <row r="12" spans="2:34">
      <c r="B12" s="38"/>
      <c r="C12" s="19" t="s">
        <v>37</v>
      </c>
      <c r="D12" s="10" t="s">
        <v>23</v>
      </c>
      <c r="E12" s="20">
        <v>4480</v>
      </c>
      <c r="F12" s="10" t="s">
        <v>35</v>
      </c>
      <c r="G12" s="21" t="s">
        <v>23</v>
      </c>
      <c r="H12" s="21" t="s">
        <v>25</v>
      </c>
      <c r="I12" s="22">
        <v>4410</v>
      </c>
      <c r="J12" s="30">
        <f t="shared" si="0"/>
        <v>-1.5625E-2</v>
      </c>
      <c r="K12" s="31">
        <v>4260</v>
      </c>
      <c r="L12" s="32">
        <f t="shared" si="1"/>
        <v>-4.9107142857142856E-2</v>
      </c>
      <c r="M12" s="31">
        <v>4229</v>
      </c>
      <c r="N12" s="32">
        <f t="shared" si="2"/>
        <v>-5.6026785714285716E-2</v>
      </c>
      <c r="O12" s="33">
        <v>4425</v>
      </c>
      <c r="P12" s="30">
        <f t="shared" si="3"/>
        <v>-1.2276785714285714E-2</v>
      </c>
      <c r="Q12" s="33">
        <v>3990</v>
      </c>
      <c r="R12" s="30">
        <f t="shared" si="4"/>
        <v>-0.109375</v>
      </c>
      <c r="S12" s="33">
        <v>4200</v>
      </c>
      <c r="T12" s="30">
        <f t="shared" si="5"/>
        <v>-6.25E-2</v>
      </c>
      <c r="U12" s="21" t="s">
        <v>26</v>
      </c>
      <c r="V12" s="10" t="s">
        <v>26</v>
      </c>
      <c r="W12" s="28" t="s">
        <v>26</v>
      </c>
      <c r="X12" s="29">
        <f t="shared" si="6"/>
        <v>-6.5799999999999997E-2</v>
      </c>
      <c r="Y12" s="29">
        <f t="shared" si="6"/>
        <v>-6.5799999999999997E-2</v>
      </c>
      <c r="Z12" s="29">
        <f t="shared" si="6"/>
        <v>-6.5799999999999997E-2</v>
      </c>
      <c r="AA12" s="29">
        <f t="shared" si="6"/>
        <v>-6.5799999999999997E-2</v>
      </c>
      <c r="AB12" s="29">
        <f t="shared" si="6"/>
        <v>-6.5799999999999997E-2</v>
      </c>
      <c r="AC12" s="29">
        <f t="shared" si="6"/>
        <v>-6.5799999999999997E-2</v>
      </c>
      <c r="AD12" s="29">
        <f t="shared" si="6"/>
        <v>-6.5799999999999997E-2</v>
      </c>
      <c r="AE12" s="29">
        <f t="shared" si="6"/>
        <v>-6.5799999999999997E-2</v>
      </c>
      <c r="AF12" s="29">
        <f t="shared" si="6"/>
        <v>-6.5799999999999997E-2</v>
      </c>
      <c r="AG12" s="29">
        <f t="shared" si="6"/>
        <v>-6.5799999999999997E-2</v>
      </c>
      <c r="AH12" s="29">
        <f t="shared" si="6"/>
        <v>-6.5799999999999997E-2</v>
      </c>
    </row>
    <row r="13" spans="2:34">
      <c r="B13" s="38"/>
      <c r="C13" s="19" t="s">
        <v>38</v>
      </c>
      <c r="D13" s="10" t="s">
        <v>26</v>
      </c>
      <c r="E13" s="20">
        <v>911</v>
      </c>
      <c r="F13" s="10" t="s">
        <v>24</v>
      </c>
      <c r="G13" s="21" t="s">
        <v>26</v>
      </c>
      <c r="H13" s="21" t="s">
        <v>23</v>
      </c>
      <c r="I13" s="22">
        <v>905</v>
      </c>
      <c r="J13" s="30">
        <f t="shared" si="0"/>
        <v>-6.5861690450054883E-3</v>
      </c>
      <c r="K13" s="31">
        <v>942</v>
      </c>
      <c r="L13" s="32">
        <f t="shared" si="1"/>
        <v>3.4028540065861687E-2</v>
      </c>
      <c r="M13" s="31">
        <v>878</v>
      </c>
      <c r="N13" s="32">
        <f t="shared" si="2"/>
        <v>-3.6223929747530186E-2</v>
      </c>
      <c r="O13" s="33">
        <v>942</v>
      </c>
      <c r="P13" s="30">
        <f t="shared" si="3"/>
        <v>3.4028540065861687E-2</v>
      </c>
      <c r="Q13" s="33">
        <v>835</v>
      </c>
      <c r="R13" s="30">
        <f t="shared" si="4"/>
        <v>-8.3424807903402856E-2</v>
      </c>
      <c r="S13" s="33">
        <v>862</v>
      </c>
      <c r="T13" s="30">
        <f t="shared" si="5"/>
        <v>-5.3787047200878159E-2</v>
      </c>
      <c r="U13" s="21" t="s">
        <v>26</v>
      </c>
      <c r="V13" s="10" t="s">
        <v>23</v>
      </c>
      <c r="W13" s="28" t="s">
        <v>26</v>
      </c>
      <c r="X13" s="29">
        <f t="shared" si="6"/>
        <v>6.7000000000000002E-3</v>
      </c>
      <c r="Y13" s="29">
        <f t="shared" si="6"/>
        <v>1.67E-2</v>
      </c>
      <c r="Z13" s="29">
        <f t="shared" si="6"/>
        <v>2.6699999999999998E-2</v>
      </c>
      <c r="AA13" s="29">
        <f t="shared" si="6"/>
        <v>-5.7087047200878156E-2</v>
      </c>
      <c r="AB13" s="29">
        <f t="shared" si="6"/>
        <v>-5.7087047200878156E-2</v>
      </c>
      <c r="AC13" s="29">
        <f t="shared" si="6"/>
        <v>-5.7087047200878156E-2</v>
      </c>
      <c r="AD13" s="29">
        <f t="shared" si="6"/>
        <v>-5.7087047200878156E-2</v>
      </c>
      <c r="AE13" s="29">
        <f t="shared" si="6"/>
        <v>-5.7087047200878156E-2</v>
      </c>
      <c r="AF13" s="29">
        <f t="shared" si="6"/>
        <v>-5.7087047200878156E-2</v>
      </c>
      <c r="AG13" s="29">
        <f t="shared" si="6"/>
        <v>-5.7087047200878156E-2</v>
      </c>
      <c r="AH13" s="29">
        <f t="shared" si="6"/>
        <v>-5.7087047200878156E-2</v>
      </c>
    </row>
    <row r="14" spans="2:34">
      <c r="B14" s="38"/>
      <c r="C14" s="19" t="s">
        <v>39</v>
      </c>
      <c r="D14" s="10" t="s">
        <v>23</v>
      </c>
      <c r="E14" s="20">
        <v>2700</v>
      </c>
      <c r="F14" s="10" t="s">
        <v>24</v>
      </c>
      <c r="G14" s="21" t="s">
        <v>23</v>
      </c>
      <c r="H14" s="21" t="s">
        <v>26</v>
      </c>
      <c r="I14" s="22">
        <v>2700</v>
      </c>
      <c r="J14" s="23">
        <f t="shared" si="0"/>
        <v>0</v>
      </c>
      <c r="K14" s="26">
        <v>2730</v>
      </c>
      <c r="L14" s="25">
        <f t="shared" si="1"/>
        <v>1.1111111111111112E-2</v>
      </c>
      <c r="M14" s="26">
        <v>2600</v>
      </c>
      <c r="N14" s="25">
        <f t="shared" si="2"/>
        <v>-3.7037037037037035E-2</v>
      </c>
      <c r="O14" s="27">
        <v>2940</v>
      </c>
      <c r="P14" s="23">
        <f t="shared" si="3"/>
        <v>8.8888888888888892E-2</v>
      </c>
      <c r="Q14" s="27">
        <v>2545</v>
      </c>
      <c r="R14" s="23">
        <f t="shared" si="4"/>
        <v>-5.7407407407407407E-2</v>
      </c>
      <c r="S14" s="27">
        <v>2795</v>
      </c>
      <c r="T14" s="23">
        <f t="shared" si="5"/>
        <v>3.5185185185185187E-2</v>
      </c>
      <c r="U14" s="21" t="s">
        <v>23</v>
      </c>
      <c r="V14" s="10" t="s">
        <v>23</v>
      </c>
      <c r="W14" s="28" t="s">
        <v>23</v>
      </c>
      <c r="X14" s="29">
        <f t="shared" si="6"/>
        <v>6.7000000000000002E-3</v>
      </c>
      <c r="Y14" s="29">
        <f t="shared" si="6"/>
        <v>1.67E-2</v>
      </c>
      <c r="Z14" s="29">
        <f t="shared" si="6"/>
        <v>2.6699999999999998E-2</v>
      </c>
      <c r="AA14" s="29">
        <f t="shared" si="6"/>
        <v>3.1700000000000006E-2</v>
      </c>
      <c r="AB14" s="29">
        <f t="shared" si="6"/>
        <v>3.5700000000000003E-2</v>
      </c>
      <c r="AC14" s="29">
        <f t="shared" si="6"/>
        <v>3.6700000000000003E-2</v>
      </c>
      <c r="AD14" s="29">
        <f t="shared" si="6"/>
        <v>3.7700000000000004E-2</v>
      </c>
      <c r="AE14" s="29">
        <f t="shared" si="6"/>
        <v>3.8700000000000005E-2</v>
      </c>
      <c r="AF14" s="29">
        <f t="shared" si="6"/>
        <v>4.1700000000000001E-2</v>
      </c>
      <c r="AG14" s="29">
        <f t="shared" si="6"/>
        <v>4.6700000000000005E-2</v>
      </c>
      <c r="AH14" s="29">
        <f t="shared" si="6"/>
        <v>5.67E-2</v>
      </c>
    </row>
    <row r="15" spans="2:34">
      <c r="B15" s="38"/>
      <c r="C15" s="19" t="s">
        <v>40</v>
      </c>
      <c r="D15" s="10" t="s">
        <v>23</v>
      </c>
      <c r="E15" s="20">
        <v>11550</v>
      </c>
      <c r="F15" s="10" t="s">
        <v>35</v>
      </c>
      <c r="G15" s="21" t="s">
        <v>25</v>
      </c>
      <c r="H15" s="21" t="s">
        <v>23</v>
      </c>
      <c r="I15" s="22">
        <v>12550</v>
      </c>
      <c r="J15" s="23">
        <f t="shared" si="0"/>
        <v>8.6580086580086577E-2</v>
      </c>
      <c r="K15" s="26">
        <v>11900</v>
      </c>
      <c r="L15" s="25">
        <f t="shared" si="1"/>
        <v>3.0303030303030304E-2</v>
      </c>
      <c r="M15" s="26">
        <v>11600</v>
      </c>
      <c r="N15" s="25">
        <f t="shared" si="2"/>
        <v>4.329004329004329E-3</v>
      </c>
      <c r="O15" s="27">
        <v>12750</v>
      </c>
      <c r="P15" s="23">
        <f t="shared" si="3"/>
        <v>0.1038961038961039</v>
      </c>
      <c r="Q15" s="27">
        <v>11000</v>
      </c>
      <c r="R15" s="23">
        <f t="shared" si="4"/>
        <v>-4.7619047619047616E-2</v>
      </c>
      <c r="S15" s="27">
        <v>11750</v>
      </c>
      <c r="T15" s="23">
        <f t="shared" si="5"/>
        <v>1.7316017316017316E-2</v>
      </c>
      <c r="U15" s="21" t="s">
        <v>26</v>
      </c>
      <c r="V15" s="10" t="s">
        <v>23</v>
      </c>
      <c r="W15" s="28" t="s">
        <v>26</v>
      </c>
      <c r="X15" s="29">
        <f t="shared" si="6"/>
        <v>6.7000000000000002E-3</v>
      </c>
      <c r="Y15" s="29">
        <f t="shared" si="6"/>
        <v>1.67E-2</v>
      </c>
      <c r="Z15" s="29">
        <f t="shared" si="6"/>
        <v>2.6699999999999998E-2</v>
      </c>
      <c r="AA15" s="29">
        <f t="shared" si="6"/>
        <v>3.1700000000000006E-2</v>
      </c>
      <c r="AB15" s="29">
        <f t="shared" si="6"/>
        <v>3.5700000000000003E-2</v>
      </c>
      <c r="AC15" s="29">
        <f t="shared" si="6"/>
        <v>3.6700000000000003E-2</v>
      </c>
      <c r="AD15" s="29">
        <f t="shared" si="6"/>
        <v>3.7700000000000004E-2</v>
      </c>
      <c r="AE15" s="29">
        <f t="shared" si="6"/>
        <v>3.8700000000000005E-2</v>
      </c>
      <c r="AF15" s="29">
        <f t="shared" si="6"/>
        <v>4.1700000000000001E-2</v>
      </c>
      <c r="AG15" s="29">
        <f t="shared" si="6"/>
        <v>4.6700000000000005E-2</v>
      </c>
      <c r="AH15" s="29">
        <f t="shared" si="6"/>
        <v>5.67E-2</v>
      </c>
    </row>
    <row r="16" spans="2:34">
      <c r="B16" s="38"/>
      <c r="C16" s="19" t="s">
        <v>41</v>
      </c>
      <c r="D16" s="10" t="s">
        <v>23</v>
      </c>
      <c r="E16" s="20">
        <v>3490</v>
      </c>
      <c r="F16" s="10" t="s">
        <v>24</v>
      </c>
      <c r="G16" s="21" t="s">
        <v>26</v>
      </c>
      <c r="H16" s="21" t="s">
        <v>26</v>
      </c>
      <c r="I16" s="22">
        <v>3450</v>
      </c>
      <c r="J16" s="30">
        <f t="shared" si="0"/>
        <v>-1.1461318051575931E-2</v>
      </c>
      <c r="K16" s="31">
        <v>3570</v>
      </c>
      <c r="L16" s="32">
        <f t="shared" si="1"/>
        <v>2.2922636103151862E-2</v>
      </c>
      <c r="M16" s="31">
        <v>3354</v>
      </c>
      <c r="N16" s="32">
        <f t="shared" si="2"/>
        <v>-3.8968481375358167E-2</v>
      </c>
      <c r="O16" s="33">
        <v>3570</v>
      </c>
      <c r="P16" s="30">
        <f t="shared" si="3"/>
        <v>2.2922636103151862E-2</v>
      </c>
      <c r="Q16" s="33">
        <v>2980</v>
      </c>
      <c r="R16" s="30">
        <f t="shared" si="4"/>
        <v>-0.14613180515759314</v>
      </c>
      <c r="S16" s="33">
        <v>3170</v>
      </c>
      <c r="T16" s="30">
        <f t="shared" si="5"/>
        <v>-9.1690544412607447E-2</v>
      </c>
      <c r="U16" s="21" t="s">
        <v>26</v>
      </c>
      <c r="V16" s="10" t="s">
        <v>26</v>
      </c>
      <c r="W16" s="28" t="s">
        <v>26</v>
      </c>
      <c r="X16" s="29">
        <f t="shared" si="6"/>
        <v>6.7000000000000002E-3</v>
      </c>
      <c r="Y16" s="29">
        <f t="shared" si="6"/>
        <v>1.67E-2</v>
      </c>
      <c r="Z16" s="29">
        <f t="shared" si="6"/>
        <v>-9.4990544412607444E-2</v>
      </c>
      <c r="AA16" s="29">
        <f t="shared" si="6"/>
        <v>-9.4990544412607444E-2</v>
      </c>
      <c r="AB16" s="29">
        <f t="shared" si="6"/>
        <v>-9.4990544412607444E-2</v>
      </c>
      <c r="AC16" s="29">
        <f t="shared" si="6"/>
        <v>-9.4990544412607444E-2</v>
      </c>
      <c r="AD16" s="29">
        <f t="shared" si="6"/>
        <v>-9.4990544412607444E-2</v>
      </c>
      <c r="AE16" s="29">
        <f t="shared" si="6"/>
        <v>-9.4990544412607444E-2</v>
      </c>
      <c r="AF16" s="29">
        <f t="shared" si="6"/>
        <v>-9.4990544412607444E-2</v>
      </c>
      <c r="AG16" s="29">
        <f t="shared" si="6"/>
        <v>-9.4990544412607444E-2</v>
      </c>
      <c r="AH16" s="29">
        <f t="shared" si="6"/>
        <v>-9.4990544412607444E-2</v>
      </c>
    </row>
    <row r="17" spans="2:34">
      <c r="B17" s="38"/>
      <c r="C17" s="19" t="s">
        <v>42</v>
      </c>
      <c r="D17" s="10" t="s">
        <v>26</v>
      </c>
      <c r="E17" s="20">
        <v>3015</v>
      </c>
      <c r="F17" s="10" t="s">
        <v>35</v>
      </c>
      <c r="G17" s="21" t="s">
        <v>26</v>
      </c>
      <c r="H17" s="21" t="s">
        <v>23</v>
      </c>
      <c r="I17" s="22">
        <v>3190</v>
      </c>
      <c r="J17" s="23">
        <f t="shared" si="0"/>
        <v>5.8043117744610281E-2</v>
      </c>
      <c r="K17" s="26">
        <v>3235</v>
      </c>
      <c r="L17" s="25">
        <f t="shared" si="1"/>
        <v>7.2968490878938641E-2</v>
      </c>
      <c r="M17" s="26">
        <v>3065</v>
      </c>
      <c r="N17" s="25">
        <f t="shared" si="2"/>
        <v>1.658374792703151E-2</v>
      </c>
      <c r="O17" s="27">
        <v>3235</v>
      </c>
      <c r="P17" s="23">
        <f t="shared" si="3"/>
        <v>7.2968490878938641E-2</v>
      </c>
      <c r="Q17" s="27">
        <v>2870</v>
      </c>
      <c r="R17" s="23">
        <f t="shared" si="4"/>
        <v>-4.809286898839138E-2</v>
      </c>
      <c r="S17" s="27">
        <v>3025</v>
      </c>
      <c r="T17" s="23">
        <f t="shared" si="5"/>
        <v>3.3167495854063019E-3</v>
      </c>
      <c r="U17" s="21" t="s">
        <v>26</v>
      </c>
      <c r="V17" s="10" t="s">
        <v>23</v>
      </c>
      <c r="W17" s="28" t="s">
        <v>26</v>
      </c>
      <c r="X17" s="29">
        <f t="shared" si="6"/>
        <v>6.7000000000000002E-3</v>
      </c>
      <c r="Y17" s="29">
        <f t="shared" si="6"/>
        <v>1.67E-2</v>
      </c>
      <c r="Z17" s="29">
        <f t="shared" si="6"/>
        <v>2.6699999999999998E-2</v>
      </c>
      <c r="AA17" s="29">
        <f t="shared" si="6"/>
        <v>3.1700000000000006E-2</v>
      </c>
      <c r="AB17" s="29">
        <f t="shared" si="6"/>
        <v>3.5700000000000003E-2</v>
      </c>
      <c r="AC17" s="29">
        <f t="shared" si="6"/>
        <v>3.6700000000000003E-2</v>
      </c>
      <c r="AD17" s="29">
        <f t="shared" si="6"/>
        <v>3.7700000000000004E-2</v>
      </c>
      <c r="AE17" s="29">
        <f t="shared" si="6"/>
        <v>3.8700000000000005E-2</v>
      </c>
      <c r="AF17" s="29">
        <f t="shared" si="6"/>
        <v>4.1700000000000001E-2</v>
      </c>
      <c r="AG17" s="29">
        <f t="shared" si="6"/>
        <v>4.6700000000000005E-2</v>
      </c>
      <c r="AH17" s="29">
        <f t="shared" si="6"/>
        <v>5.67E-2</v>
      </c>
    </row>
    <row r="18" spans="2:34">
      <c r="B18" s="38"/>
      <c r="C18" s="19" t="s">
        <v>27</v>
      </c>
      <c r="D18" s="10" t="s">
        <v>26</v>
      </c>
      <c r="E18" s="20">
        <v>7300</v>
      </c>
      <c r="F18" s="10" t="s">
        <v>35</v>
      </c>
      <c r="G18" s="21" t="s">
        <v>25</v>
      </c>
      <c r="H18" s="21" t="s">
        <v>23</v>
      </c>
      <c r="I18" s="22">
        <v>7350</v>
      </c>
      <c r="J18" s="23">
        <f t="shared" si="0"/>
        <v>6.8493150684931503E-3</v>
      </c>
      <c r="K18" s="26">
        <v>7830</v>
      </c>
      <c r="L18" s="25">
        <f t="shared" si="1"/>
        <v>7.260273972602739E-2</v>
      </c>
      <c r="M18" s="26">
        <v>7120</v>
      </c>
      <c r="N18" s="25">
        <f t="shared" si="2"/>
        <v>-2.4657534246575342E-2</v>
      </c>
      <c r="O18" s="27">
        <v>7910</v>
      </c>
      <c r="P18" s="23">
        <f t="shared" si="3"/>
        <v>8.3561643835616442E-2</v>
      </c>
      <c r="Q18" s="27">
        <v>6660</v>
      </c>
      <c r="R18" s="23">
        <f t="shared" si="4"/>
        <v>-8.7671232876712329E-2</v>
      </c>
      <c r="S18" s="27">
        <v>7350</v>
      </c>
      <c r="T18" s="23">
        <f t="shared" si="5"/>
        <v>6.8493150684931503E-3</v>
      </c>
      <c r="U18" s="21" t="s">
        <v>26</v>
      </c>
      <c r="V18" s="10" t="s">
        <v>23</v>
      </c>
      <c r="W18" s="28" t="s">
        <v>26</v>
      </c>
      <c r="X18" s="29">
        <f t="shared" si="6"/>
        <v>6.7000000000000002E-3</v>
      </c>
      <c r="Y18" s="29">
        <f t="shared" si="6"/>
        <v>1.67E-2</v>
      </c>
      <c r="Z18" s="29">
        <f t="shared" si="6"/>
        <v>2.6699999999999998E-2</v>
      </c>
      <c r="AA18" s="29">
        <f t="shared" si="6"/>
        <v>3.1700000000000006E-2</v>
      </c>
      <c r="AB18" s="29">
        <f t="shared" si="6"/>
        <v>3.5700000000000003E-2</v>
      </c>
      <c r="AC18" s="29">
        <f t="shared" si="6"/>
        <v>3.6700000000000003E-2</v>
      </c>
      <c r="AD18" s="29">
        <f t="shared" si="6"/>
        <v>3.7700000000000004E-2</v>
      </c>
      <c r="AE18" s="29">
        <f t="shared" si="6"/>
        <v>3.8700000000000005E-2</v>
      </c>
      <c r="AF18" s="29">
        <f t="shared" si="6"/>
        <v>4.1700000000000001E-2</v>
      </c>
      <c r="AG18" s="29">
        <f t="shared" si="6"/>
        <v>4.6700000000000005E-2</v>
      </c>
      <c r="AH18" s="29">
        <f t="shared" si="6"/>
        <v>5.67E-2</v>
      </c>
    </row>
    <row r="19" spans="2:34">
      <c r="B19" s="38"/>
      <c r="C19" s="19" t="s">
        <v>22</v>
      </c>
      <c r="D19" s="10" t="s">
        <v>23</v>
      </c>
      <c r="E19" s="20">
        <v>7300</v>
      </c>
      <c r="F19" s="10" t="s">
        <v>24</v>
      </c>
      <c r="G19" s="21" t="s">
        <v>25</v>
      </c>
      <c r="H19" s="21" t="s">
        <v>23</v>
      </c>
      <c r="I19" s="22">
        <v>7110</v>
      </c>
      <c r="J19" s="30">
        <f t="shared" si="0"/>
        <v>-2.6027397260273973E-2</v>
      </c>
      <c r="K19" s="31">
        <v>7600</v>
      </c>
      <c r="L19" s="32">
        <f t="shared" si="1"/>
        <v>4.1095890410958902E-2</v>
      </c>
      <c r="M19" s="31">
        <v>6500</v>
      </c>
      <c r="N19" s="32">
        <f t="shared" si="2"/>
        <v>-0.1095890410958904</v>
      </c>
      <c r="O19" s="33">
        <v>7600</v>
      </c>
      <c r="P19" s="30">
        <f t="shared" si="3"/>
        <v>4.1095890410958902E-2</v>
      </c>
      <c r="Q19" s="33">
        <v>5760</v>
      </c>
      <c r="R19" s="30">
        <f t="shared" si="4"/>
        <v>-0.21095890410958903</v>
      </c>
      <c r="S19" s="33">
        <v>6300</v>
      </c>
      <c r="T19" s="30">
        <f t="shared" si="5"/>
        <v>-0.13698630136986301</v>
      </c>
      <c r="U19" s="21" t="s">
        <v>26</v>
      </c>
      <c r="V19" s="10" t="s">
        <v>26</v>
      </c>
      <c r="W19" s="28" t="s">
        <v>26</v>
      </c>
      <c r="X19" s="29">
        <f t="shared" ref="X19:AH34" si="7">IF($P19&gt;=X$2,X$2,$T19)-0.0033</f>
        <v>6.7000000000000002E-3</v>
      </c>
      <c r="Y19" s="29">
        <f t="shared" si="7"/>
        <v>1.67E-2</v>
      </c>
      <c r="Z19" s="29">
        <f t="shared" si="7"/>
        <v>2.6699999999999998E-2</v>
      </c>
      <c r="AA19" s="29">
        <f t="shared" si="7"/>
        <v>3.1700000000000006E-2</v>
      </c>
      <c r="AB19" s="29">
        <f t="shared" si="7"/>
        <v>3.5700000000000003E-2</v>
      </c>
      <c r="AC19" s="29">
        <f t="shared" si="7"/>
        <v>3.6700000000000003E-2</v>
      </c>
      <c r="AD19" s="29">
        <f t="shared" si="7"/>
        <v>3.7700000000000004E-2</v>
      </c>
      <c r="AE19" s="29">
        <f t="shared" si="7"/>
        <v>-0.140286301369863</v>
      </c>
      <c r="AF19" s="29">
        <f t="shared" si="7"/>
        <v>-0.140286301369863</v>
      </c>
      <c r="AG19" s="29">
        <f t="shared" si="7"/>
        <v>-0.140286301369863</v>
      </c>
      <c r="AH19" s="29">
        <f t="shared" si="7"/>
        <v>-0.140286301369863</v>
      </c>
    </row>
    <row r="20" spans="2:34">
      <c r="B20" s="38"/>
      <c r="C20" s="19" t="s">
        <v>43</v>
      </c>
      <c r="D20" s="10" t="s">
        <v>23</v>
      </c>
      <c r="E20" s="20">
        <v>7050</v>
      </c>
      <c r="F20" s="10" t="s">
        <v>24</v>
      </c>
      <c r="G20" s="21" t="s">
        <v>23</v>
      </c>
      <c r="H20" s="21" t="s">
        <v>23</v>
      </c>
      <c r="I20" s="22">
        <v>7010</v>
      </c>
      <c r="J20" s="34">
        <f t="shared" si="0"/>
        <v>-5.6737588652482273E-3</v>
      </c>
      <c r="K20" s="35">
        <v>7120</v>
      </c>
      <c r="L20" s="36">
        <f t="shared" si="1"/>
        <v>9.9290780141843976E-3</v>
      </c>
      <c r="M20" s="35">
        <v>6900</v>
      </c>
      <c r="N20" s="36">
        <f t="shared" si="2"/>
        <v>-2.1276595744680851E-2</v>
      </c>
      <c r="O20" s="37">
        <v>7320</v>
      </c>
      <c r="P20" s="34">
        <f t="shared" si="3"/>
        <v>3.8297872340425532E-2</v>
      </c>
      <c r="Q20" s="37">
        <v>6900</v>
      </c>
      <c r="R20" s="34">
        <f t="shared" si="4"/>
        <v>-2.1276595744680851E-2</v>
      </c>
      <c r="S20" s="37">
        <v>7150</v>
      </c>
      <c r="T20" s="34">
        <f t="shared" si="5"/>
        <v>1.4184397163120567E-2</v>
      </c>
      <c r="U20" s="21" t="s">
        <v>23</v>
      </c>
      <c r="V20" s="10" t="s">
        <v>26</v>
      </c>
      <c r="W20" s="28" t="s">
        <v>23</v>
      </c>
      <c r="X20" s="29">
        <f t="shared" si="7"/>
        <v>6.7000000000000002E-3</v>
      </c>
      <c r="Y20" s="29">
        <f t="shared" si="7"/>
        <v>1.67E-2</v>
      </c>
      <c r="Z20" s="29">
        <f t="shared" si="7"/>
        <v>2.6699999999999998E-2</v>
      </c>
      <c r="AA20" s="29">
        <f t="shared" si="7"/>
        <v>3.1700000000000006E-2</v>
      </c>
      <c r="AB20" s="29">
        <f t="shared" si="7"/>
        <v>1.0884397163120566E-2</v>
      </c>
      <c r="AC20" s="29">
        <f t="shared" si="7"/>
        <v>1.0884397163120566E-2</v>
      </c>
      <c r="AD20" s="29">
        <f t="shared" si="7"/>
        <v>1.0884397163120566E-2</v>
      </c>
      <c r="AE20" s="29">
        <f t="shared" si="7"/>
        <v>1.0884397163120566E-2</v>
      </c>
      <c r="AF20" s="29">
        <f t="shared" si="7"/>
        <v>1.0884397163120566E-2</v>
      </c>
      <c r="AG20" s="29">
        <f t="shared" si="7"/>
        <v>1.0884397163120566E-2</v>
      </c>
      <c r="AH20" s="29">
        <f t="shared" si="7"/>
        <v>1.0884397163120566E-2</v>
      </c>
    </row>
    <row r="21" spans="2:34">
      <c r="B21" s="38"/>
      <c r="C21" s="19" t="s">
        <v>44</v>
      </c>
      <c r="D21" s="10" t="s">
        <v>26</v>
      </c>
      <c r="E21" s="20">
        <v>2250</v>
      </c>
      <c r="F21" s="10" t="s">
        <v>35</v>
      </c>
      <c r="G21" s="21" t="s">
        <v>26</v>
      </c>
      <c r="H21" s="21" t="s">
        <v>26</v>
      </c>
      <c r="I21" s="22">
        <v>2310</v>
      </c>
      <c r="J21" s="23">
        <f t="shared" si="0"/>
        <v>2.6666666666666668E-2</v>
      </c>
      <c r="K21" s="26">
        <v>2310</v>
      </c>
      <c r="L21" s="25">
        <f t="shared" si="1"/>
        <v>2.6666666666666668E-2</v>
      </c>
      <c r="M21" s="26">
        <v>2270</v>
      </c>
      <c r="N21" s="25">
        <f t="shared" si="2"/>
        <v>8.8888888888888889E-3</v>
      </c>
      <c r="O21" s="27">
        <v>2355</v>
      </c>
      <c r="P21" s="23">
        <f t="shared" si="3"/>
        <v>4.6666666666666669E-2</v>
      </c>
      <c r="Q21" s="27">
        <v>2270</v>
      </c>
      <c r="R21" s="23">
        <f t="shared" si="4"/>
        <v>8.8888888888888889E-3</v>
      </c>
      <c r="S21" s="27">
        <v>2330</v>
      </c>
      <c r="T21" s="23">
        <f t="shared" si="5"/>
        <v>3.5555555555555556E-2</v>
      </c>
      <c r="U21" s="21" t="s">
        <v>26</v>
      </c>
      <c r="V21" s="10" t="s">
        <v>23</v>
      </c>
      <c r="W21" s="28" t="s">
        <v>23</v>
      </c>
      <c r="X21" s="29">
        <f t="shared" si="7"/>
        <v>6.7000000000000002E-3</v>
      </c>
      <c r="Y21" s="29">
        <f t="shared" si="7"/>
        <v>1.67E-2</v>
      </c>
      <c r="Z21" s="29">
        <f t="shared" si="7"/>
        <v>2.6699999999999998E-2</v>
      </c>
      <c r="AA21" s="29">
        <f t="shared" si="7"/>
        <v>3.1700000000000006E-2</v>
      </c>
      <c r="AB21" s="29">
        <f t="shared" si="7"/>
        <v>3.5700000000000003E-2</v>
      </c>
      <c r="AC21" s="29">
        <f t="shared" si="7"/>
        <v>3.6700000000000003E-2</v>
      </c>
      <c r="AD21" s="29">
        <f t="shared" si="7"/>
        <v>3.7700000000000004E-2</v>
      </c>
      <c r="AE21" s="29">
        <f t="shared" si="7"/>
        <v>3.8700000000000005E-2</v>
      </c>
      <c r="AF21" s="29">
        <f t="shared" si="7"/>
        <v>4.1700000000000001E-2</v>
      </c>
      <c r="AG21" s="29">
        <f t="shared" si="7"/>
        <v>3.2255555555555558E-2</v>
      </c>
      <c r="AH21" s="29">
        <f t="shared" si="7"/>
        <v>3.2255555555555558E-2</v>
      </c>
    </row>
    <row r="22" spans="2:34">
      <c r="B22" s="38"/>
      <c r="C22" s="19" t="s">
        <v>45</v>
      </c>
      <c r="D22" s="10" t="s">
        <v>23</v>
      </c>
      <c r="E22" s="20">
        <v>20250</v>
      </c>
      <c r="F22" s="10" t="s">
        <v>24</v>
      </c>
      <c r="G22" s="21" t="s">
        <v>26</v>
      </c>
      <c r="H22" s="21" t="s">
        <v>23</v>
      </c>
      <c r="I22" s="22">
        <v>20850</v>
      </c>
      <c r="J22" s="39">
        <f t="shared" si="0"/>
        <v>2.9629629629629631E-2</v>
      </c>
      <c r="K22" s="35">
        <v>21050</v>
      </c>
      <c r="L22" s="40">
        <f t="shared" si="1"/>
        <v>3.9506172839506172E-2</v>
      </c>
      <c r="M22" s="20">
        <v>20050</v>
      </c>
      <c r="N22" s="40">
        <f t="shared" si="2"/>
        <v>-9.876543209876543E-3</v>
      </c>
      <c r="O22" s="41">
        <v>21400</v>
      </c>
      <c r="P22" s="39">
        <f t="shared" si="3"/>
        <v>5.6790123456790124E-2</v>
      </c>
      <c r="Q22" s="41">
        <v>20050</v>
      </c>
      <c r="R22" s="39">
        <f t="shared" si="4"/>
        <v>-9.876543209876543E-3</v>
      </c>
      <c r="S22" s="41">
        <v>21150</v>
      </c>
      <c r="T22" s="39">
        <f t="shared" si="5"/>
        <v>4.4444444444444446E-2</v>
      </c>
      <c r="U22" s="21" t="s">
        <v>23</v>
      </c>
      <c r="V22" s="10" t="s">
        <v>23</v>
      </c>
      <c r="W22" s="28" t="s">
        <v>23</v>
      </c>
      <c r="X22" s="29">
        <f t="shared" si="7"/>
        <v>6.7000000000000002E-3</v>
      </c>
      <c r="Y22" s="29">
        <f t="shared" si="7"/>
        <v>1.67E-2</v>
      </c>
      <c r="Z22" s="29">
        <f t="shared" si="7"/>
        <v>2.6699999999999998E-2</v>
      </c>
      <c r="AA22" s="29">
        <f t="shared" si="7"/>
        <v>3.1700000000000006E-2</v>
      </c>
      <c r="AB22" s="29">
        <f t="shared" si="7"/>
        <v>3.5700000000000003E-2</v>
      </c>
      <c r="AC22" s="29">
        <f t="shared" si="7"/>
        <v>3.6700000000000003E-2</v>
      </c>
      <c r="AD22" s="29">
        <f t="shared" si="7"/>
        <v>3.7700000000000004E-2</v>
      </c>
      <c r="AE22" s="29">
        <f t="shared" si="7"/>
        <v>3.8700000000000005E-2</v>
      </c>
      <c r="AF22" s="29">
        <f t="shared" si="7"/>
        <v>4.1700000000000001E-2</v>
      </c>
      <c r="AG22" s="29">
        <f t="shared" si="7"/>
        <v>4.6700000000000005E-2</v>
      </c>
      <c r="AH22" s="29">
        <f t="shared" si="7"/>
        <v>4.1144444444444449E-2</v>
      </c>
    </row>
    <row r="23" spans="2:34">
      <c r="B23" s="38"/>
      <c r="C23" s="19" t="s">
        <v>46</v>
      </c>
      <c r="D23" s="10" t="s">
        <v>23</v>
      </c>
      <c r="E23" s="20">
        <v>2165</v>
      </c>
      <c r="F23" s="10" t="s">
        <v>24</v>
      </c>
      <c r="G23" s="21" t="s">
        <v>23</v>
      </c>
      <c r="H23" s="21" t="s">
        <v>26</v>
      </c>
      <c r="I23" s="22">
        <v>2140</v>
      </c>
      <c r="J23" s="30">
        <f t="shared" si="0"/>
        <v>-1.1547344110854504E-2</v>
      </c>
      <c r="K23" s="31">
        <v>2160</v>
      </c>
      <c r="L23" s="32">
        <f t="shared" si="1"/>
        <v>-2.3094688221709007E-3</v>
      </c>
      <c r="M23" s="31">
        <v>2070</v>
      </c>
      <c r="N23" s="32">
        <f t="shared" si="2"/>
        <v>-4.3879907621247112E-2</v>
      </c>
      <c r="O23" s="33">
        <v>2195</v>
      </c>
      <c r="P23" s="30">
        <f t="shared" si="3"/>
        <v>1.3856812933025405E-2</v>
      </c>
      <c r="Q23" s="33">
        <v>2070</v>
      </c>
      <c r="R23" s="30">
        <f t="shared" si="4"/>
        <v>-4.3879907621247112E-2</v>
      </c>
      <c r="S23" s="33">
        <v>2085</v>
      </c>
      <c r="T23" s="30">
        <f t="shared" si="5"/>
        <v>-3.695150115473441E-2</v>
      </c>
      <c r="U23" s="21" t="s">
        <v>26</v>
      </c>
      <c r="V23" s="10" t="s">
        <v>26</v>
      </c>
      <c r="W23" s="28" t="s">
        <v>26</v>
      </c>
      <c r="X23" s="29">
        <f t="shared" si="7"/>
        <v>6.7000000000000002E-3</v>
      </c>
      <c r="Y23" s="29">
        <f t="shared" si="7"/>
        <v>-4.0251501154734408E-2</v>
      </c>
      <c r="Z23" s="29">
        <f t="shared" si="7"/>
        <v>-4.0251501154734408E-2</v>
      </c>
      <c r="AA23" s="29">
        <f t="shared" si="7"/>
        <v>-4.0251501154734408E-2</v>
      </c>
      <c r="AB23" s="29">
        <f t="shared" si="7"/>
        <v>-4.0251501154734408E-2</v>
      </c>
      <c r="AC23" s="29">
        <f t="shared" si="7"/>
        <v>-4.0251501154734408E-2</v>
      </c>
      <c r="AD23" s="29">
        <f t="shared" si="7"/>
        <v>-4.0251501154734408E-2</v>
      </c>
      <c r="AE23" s="29">
        <f t="shared" si="7"/>
        <v>-4.0251501154734408E-2</v>
      </c>
      <c r="AF23" s="29">
        <f t="shared" si="7"/>
        <v>-4.0251501154734408E-2</v>
      </c>
      <c r="AG23" s="29">
        <f t="shared" si="7"/>
        <v>-4.0251501154734408E-2</v>
      </c>
      <c r="AH23" s="29">
        <f t="shared" si="7"/>
        <v>-4.0251501154734408E-2</v>
      </c>
    </row>
    <row r="24" spans="2:34">
      <c r="B24" s="18" t="s">
        <v>47</v>
      </c>
      <c r="C24" s="19" t="s">
        <v>48</v>
      </c>
      <c r="D24" s="10" t="s">
        <v>23</v>
      </c>
      <c r="E24" s="20">
        <v>7850</v>
      </c>
      <c r="F24" s="10" t="s">
        <v>24</v>
      </c>
      <c r="G24" s="21" t="s">
        <v>25</v>
      </c>
      <c r="H24" s="21" t="s">
        <v>23</v>
      </c>
      <c r="I24" s="22">
        <v>7800</v>
      </c>
      <c r="J24" s="30">
        <f t="shared" si="0"/>
        <v>-6.369426751592357E-3</v>
      </c>
      <c r="K24" s="31">
        <v>7910</v>
      </c>
      <c r="L24" s="32">
        <f t="shared" si="1"/>
        <v>7.6433121019108281E-3</v>
      </c>
      <c r="M24" s="31">
        <v>7500</v>
      </c>
      <c r="N24" s="32">
        <f t="shared" si="2"/>
        <v>-4.4585987261146494E-2</v>
      </c>
      <c r="O24" s="33">
        <v>7910</v>
      </c>
      <c r="P24" s="30">
        <f t="shared" si="3"/>
        <v>7.6433121019108281E-3</v>
      </c>
      <c r="Q24" s="33">
        <v>7120</v>
      </c>
      <c r="R24" s="30">
        <f t="shared" si="4"/>
        <v>-9.2993630573248401E-2</v>
      </c>
      <c r="S24" s="33">
        <v>7220</v>
      </c>
      <c r="T24" s="30">
        <f t="shared" si="5"/>
        <v>-8.025477707006369E-2</v>
      </c>
      <c r="U24" s="21"/>
      <c r="V24" s="10"/>
      <c r="W24" s="28"/>
      <c r="X24" s="29">
        <f t="shared" si="7"/>
        <v>-8.3554777070063688E-2</v>
      </c>
      <c r="Y24" s="29">
        <f t="shared" si="7"/>
        <v>-8.3554777070063688E-2</v>
      </c>
      <c r="Z24" s="29">
        <f t="shared" si="7"/>
        <v>-8.3554777070063688E-2</v>
      </c>
      <c r="AA24" s="29">
        <f t="shared" si="7"/>
        <v>-8.3554777070063688E-2</v>
      </c>
      <c r="AB24" s="29">
        <f t="shared" si="7"/>
        <v>-8.3554777070063688E-2</v>
      </c>
      <c r="AC24" s="29">
        <f t="shared" si="7"/>
        <v>-8.3554777070063688E-2</v>
      </c>
      <c r="AD24" s="29">
        <f t="shared" si="7"/>
        <v>-8.3554777070063688E-2</v>
      </c>
      <c r="AE24" s="29">
        <f t="shared" si="7"/>
        <v>-8.3554777070063688E-2</v>
      </c>
      <c r="AF24" s="29">
        <f t="shared" si="7"/>
        <v>-8.3554777070063688E-2</v>
      </c>
      <c r="AG24" s="29">
        <f t="shared" si="7"/>
        <v>-8.3554777070063688E-2</v>
      </c>
      <c r="AH24" s="29">
        <f t="shared" si="7"/>
        <v>-8.3554777070063688E-2</v>
      </c>
    </row>
    <row r="25" spans="2:34">
      <c r="B25" s="18"/>
      <c r="C25" s="19" t="s">
        <v>32</v>
      </c>
      <c r="D25" s="10" t="s">
        <v>26</v>
      </c>
      <c r="E25" s="20">
        <v>2725</v>
      </c>
      <c r="F25" s="10"/>
      <c r="G25" s="21"/>
      <c r="H25" s="21"/>
      <c r="I25" s="22">
        <v>2725</v>
      </c>
      <c r="J25" s="39">
        <f t="shared" si="0"/>
        <v>0</v>
      </c>
      <c r="K25" s="20">
        <v>2745</v>
      </c>
      <c r="L25" s="40">
        <f t="shared" si="1"/>
        <v>7.3394495412844041E-3</v>
      </c>
      <c r="M25" s="20">
        <v>2680</v>
      </c>
      <c r="N25" s="40">
        <f t="shared" si="2"/>
        <v>-1.6513761467889909E-2</v>
      </c>
      <c r="O25" s="41">
        <v>2745</v>
      </c>
      <c r="P25" s="39">
        <f t="shared" si="3"/>
        <v>7.3394495412844041E-3</v>
      </c>
      <c r="Q25" s="41">
        <v>2580</v>
      </c>
      <c r="R25" s="39">
        <f t="shared" si="4"/>
        <v>-5.321100917431193E-2</v>
      </c>
      <c r="S25" s="41">
        <v>2690</v>
      </c>
      <c r="T25" s="39">
        <f t="shared" si="5"/>
        <v>-1.2844036697247707E-2</v>
      </c>
      <c r="U25" s="21"/>
      <c r="V25" s="10"/>
      <c r="W25" s="28"/>
      <c r="X25" s="29">
        <f t="shared" si="7"/>
        <v>-1.6144036697247708E-2</v>
      </c>
      <c r="Y25" s="29">
        <f t="shared" si="7"/>
        <v>-1.6144036697247708E-2</v>
      </c>
      <c r="Z25" s="29">
        <f t="shared" si="7"/>
        <v>-1.6144036697247708E-2</v>
      </c>
      <c r="AA25" s="29">
        <f t="shared" si="7"/>
        <v>-1.6144036697247708E-2</v>
      </c>
      <c r="AB25" s="29">
        <f t="shared" si="7"/>
        <v>-1.6144036697247708E-2</v>
      </c>
      <c r="AC25" s="29">
        <f t="shared" si="7"/>
        <v>-1.6144036697247708E-2</v>
      </c>
      <c r="AD25" s="29">
        <f t="shared" si="7"/>
        <v>-1.6144036697247708E-2</v>
      </c>
      <c r="AE25" s="29">
        <f t="shared" si="7"/>
        <v>-1.6144036697247708E-2</v>
      </c>
      <c r="AF25" s="29">
        <f t="shared" si="7"/>
        <v>-1.6144036697247708E-2</v>
      </c>
      <c r="AG25" s="29">
        <f t="shared" si="7"/>
        <v>-1.6144036697247708E-2</v>
      </c>
      <c r="AH25" s="29">
        <f t="shared" si="7"/>
        <v>-1.6144036697247708E-2</v>
      </c>
    </row>
    <row r="26" spans="2:34">
      <c r="B26" s="18"/>
      <c r="C26" s="19" t="s">
        <v>49</v>
      </c>
      <c r="D26" s="10" t="s">
        <v>26</v>
      </c>
      <c r="E26" s="20">
        <v>2495</v>
      </c>
      <c r="F26" s="10"/>
      <c r="G26" s="21"/>
      <c r="H26" s="21"/>
      <c r="I26" s="22">
        <v>2600</v>
      </c>
      <c r="J26" s="39">
        <f t="shared" si="0"/>
        <v>4.2084168336673347E-2</v>
      </c>
      <c r="K26" s="20">
        <v>2625</v>
      </c>
      <c r="L26" s="40">
        <f t="shared" si="1"/>
        <v>5.2104208416833664E-2</v>
      </c>
      <c r="M26" s="20">
        <v>2500</v>
      </c>
      <c r="N26" s="40">
        <f t="shared" si="2"/>
        <v>2.004008016032064E-3</v>
      </c>
      <c r="O26" s="41">
        <v>2625</v>
      </c>
      <c r="P26" s="39">
        <f t="shared" si="3"/>
        <v>5.2104208416833664E-2</v>
      </c>
      <c r="Q26" s="41">
        <v>1700</v>
      </c>
      <c r="R26" s="39">
        <f t="shared" si="4"/>
        <v>-0.31863727454909818</v>
      </c>
      <c r="S26" s="41">
        <v>2110</v>
      </c>
      <c r="T26" s="39">
        <f t="shared" si="5"/>
        <v>-0.15430861723446893</v>
      </c>
      <c r="U26" s="21"/>
      <c r="V26" s="10"/>
      <c r="W26" s="28"/>
      <c r="X26" s="29">
        <f t="shared" si="7"/>
        <v>6.7000000000000002E-3</v>
      </c>
      <c r="Y26" s="29">
        <f t="shared" si="7"/>
        <v>1.67E-2</v>
      </c>
      <c r="Z26" s="29">
        <f t="shared" si="7"/>
        <v>2.6699999999999998E-2</v>
      </c>
      <c r="AA26" s="29">
        <f t="shared" si="7"/>
        <v>3.1700000000000006E-2</v>
      </c>
      <c r="AB26" s="29">
        <f t="shared" si="7"/>
        <v>3.5700000000000003E-2</v>
      </c>
      <c r="AC26" s="29">
        <f t="shared" si="7"/>
        <v>3.6700000000000003E-2</v>
      </c>
      <c r="AD26" s="29">
        <f t="shared" si="7"/>
        <v>3.7700000000000004E-2</v>
      </c>
      <c r="AE26" s="29">
        <f t="shared" si="7"/>
        <v>3.8700000000000005E-2</v>
      </c>
      <c r="AF26" s="29">
        <f t="shared" si="7"/>
        <v>4.1700000000000001E-2</v>
      </c>
      <c r="AG26" s="29">
        <f t="shared" si="7"/>
        <v>4.6700000000000005E-2</v>
      </c>
      <c r="AH26" s="29">
        <f t="shared" si="7"/>
        <v>-0.15760861723446892</v>
      </c>
    </row>
    <row r="27" spans="2:34">
      <c r="B27" s="18"/>
      <c r="C27" s="19" t="s">
        <v>50</v>
      </c>
      <c r="D27" s="10" t="s">
        <v>26</v>
      </c>
      <c r="E27" s="20">
        <v>974</v>
      </c>
      <c r="F27" s="10"/>
      <c r="G27" s="21"/>
      <c r="H27" s="21"/>
      <c r="I27" s="22">
        <v>983</v>
      </c>
      <c r="J27" s="39">
        <f t="shared" si="0"/>
        <v>9.2402464065708418E-3</v>
      </c>
      <c r="K27" s="20">
        <v>999</v>
      </c>
      <c r="L27" s="40">
        <f t="shared" si="1"/>
        <v>2.5667351129363448E-2</v>
      </c>
      <c r="M27" s="20">
        <v>970</v>
      </c>
      <c r="N27" s="40">
        <f t="shared" si="2"/>
        <v>-4.1067761806981521E-3</v>
      </c>
      <c r="O27" s="41">
        <v>999</v>
      </c>
      <c r="P27" s="39">
        <f t="shared" si="3"/>
        <v>2.5667351129363448E-2</v>
      </c>
      <c r="Q27" s="41">
        <v>945</v>
      </c>
      <c r="R27" s="39">
        <f t="shared" si="4"/>
        <v>-2.9774127310061602E-2</v>
      </c>
      <c r="S27" s="41">
        <v>947</v>
      </c>
      <c r="T27" s="39">
        <f t="shared" si="5"/>
        <v>-2.7720739219712527E-2</v>
      </c>
      <c r="U27" s="21"/>
      <c r="V27" s="10"/>
      <c r="W27" s="28"/>
      <c r="X27" s="29">
        <f t="shared" si="7"/>
        <v>6.7000000000000002E-3</v>
      </c>
      <c r="Y27" s="29">
        <f t="shared" si="7"/>
        <v>1.67E-2</v>
      </c>
      <c r="Z27" s="29">
        <f t="shared" si="7"/>
        <v>-3.1020739219712528E-2</v>
      </c>
      <c r="AA27" s="29">
        <f t="shared" si="7"/>
        <v>-3.1020739219712528E-2</v>
      </c>
      <c r="AB27" s="29">
        <f t="shared" si="7"/>
        <v>-3.1020739219712528E-2</v>
      </c>
      <c r="AC27" s="29">
        <f t="shared" si="7"/>
        <v>-3.1020739219712528E-2</v>
      </c>
      <c r="AD27" s="29">
        <f t="shared" si="7"/>
        <v>-3.1020739219712528E-2</v>
      </c>
      <c r="AE27" s="29">
        <f t="shared" si="7"/>
        <v>-3.1020739219712528E-2</v>
      </c>
      <c r="AF27" s="29">
        <f t="shared" si="7"/>
        <v>-3.1020739219712528E-2</v>
      </c>
      <c r="AG27" s="29">
        <f t="shared" si="7"/>
        <v>-3.1020739219712528E-2</v>
      </c>
      <c r="AH27" s="29">
        <f t="shared" si="7"/>
        <v>-3.1020739219712528E-2</v>
      </c>
    </row>
    <row r="28" spans="2:34">
      <c r="B28" s="18"/>
      <c r="C28" s="19" t="s">
        <v>51</v>
      </c>
      <c r="D28" s="10" t="s">
        <v>26</v>
      </c>
      <c r="E28" s="20">
        <v>1150</v>
      </c>
      <c r="F28" s="10"/>
      <c r="G28" s="21"/>
      <c r="H28" s="21"/>
      <c r="I28" s="22">
        <v>1165</v>
      </c>
      <c r="J28" s="39">
        <f t="shared" si="0"/>
        <v>1.3043478260869565E-2</v>
      </c>
      <c r="K28" s="20">
        <v>1210</v>
      </c>
      <c r="L28" s="40">
        <f t="shared" si="1"/>
        <v>5.2173913043478258E-2</v>
      </c>
      <c r="M28" s="20">
        <v>1135</v>
      </c>
      <c r="N28" s="40">
        <f t="shared" si="2"/>
        <v>-1.3043478260869565E-2</v>
      </c>
      <c r="O28" s="41">
        <v>1210</v>
      </c>
      <c r="P28" s="39">
        <f t="shared" si="3"/>
        <v>5.2173913043478258E-2</v>
      </c>
      <c r="Q28" s="41">
        <v>1135</v>
      </c>
      <c r="R28" s="39">
        <f t="shared" si="4"/>
        <v>-1.3043478260869565E-2</v>
      </c>
      <c r="S28" s="41">
        <v>1190</v>
      </c>
      <c r="T28" s="39">
        <f t="shared" si="5"/>
        <v>3.4782608695652174E-2</v>
      </c>
      <c r="U28" s="21"/>
      <c r="V28" s="10"/>
      <c r="W28" s="28"/>
      <c r="X28" s="29">
        <f t="shared" si="7"/>
        <v>6.7000000000000002E-3</v>
      </c>
      <c r="Y28" s="29">
        <f t="shared" si="7"/>
        <v>1.67E-2</v>
      </c>
      <c r="Z28" s="29">
        <f t="shared" si="7"/>
        <v>2.6699999999999998E-2</v>
      </c>
      <c r="AA28" s="29">
        <f t="shared" si="7"/>
        <v>3.1700000000000006E-2</v>
      </c>
      <c r="AB28" s="29">
        <f t="shared" si="7"/>
        <v>3.5700000000000003E-2</v>
      </c>
      <c r="AC28" s="29">
        <f t="shared" si="7"/>
        <v>3.6700000000000003E-2</v>
      </c>
      <c r="AD28" s="29">
        <f t="shared" si="7"/>
        <v>3.7700000000000004E-2</v>
      </c>
      <c r="AE28" s="29">
        <f t="shared" si="7"/>
        <v>3.8700000000000005E-2</v>
      </c>
      <c r="AF28" s="29">
        <f t="shared" si="7"/>
        <v>4.1700000000000001E-2</v>
      </c>
      <c r="AG28" s="29">
        <f t="shared" si="7"/>
        <v>4.6700000000000005E-2</v>
      </c>
      <c r="AH28" s="29">
        <f t="shared" si="7"/>
        <v>3.1482608695652177E-2</v>
      </c>
    </row>
    <row r="29" spans="2:34">
      <c r="B29" s="18"/>
      <c r="C29" s="19" t="s">
        <v>52</v>
      </c>
      <c r="D29" s="10" t="s">
        <v>26</v>
      </c>
      <c r="E29" s="20">
        <v>1885</v>
      </c>
      <c r="F29" s="10"/>
      <c r="G29" s="21"/>
      <c r="H29" s="21"/>
      <c r="I29" s="22">
        <v>1850</v>
      </c>
      <c r="J29" s="30">
        <f t="shared" si="0"/>
        <v>-1.8567639257294429E-2</v>
      </c>
      <c r="K29" s="31">
        <v>1875</v>
      </c>
      <c r="L29" s="32">
        <f t="shared" si="1"/>
        <v>-5.3050397877984082E-3</v>
      </c>
      <c r="M29" s="31">
        <v>1840</v>
      </c>
      <c r="N29" s="32">
        <f t="shared" si="2"/>
        <v>-2.3872679045092837E-2</v>
      </c>
      <c r="O29" s="33">
        <v>1875</v>
      </c>
      <c r="P29" s="30">
        <f t="shared" si="3"/>
        <v>-5.3050397877984082E-3</v>
      </c>
      <c r="Q29" s="33">
        <v>1840</v>
      </c>
      <c r="R29" s="30">
        <f t="shared" si="4"/>
        <v>-2.3872679045092837E-2</v>
      </c>
      <c r="S29" s="33">
        <v>1855</v>
      </c>
      <c r="T29" s="30">
        <f t="shared" si="5"/>
        <v>-1.5915119363395226E-2</v>
      </c>
      <c r="U29" s="21"/>
      <c r="V29" s="10"/>
      <c r="W29" s="28"/>
      <c r="X29" s="29">
        <f t="shared" si="7"/>
        <v>-1.9215119363395226E-2</v>
      </c>
      <c r="Y29" s="29">
        <f t="shared" si="7"/>
        <v>-1.9215119363395226E-2</v>
      </c>
      <c r="Z29" s="29">
        <f t="shared" si="7"/>
        <v>-1.9215119363395226E-2</v>
      </c>
      <c r="AA29" s="29">
        <f t="shared" si="7"/>
        <v>-1.9215119363395226E-2</v>
      </c>
      <c r="AB29" s="29">
        <f t="shared" si="7"/>
        <v>-1.9215119363395226E-2</v>
      </c>
      <c r="AC29" s="29">
        <f t="shared" si="7"/>
        <v>-1.9215119363395226E-2</v>
      </c>
      <c r="AD29" s="29">
        <f t="shared" si="7"/>
        <v>-1.9215119363395226E-2</v>
      </c>
      <c r="AE29" s="29">
        <f t="shared" si="7"/>
        <v>-1.9215119363395226E-2</v>
      </c>
      <c r="AF29" s="29">
        <f t="shared" si="7"/>
        <v>-1.9215119363395226E-2</v>
      </c>
      <c r="AG29" s="29">
        <f t="shared" si="7"/>
        <v>-1.9215119363395226E-2</v>
      </c>
      <c r="AH29" s="29">
        <f t="shared" si="7"/>
        <v>-1.9215119363395226E-2</v>
      </c>
    </row>
    <row r="30" spans="2:34">
      <c r="B30" s="18"/>
      <c r="C30" s="19" t="s">
        <v>53</v>
      </c>
      <c r="D30" s="10" t="s">
        <v>23</v>
      </c>
      <c r="E30" s="20">
        <v>7720</v>
      </c>
      <c r="F30" s="10"/>
      <c r="G30" s="21"/>
      <c r="H30" s="21"/>
      <c r="I30" s="22">
        <v>7210</v>
      </c>
      <c r="J30" s="30">
        <f t="shared" si="0"/>
        <v>-6.6062176165803108E-2</v>
      </c>
      <c r="K30" s="31">
        <v>7860</v>
      </c>
      <c r="L30" s="32">
        <f t="shared" si="1"/>
        <v>1.8134715025906734E-2</v>
      </c>
      <c r="M30" s="31">
        <v>7200</v>
      </c>
      <c r="N30" s="32">
        <f t="shared" si="2"/>
        <v>-6.7357512953367879E-2</v>
      </c>
      <c r="O30" s="33">
        <v>8140</v>
      </c>
      <c r="P30" s="30">
        <f t="shared" si="3"/>
        <v>5.4404145077720206E-2</v>
      </c>
      <c r="Q30" s="33">
        <v>7200</v>
      </c>
      <c r="R30" s="30">
        <f t="shared" si="4"/>
        <v>-6.7357512953367879E-2</v>
      </c>
      <c r="S30" s="33">
        <v>7840</v>
      </c>
      <c r="T30" s="30">
        <f t="shared" si="5"/>
        <v>1.5544041450777202E-2</v>
      </c>
      <c r="U30" s="21"/>
      <c r="V30" s="10"/>
      <c r="W30" s="28"/>
      <c r="X30" s="29">
        <f t="shared" si="7"/>
        <v>6.7000000000000002E-3</v>
      </c>
      <c r="Y30" s="29">
        <f t="shared" si="7"/>
        <v>1.67E-2</v>
      </c>
      <c r="Z30" s="29">
        <f t="shared" si="7"/>
        <v>2.6699999999999998E-2</v>
      </c>
      <c r="AA30" s="29">
        <f t="shared" si="7"/>
        <v>3.1700000000000006E-2</v>
      </c>
      <c r="AB30" s="29">
        <f t="shared" si="7"/>
        <v>3.5700000000000003E-2</v>
      </c>
      <c r="AC30" s="29">
        <f t="shared" si="7"/>
        <v>3.6700000000000003E-2</v>
      </c>
      <c r="AD30" s="29">
        <f t="shared" si="7"/>
        <v>3.7700000000000004E-2</v>
      </c>
      <c r="AE30" s="29">
        <f t="shared" si="7"/>
        <v>3.8700000000000005E-2</v>
      </c>
      <c r="AF30" s="29">
        <f t="shared" si="7"/>
        <v>4.1700000000000001E-2</v>
      </c>
      <c r="AG30" s="29">
        <f t="shared" si="7"/>
        <v>4.6700000000000005E-2</v>
      </c>
      <c r="AH30" s="29">
        <f t="shared" si="7"/>
        <v>1.2244041450777201E-2</v>
      </c>
    </row>
    <row r="31" spans="2:34">
      <c r="B31" s="18"/>
      <c r="C31" s="19" t="s">
        <v>27</v>
      </c>
      <c r="D31" s="10" t="s">
        <v>26</v>
      </c>
      <c r="E31" s="20">
        <v>7350</v>
      </c>
      <c r="F31" s="10"/>
      <c r="G31" s="21"/>
      <c r="H31" s="21"/>
      <c r="I31" s="22">
        <v>7130</v>
      </c>
      <c r="J31" s="30">
        <f t="shared" si="0"/>
        <v>-2.9931972789115645E-2</v>
      </c>
      <c r="K31" s="31">
        <v>7460</v>
      </c>
      <c r="L31" s="32">
        <f t="shared" si="1"/>
        <v>1.4965986394557823E-2</v>
      </c>
      <c r="M31" s="31">
        <v>7130</v>
      </c>
      <c r="N31" s="32">
        <f t="shared" si="2"/>
        <v>-2.9931972789115645E-2</v>
      </c>
      <c r="O31" s="33">
        <v>7690</v>
      </c>
      <c r="P31" s="30">
        <f t="shared" si="3"/>
        <v>4.6258503401360541E-2</v>
      </c>
      <c r="Q31" s="33">
        <v>6700</v>
      </c>
      <c r="R31" s="30">
        <f t="shared" si="4"/>
        <v>-8.8435374149659865E-2</v>
      </c>
      <c r="S31" s="33">
        <v>6700</v>
      </c>
      <c r="T31" s="30">
        <f t="shared" si="5"/>
        <v>-8.8435374149659865E-2</v>
      </c>
      <c r="U31" s="21"/>
      <c r="V31" s="10"/>
      <c r="W31" s="28"/>
      <c r="X31" s="29">
        <f t="shared" si="7"/>
        <v>6.7000000000000002E-3</v>
      </c>
      <c r="Y31" s="29">
        <f t="shared" si="7"/>
        <v>1.67E-2</v>
      </c>
      <c r="Z31" s="29">
        <f t="shared" si="7"/>
        <v>2.6699999999999998E-2</v>
      </c>
      <c r="AA31" s="29">
        <f t="shared" si="7"/>
        <v>3.1700000000000006E-2</v>
      </c>
      <c r="AB31" s="29">
        <f t="shared" si="7"/>
        <v>3.5700000000000003E-2</v>
      </c>
      <c r="AC31" s="29">
        <f t="shared" si="7"/>
        <v>3.6700000000000003E-2</v>
      </c>
      <c r="AD31" s="29">
        <f t="shared" si="7"/>
        <v>3.7700000000000004E-2</v>
      </c>
      <c r="AE31" s="29">
        <f t="shared" si="7"/>
        <v>3.8700000000000005E-2</v>
      </c>
      <c r="AF31" s="29">
        <f t="shared" si="7"/>
        <v>4.1700000000000001E-2</v>
      </c>
      <c r="AG31" s="29">
        <f t="shared" si="7"/>
        <v>-9.1735374149659862E-2</v>
      </c>
      <c r="AH31" s="29">
        <f t="shared" si="7"/>
        <v>-9.1735374149659862E-2</v>
      </c>
    </row>
    <row r="32" spans="2:34">
      <c r="B32" s="18"/>
      <c r="C32" s="19" t="s">
        <v>54</v>
      </c>
      <c r="D32" s="10" t="s">
        <v>26</v>
      </c>
      <c r="E32" s="20">
        <v>1630</v>
      </c>
      <c r="F32" s="10"/>
      <c r="G32" s="21"/>
      <c r="H32" s="21"/>
      <c r="I32" s="22">
        <v>1630</v>
      </c>
      <c r="J32" s="39">
        <f t="shared" si="0"/>
        <v>0</v>
      </c>
      <c r="K32" s="20">
        <v>1640</v>
      </c>
      <c r="L32" s="40">
        <f t="shared" si="1"/>
        <v>6.1349693251533744E-3</v>
      </c>
      <c r="M32" s="20">
        <v>1600</v>
      </c>
      <c r="N32" s="40">
        <f t="shared" si="2"/>
        <v>-1.8404907975460124E-2</v>
      </c>
      <c r="O32" s="41">
        <v>1645</v>
      </c>
      <c r="P32" s="39">
        <f t="shared" si="3"/>
        <v>9.202453987730062E-3</v>
      </c>
      <c r="Q32" s="41">
        <v>1600</v>
      </c>
      <c r="R32" s="39">
        <f t="shared" si="4"/>
        <v>-1.8404907975460124E-2</v>
      </c>
      <c r="S32" s="41">
        <v>1615</v>
      </c>
      <c r="T32" s="39">
        <f t="shared" si="5"/>
        <v>-9.202453987730062E-3</v>
      </c>
      <c r="U32" s="21"/>
      <c r="V32" s="10"/>
      <c r="W32" s="28"/>
      <c r="X32" s="29">
        <f t="shared" si="7"/>
        <v>-1.2502453987730061E-2</v>
      </c>
      <c r="Y32" s="29">
        <f t="shared" si="7"/>
        <v>-1.2502453987730061E-2</v>
      </c>
      <c r="Z32" s="29">
        <f t="shared" si="7"/>
        <v>-1.2502453987730061E-2</v>
      </c>
      <c r="AA32" s="29">
        <f t="shared" si="7"/>
        <v>-1.2502453987730061E-2</v>
      </c>
      <c r="AB32" s="29">
        <f t="shared" si="7"/>
        <v>-1.2502453987730061E-2</v>
      </c>
      <c r="AC32" s="29">
        <f t="shared" si="7"/>
        <v>-1.2502453987730061E-2</v>
      </c>
      <c r="AD32" s="29">
        <f t="shared" si="7"/>
        <v>-1.2502453987730061E-2</v>
      </c>
      <c r="AE32" s="29">
        <f t="shared" si="7"/>
        <v>-1.2502453987730061E-2</v>
      </c>
      <c r="AF32" s="29">
        <f t="shared" si="7"/>
        <v>-1.2502453987730061E-2</v>
      </c>
      <c r="AG32" s="29">
        <f t="shared" si="7"/>
        <v>-1.2502453987730061E-2</v>
      </c>
      <c r="AH32" s="29">
        <f t="shared" si="7"/>
        <v>-1.2502453987730061E-2</v>
      </c>
    </row>
    <row r="33" spans="2:34">
      <c r="B33" s="18"/>
      <c r="C33" s="19" t="s">
        <v>55</v>
      </c>
      <c r="D33" s="10" t="s">
        <v>26</v>
      </c>
      <c r="E33" s="26">
        <v>3805</v>
      </c>
      <c r="F33" s="42"/>
      <c r="G33" s="43"/>
      <c r="H33" s="43"/>
      <c r="I33" s="44">
        <v>4290</v>
      </c>
      <c r="J33" s="23">
        <f t="shared" si="0"/>
        <v>0.12746386333771353</v>
      </c>
      <c r="K33" s="26">
        <v>4630</v>
      </c>
      <c r="L33" s="25">
        <f t="shared" si="1"/>
        <v>0.21681997371879105</v>
      </c>
      <c r="M33" s="26">
        <v>4245</v>
      </c>
      <c r="N33" s="25">
        <f t="shared" si="2"/>
        <v>0.11563731931668857</v>
      </c>
      <c r="O33" s="27">
        <v>4820</v>
      </c>
      <c r="P33" s="23">
        <f t="shared" si="3"/>
        <v>0.26675427069645202</v>
      </c>
      <c r="Q33" s="27">
        <v>4220</v>
      </c>
      <c r="R33" s="23">
        <f t="shared" si="4"/>
        <v>0.10906701708278581</v>
      </c>
      <c r="S33" s="27">
        <v>4605</v>
      </c>
      <c r="T33" s="23">
        <f t="shared" si="5"/>
        <v>0.2102496714848883</v>
      </c>
      <c r="U33" s="43"/>
      <c r="V33" s="42"/>
      <c r="W33" s="45"/>
      <c r="X33" s="29">
        <f t="shared" si="7"/>
        <v>6.7000000000000002E-3</v>
      </c>
      <c r="Y33" s="29">
        <f t="shared" si="7"/>
        <v>1.67E-2</v>
      </c>
      <c r="Z33" s="29">
        <f t="shared" si="7"/>
        <v>2.6699999999999998E-2</v>
      </c>
      <c r="AA33" s="29">
        <f t="shared" si="7"/>
        <v>3.1700000000000006E-2</v>
      </c>
      <c r="AB33" s="29">
        <f t="shared" si="7"/>
        <v>3.5700000000000003E-2</v>
      </c>
      <c r="AC33" s="29">
        <f t="shared" si="7"/>
        <v>3.6700000000000003E-2</v>
      </c>
      <c r="AD33" s="29">
        <f t="shared" si="7"/>
        <v>3.7700000000000004E-2</v>
      </c>
      <c r="AE33" s="29">
        <f t="shared" si="7"/>
        <v>3.8700000000000005E-2</v>
      </c>
      <c r="AF33" s="29">
        <f t="shared" si="7"/>
        <v>4.1700000000000001E-2</v>
      </c>
      <c r="AG33" s="29">
        <f t="shared" si="7"/>
        <v>4.6700000000000005E-2</v>
      </c>
      <c r="AH33" s="29">
        <f t="shared" si="7"/>
        <v>5.67E-2</v>
      </c>
    </row>
    <row r="34" spans="2:34">
      <c r="B34" s="18"/>
      <c r="C34" s="19" t="s">
        <v>49</v>
      </c>
      <c r="D34" s="10" t="s">
        <v>26</v>
      </c>
      <c r="E34" s="20">
        <v>2495</v>
      </c>
      <c r="F34" s="10"/>
      <c r="G34" s="21"/>
      <c r="H34" s="21"/>
      <c r="I34" s="22">
        <v>2600</v>
      </c>
      <c r="J34" s="39">
        <f t="shared" si="0"/>
        <v>4.2084168336673347E-2</v>
      </c>
      <c r="K34" s="20">
        <v>2625</v>
      </c>
      <c r="L34" s="40">
        <f t="shared" si="1"/>
        <v>5.2104208416833664E-2</v>
      </c>
      <c r="M34" s="20">
        <v>2500</v>
      </c>
      <c r="N34" s="40">
        <f t="shared" si="2"/>
        <v>2.004008016032064E-3</v>
      </c>
      <c r="O34" s="41">
        <v>2625</v>
      </c>
      <c r="P34" s="39">
        <f t="shared" si="3"/>
        <v>5.2104208416833664E-2</v>
      </c>
      <c r="Q34" s="41">
        <v>1700</v>
      </c>
      <c r="R34" s="39">
        <f t="shared" si="4"/>
        <v>-0.31863727454909818</v>
      </c>
      <c r="S34" s="41">
        <v>2110</v>
      </c>
      <c r="T34" s="39">
        <f t="shared" si="5"/>
        <v>-0.15430861723446893</v>
      </c>
      <c r="U34" s="21"/>
      <c r="V34" s="10"/>
      <c r="W34" s="28"/>
      <c r="X34" s="29">
        <f t="shared" si="7"/>
        <v>6.7000000000000002E-3</v>
      </c>
      <c r="Y34" s="29">
        <f t="shared" si="7"/>
        <v>1.67E-2</v>
      </c>
      <c r="Z34" s="29">
        <f t="shared" si="7"/>
        <v>2.6699999999999998E-2</v>
      </c>
      <c r="AA34" s="29">
        <f t="shared" si="7"/>
        <v>3.1700000000000006E-2</v>
      </c>
      <c r="AB34" s="29">
        <f t="shared" si="7"/>
        <v>3.5700000000000003E-2</v>
      </c>
      <c r="AC34" s="29">
        <f t="shared" si="7"/>
        <v>3.6700000000000003E-2</v>
      </c>
      <c r="AD34" s="29">
        <f t="shared" si="7"/>
        <v>3.7700000000000004E-2</v>
      </c>
      <c r="AE34" s="29">
        <f t="shared" si="7"/>
        <v>3.8700000000000005E-2</v>
      </c>
      <c r="AF34" s="29">
        <f t="shared" si="7"/>
        <v>4.1700000000000001E-2</v>
      </c>
      <c r="AG34" s="29">
        <f t="shared" si="7"/>
        <v>4.6700000000000005E-2</v>
      </c>
      <c r="AH34" s="29">
        <f t="shared" si="7"/>
        <v>-0.15760861723446892</v>
      </c>
    </row>
    <row r="35" spans="2:34">
      <c r="B35" s="18"/>
      <c r="C35" s="19" t="s">
        <v>56</v>
      </c>
      <c r="D35" s="10" t="s">
        <v>23</v>
      </c>
      <c r="E35" s="20">
        <v>5690</v>
      </c>
      <c r="F35" s="10"/>
      <c r="G35" s="21"/>
      <c r="H35" s="21"/>
      <c r="I35" s="22">
        <v>5790</v>
      </c>
      <c r="J35" s="39">
        <f t="shared" si="0"/>
        <v>1.7574692442882251E-2</v>
      </c>
      <c r="K35" s="20">
        <v>5800</v>
      </c>
      <c r="L35" s="40">
        <f t="shared" si="1"/>
        <v>1.9332161687170474E-2</v>
      </c>
      <c r="M35" s="20">
        <v>5410</v>
      </c>
      <c r="N35" s="40">
        <f t="shared" si="2"/>
        <v>-4.9209138840070298E-2</v>
      </c>
      <c r="O35" s="41">
        <v>5800</v>
      </c>
      <c r="P35" s="39">
        <f t="shared" si="3"/>
        <v>1.9332161687170474E-2</v>
      </c>
      <c r="Q35" s="41">
        <v>5180</v>
      </c>
      <c r="R35" s="39">
        <f t="shared" si="4"/>
        <v>-8.9630931458699478E-2</v>
      </c>
      <c r="S35" s="41">
        <v>5200</v>
      </c>
      <c r="T35" s="39">
        <f t="shared" si="5"/>
        <v>-8.6115992970123026E-2</v>
      </c>
      <c r="U35" s="21"/>
      <c r="V35" s="10"/>
      <c r="W35" s="28"/>
      <c r="X35" s="29">
        <f t="shared" ref="X35:AH50" si="8">IF($P35&gt;=X$2,X$2,$T35)-0.0033</f>
        <v>6.7000000000000002E-3</v>
      </c>
      <c r="Y35" s="29">
        <f t="shared" si="8"/>
        <v>-8.9415992970123023E-2</v>
      </c>
      <c r="Z35" s="29">
        <f t="shared" si="8"/>
        <v>-8.9415992970123023E-2</v>
      </c>
      <c r="AA35" s="29">
        <f t="shared" si="8"/>
        <v>-8.9415992970123023E-2</v>
      </c>
      <c r="AB35" s="29">
        <f t="shared" si="8"/>
        <v>-8.9415992970123023E-2</v>
      </c>
      <c r="AC35" s="29">
        <f t="shared" si="8"/>
        <v>-8.9415992970123023E-2</v>
      </c>
      <c r="AD35" s="29">
        <f t="shared" si="8"/>
        <v>-8.9415992970123023E-2</v>
      </c>
      <c r="AE35" s="29">
        <f t="shared" si="8"/>
        <v>-8.9415992970123023E-2</v>
      </c>
      <c r="AF35" s="29">
        <f t="shared" si="8"/>
        <v>-8.9415992970123023E-2</v>
      </c>
      <c r="AG35" s="29">
        <f t="shared" si="8"/>
        <v>-8.9415992970123023E-2</v>
      </c>
      <c r="AH35" s="29">
        <f t="shared" si="8"/>
        <v>-8.9415992970123023E-2</v>
      </c>
    </row>
    <row r="36" spans="2:34">
      <c r="B36" s="18"/>
      <c r="C36" s="19" t="s">
        <v>57</v>
      </c>
      <c r="D36" s="10" t="s">
        <v>26</v>
      </c>
      <c r="E36" s="20">
        <v>3335</v>
      </c>
      <c r="F36" s="10"/>
      <c r="G36" s="21"/>
      <c r="H36" s="21"/>
      <c r="I36" s="22">
        <v>3280</v>
      </c>
      <c r="J36" s="30">
        <f t="shared" si="0"/>
        <v>-1.6491754122938532E-2</v>
      </c>
      <c r="K36" s="31">
        <v>3345</v>
      </c>
      <c r="L36" s="32">
        <f t="shared" si="1"/>
        <v>2.9985007496251873E-3</v>
      </c>
      <c r="M36" s="31">
        <v>3225</v>
      </c>
      <c r="N36" s="32">
        <f t="shared" si="2"/>
        <v>-3.2983508245877063E-2</v>
      </c>
      <c r="O36" s="33">
        <v>3345</v>
      </c>
      <c r="P36" s="30">
        <f t="shared" si="3"/>
        <v>2.9985007496251873E-3</v>
      </c>
      <c r="Q36" s="33">
        <v>3225</v>
      </c>
      <c r="R36" s="30">
        <f t="shared" si="4"/>
        <v>-3.2983508245877063E-2</v>
      </c>
      <c r="S36" s="33">
        <v>3310</v>
      </c>
      <c r="T36" s="30">
        <f t="shared" si="5"/>
        <v>-7.4962518740629685E-3</v>
      </c>
      <c r="U36" s="21"/>
      <c r="V36" s="10"/>
      <c r="W36" s="28"/>
      <c r="X36" s="29">
        <f t="shared" si="8"/>
        <v>-1.0796251874062968E-2</v>
      </c>
      <c r="Y36" s="29">
        <f t="shared" si="8"/>
        <v>-1.0796251874062968E-2</v>
      </c>
      <c r="Z36" s="29">
        <f t="shared" si="8"/>
        <v>-1.0796251874062968E-2</v>
      </c>
      <c r="AA36" s="29">
        <f t="shared" si="8"/>
        <v>-1.0796251874062968E-2</v>
      </c>
      <c r="AB36" s="29">
        <f t="shared" si="8"/>
        <v>-1.0796251874062968E-2</v>
      </c>
      <c r="AC36" s="29">
        <f t="shared" si="8"/>
        <v>-1.0796251874062968E-2</v>
      </c>
      <c r="AD36" s="29">
        <f t="shared" si="8"/>
        <v>-1.0796251874062968E-2</v>
      </c>
      <c r="AE36" s="29">
        <f t="shared" si="8"/>
        <v>-1.0796251874062968E-2</v>
      </c>
      <c r="AF36" s="29">
        <f t="shared" si="8"/>
        <v>-1.0796251874062968E-2</v>
      </c>
      <c r="AG36" s="29">
        <f t="shared" si="8"/>
        <v>-1.0796251874062968E-2</v>
      </c>
      <c r="AH36" s="29">
        <f t="shared" si="8"/>
        <v>-1.0796251874062968E-2</v>
      </c>
    </row>
    <row r="37" spans="2:34">
      <c r="B37" s="18"/>
      <c r="C37" s="19" t="s">
        <v>58</v>
      </c>
      <c r="D37" s="10" t="s">
        <v>23</v>
      </c>
      <c r="E37" s="20">
        <v>2615</v>
      </c>
      <c r="F37" s="10"/>
      <c r="G37" s="21"/>
      <c r="H37" s="21"/>
      <c r="I37" s="22">
        <v>2615</v>
      </c>
      <c r="J37" s="39">
        <f t="shared" si="0"/>
        <v>0</v>
      </c>
      <c r="K37" s="20">
        <v>2655</v>
      </c>
      <c r="L37" s="40">
        <f t="shared" si="1"/>
        <v>1.5296367112810707E-2</v>
      </c>
      <c r="M37" s="20">
        <v>2590</v>
      </c>
      <c r="N37" s="40">
        <f t="shared" si="2"/>
        <v>-9.5602294455066923E-3</v>
      </c>
      <c r="O37" s="41">
        <v>2660</v>
      </c>
      <c r="P37" s="39">
        <f t="shared" si="3"/>
        <v>1.7208413001912046E-2</v>
      </c>
      <c r="Q37" s="41">
        <v>2520</v>
      </c>
      <c r="R37" s="39">
        <f t="shared" si="4"/>
        <v>-3.6328871892925434E-2</v>
      </c>
      <c r="S37" s="41">
        <v>2550</v>
      </c>
      <c r="T37" s="39">
        <f t="shared" si="5"/>
        <v>-2.4856596558317401E-2</v>
      </c>
      <c r="U37" s="21"/>
      <c r="V37" s="10"/>
      <c r="W37" s="28"/>
      <c r="X37" s="29">
        <f t="shared" si="8"/>
        <v>6.7000000000000002E-3</v>
      </c>
      <c r="Y37" s="29">
        <f t="shared" si="8"/>
        <v>-2.8156596558317402E-2</v>
      </c>
      <c r="Z37" s="29">
        <f t="shared" si="8"/>
        <v>-2.8156596558317402E-2</v>
      </c>
      <c r="AA37" s="29">
        <f t="shared" si="8"/>
        <v>-2.8156596558317402E-2</v>
      </c>
      <c r="AB37" s="29">
        <f t="shared" si="8"/>
        <v>-2.8156596558317402E-2</v>
      </c>
      <c r="AC37" s="29">
        <f t="shared" si="8"/>
        <v>-2.8156596558317402E-2</v>
      </c>
      <c r="AD37" s="29">
        <f t="shared" si="8"/>
        <v>-2.8156596558317402E-2</v>
      </c>
      <c r="AE37" s="29">
        <f t="shared" si="8"/>
        <v>-2.8156596558317402E-2</v>
      </c>
      <c r="AF37" s="29">
        <f t="shared" si="8"/>
        <v>-2.8156596558317402E-2</v>
      </c>
      <c r="AG37" s="29">
        <f t="shared" si="8"/>
        <v>-2.8156596558317402E-2</v>
      </c>
      <c r="AH37" s="29">
        <f t="shared" si="8"/>
        <v>-2.8156596558317402E-2</v>
      </c>
    </row>
    <row r="38" spans="2:34">
      <c r="B38" s="18" t="s">
        <v>59</v>
      </c>
      <c r="C38" s="19" t="s">
        <v>60</v>
      </c>
      <c r="D38" s="10" t="s">
        <v>23</v>
      </c>
      <c r="E38" s="20">
        <v>5730</v>
      </c>
      <c r="F38" s="10"/>
      <c r="G38" s="21"/>
      <c r="H38" s="21"/>
      <c r="I38" s="22">
        <v>5570</v>
      </c>
      <c r="J38" s="39">
        <f t="shared" si="0"/>
        <v>-2.7923211169284468E-2</v>
      </c>
      <c r="K38" s="20">
        <v>5680</v>
      </c>
      <c r="L38" s="40">
        <f t="shared" si="1"/>
        <v>-8.7260034904013961E-3</v>
      </c>
      <c r="M38" s="20">
        <v>5530</v>
      </c>
      <c r="N38" s="40">
        <f t="shared" si="2"/>
        <v>-3.4904013961605584E-2</v>
      </c>
      <c r="O38" s="41">
        <v>6000</v>
      </c>
      <c r="P38" s="39">
        <f t="shared" si="3"/>
        <v>4.712041884816754E-2</v>
      </c>
      <c r="Q38" s="41">
        <v>5450</v>
      </c>
      <c r="R38" s="39">
        <f t="shared" si="4"/>
        <v>-4.8865619546247817E-2</v>
      </c>
      <c r="S38" s="41">
        <v>6000</v>
      </c>
      <c r="T38" s="39">
        <f t="shared" si="5"/>
        <v>4.712041884816754E-2</v>
      </c>
      <c r="U38" s="21"/>
      <c r="V38" s="10"/>
      <c r="W38" s="28"/>
      <c r="X38" s="29">
        <f t="shared" si="8"/>
        <v>6.7000000000000002E-3</v>
      </c>
      <c r="Y38" s="29">
        <f t="shared" si="8"/>
        <v>1.67E-2</v>
      </c>
      <c r="Z38" s="29">
        <f t="shared" si="8"/>
        <v>2.6699999999999998E-2</v>
      </c>
      <c r="AA38" s="29">
        <f t="shared" si="8"/>
        <v>3.1700000000000006E-2</v>
      </c>
      <c r="AB38" s="29">
        <f t="shared" si="8"/>
        <v>3.5700000000000003E-2</v>
      </c>
      <c r="AC38" s="29">
        <f t="shared" si="8"/>
        <v>3.6700000000000003E-2</v>
      </c>
      <c r="AD38" s="29">
        <f t="shared" si="8"/>
        <v>3.7700000000000004E-2</v>
      </c>
      <c r="AE38" s="29">
        <f t="shared" si="8"/>
        <v>3.8700000000000005E-2</v>
      </c>
      <c r="AF38" s="29">
        <f t="shared" si="8"/>
        <v>4.1700000000000001E-2</v>
      </c>
      <c r="AG38" s="29">
        <f t="shared" si="8"/>
        <v>4.3820418848167543E-2</v>
      </c>
      <c r="AH38" s="29">
        <f t="shared" si="8"/>
        <v>4.3820418848167543E-2</v>
      </c>
    </row>
    <row r="39" spans="2:34">
      <c r="B39" s="18"/>
      <c r="C39" s="19" t="s">
        <v>55</v>
      </c>
      <c r="D39" s="10" t="s">
        <v>23</v>
      </c>
      <c r="E39" s="20">
        <v>4605</v>
      </c>
      <c r="F39" s="10"/>
      <c r="G39" s="21"/>
      <c r="H39" s="21"/>
      <c r="I39" s="22">
        <v>4470</v>
      </c>
      <c r="J39" s="39">
        <f t="shared" si="0"/>
        <v>-2.9315960912052116E-2</v>
      </c>
      <c r="K39" s="20">
        <v>5420</v>
      </c>
      <c r="L39" s="40">
        <f t="shared" si="1"/>
        <v>0.1769815418023887</v>
      </c>
      <c r="M39" s="20">
        <v>4415</v>
      </c>
      <c r="N39" s="40">
        <f t="shared" si="2"/>
        <v>-4.1259500542888163E-2</v>
      </c>
      <c r="O39" s="41">
        <v>5770</v>
      </c>
      <c r="P39" s="39">
        <f t="shared" si="3"/>
        <v>0.25298588490770901</v>
      </c>
      <c r="Q39" s="41">
        <v>4415</v>
      </c>
      <c r="R39" s="39">
        <f t="shared" si="4"/>
        <v>-4.1259500542888163E-2</v>
      </c>
      <c r="S39" s="41">
        <v>5980</v>
      </c>
      <c r="T39" s="39">
        <f t="shared" si="5"/>
        <v>0.29858849077090122</v>
      </c>
      <c r="U39" s="21"/>
      <c r="V39" s="10"/>
      <c r="W39" s="28"/>
      <c r="X39" s="29">
        <f t="shared" si="8"/>
        <v>6.7000000000000002E-3</v>
      </c>
      <c r="Y39" s="29">
        <f t="shared" si="8"/>
        <v>1.67E-2</v>
      </c>
      <c r="Z39" s="29">
        <f t="shared" si="8"/>
        <v>2.6699999999999998E-2</v>
      </c>
      <c r="AA39" s="29">
        <f t="shared" si="8"/>
        <v>3.1700000000000006E-2</v>
      </c>
      <c r="AB39" s="29">
        <f t="shared" si="8"/>
        <v>3.5700000000000003E-2</v>
      </c>
      <c r="AC39" s="29">
        <f t="shared" si="8"/>
        <v>3.6700000000000003E-2</v>
      </c>
      <c r="AD39" s="29">
        <f t="shared" si="8"/>
        <v>3.7700000000000004E-2</v>
      </c>
      <c r="AE39" s="29">
        <f t="shared" si="8"/>
        <v>3.8700000000000005E-2</v>
      </c>
      <c r="AF39" s="29">
        <f t="shared" si="8"/>
        <v>4.1700000000000001E-2</v>
      </c>
      <c r="AG39" s="29">
        <f t="shared" si="8"/>
        <v>4.6700000000000005E-2</v>
      </c>
      <c r="AH39" s="29">
        <f t="shared" si="8"/>
        <v>5.67E-2</v>
      </c>
    </row>
    <row r="40" spans="2:34">
      <c r="B40" s="18"/>
      <c r="C40" s="19" t="s">
        <v>61</v>
      </c>
      <c r="D40" s="10" t="s">
        <v>23</v>
      </c>
      <c r="E40" s="26">
        <v>5340</v>
      </c>
      <c r="F40" s="42"/>
      <c r="G40" s="43"/>
      <c r="H40" s="43"/>
      <c r="I40" s="44">
        <v>6000</v>
      </c>
      <c r="J40" s="23">
        <f t="shared" si="0"/>
        <v>0.12359550561797752</v>
      </c>
      <c r="K40" s="26">
        <v>6090</v>
      </c>
      <c r="L40" s="25">
        <f t="shared" si="1"/>
        <v>0.1404494382022472</v>
      </c>
      <c r="M40" s="26">
        <v>5500</v>
      </c>
      <c r="N40" s="25">
        <f t="shared" si="2"/>
        <v>2.9962546816479401E-2</v>
      </c>
      <c r="O40" s="27">
        <v>6360</v>
      </c>
      <c r="P40" s="23">
        <f t="shared" si="3"/>
        <v>0.19101123595505617</v>
      </c>
      <c r="Q40" s="27">
        <v>5289</v>
      </c>
      <c r="R40" s="23">
        <f t="shared" si="4"/>
        <v>-9.5505617977528091E-3</v>
      </c>
      <c r="S40" s="27">
        <v>5520</v>
      </c>
      <c r="T40" s="23">
        <f t="shared" si="5"/>
        <v>3.3707865168539325E-2</v>
      </c>
      <c r="U40" s="43"/>
      <c r="V40" s="42"/>
      <c r="W40" s="45"/>
      <c r="X40" s="29">
        <f t="shared" si="8"/>
        <v>6.7000000000000002E-3</v>
      </c>
      <c r="Y40" s="29">
        <f t="shared" si="8"/>
        <v>1.67E-2</v>
      </c>
      <c r="Z40" s="29">
        <f t="shared" si="8"/>
        <v>2.6699999999999998E-2</v>
      </c>
      <c r="AA40" s="29">
        <f t="shared" si="8"/>
        <v>3.1700000000000006E-2</v>
      </c>
      <c r="AB40" s="29">
        <f t="shared" si="8"/>
        <v>3.5700000000000003E-2</v>
      </c>
      <c r="AC40" s="29">
        <f t="shared" si="8"/>
        <v>3.6700000000000003E-2</v>
      </c>
      <c r="AD40" s="29">
        <f t="shared" si="8"/>
        <v>3.7700000000000004E-2</v>
      </c>
      <c r="AE40" s="29">
        <f t="shared" si="8"/>
        <v>3.8700000000000005E-2</v>
      </c>
      <c r="AF40" s="29">
        <f t="shared" si="8"/>
        <v>4.1700000000000001E-2</v>
      </c>
      <c r="AG40" s="29">
        <f t="shared" si="8"/>
        <v>4.6700000000000005E-2</v>
      </c>
      <c r="AH40" s="29">
        <f t="shared" si="8"/>
        <v>5.67E-2</v>
      </c>
    </row>
    <row r="41" spans="2:34">
      <c r="B41" s="18"/>
      <c r="C41" s="19" t="s">
        <v>62</v>
      </c>
      <c r="D41" s="10" t="s">
        <v>23</v>
      </c>
      <c r="E41" s="20">
        <v>1300</v>
      </c>
      <c r="F41" s="10"/>
      <c r="G41" s="21"/>
      <c r="H41" s="21"/>
      <c r="I41" s="22">
        <v>1310</v>
      </c>
      <c r="J41" s="39">
        <f t="shared" si="0"/>
        <v>7.6923076923076927E-3</v>
      </c>
      <c r="K41" s="20">
        <v>1330</v>
      </c>
      <c r="L41" s="40">
        <f t="shared" si="1"/>
        <v>2.3076923076923078E-2</v>
      </c>
      <c r="M41" s="20">
        <v>1279</v>
      </c>
      <c r="N41" s="40">
        <f t="shared" si="2"/>
        <v>-1.6153846153846154E-2</v>
      </c>
      <c r="O41" s="41">
        <v>1340</v>
      </c>
      <c r="P41" s="39">
        <f t="shared" si="3"/>
        <v>3.0769230769230771E-2</v>
      </c>
      <c r="Q41" s="41">
        <v>1279</v>
      </c>
      <c r="R41" s="39">
        <f t="shared" si="4"/>
        <v>-1.6153846153846154E-2</v>
      </c>
      <c r="S41" s="41">
        <v>1330</v>
      </c>
      <c r="T41" s="39">
        <f t="shared" si="5"/>
        <v>2.3076923076923078E-2</v>
      </c>
      <c r="U41" s="21"/>
      <c r="V41" s="10"/>
      <c r="W41" s="28"/>
      <c r="X41" s="29">
        <f t="shared" si="8"/>
        <v>6.7000000000000002E-3</v>
      </c>
      <c r="Y41" s="29">
        <f t="shared" si="8"/>
        <v>1.67E-2</v>
      </c>
      <c r="Z41" s="29">
        <f t="shared" si="8"/>
        <v>2.6699999999999998E-2</v>
      </c>
      <c r="AA41" s="29">
        <f t="shared" si="8"/>
        <v>1.9776923076923077E-2</v>
      </c>
      <c r="AB41" s="29">
        <f t="shared" si="8"/>
        <v>1.9776923076923077E-2</v>
      </c>
      <c r="AC41" s="29">
        <f t="shared" si="8"/>
        <v>1.9776923076923077E-2</v>
      </c>
      <c r="AD41" s="29">
        <f t="shared" si="8"/>
        <v>1.9776923076923077E-2</v>
      </c>
      <c r="AE41" s="29">
        <f t="shared" si="8"/>
        <v>1.9776923076923077E-2</v>
      </c>
      <c r="AF41" s="29">
        <f t="shared" si="8"/>
        <v>1.9776923076923077E-2</v>
      </c>
      <c r="AG41" s="29">
        <f t="shared" si="8"/>
        <v>1.9776923076923077E-2</v>
      </c>
      <c r="AH41" s="29">
        <f t="shared" si="8"/>
        <v>1.9776923076923077E-2</v>
      </c>
    </row>
    <row r="42" spans="2:34">
      <c r="B42" s="18"/>
      <c r="C42" s="19" t="s">
        <v>63</v>
      </c>
      <c r="D42" s="10" t="s">
        <v>26</v>
      </c>
      <c r="E42" s="20">
        <v>9640</v>
      </c>
      <c r="F42" s="10"/>
      <c r="G42" s="21"/>
      <c r="H42" s="21"/>
      <c r="I42" s="22">
        <v>9500</v>
      </c>
      <c r="J42" s="30">
        <f t="shared" si="0"/>
        <v>-1.4522821576763486E-2</v>
      </c>
      <c r="K42" s="31">
        <v>9720</v>
      </c>
      <c r="L42" s="32">
        <f t="shared" si="1"/>
        <v>8.2987551867219917E-3</v>
      </c>
      <c r="M42" s="31">
        <v>9500</v>
      </c>
      <c r="N42" s="32">
        <f t="shared" si="2"/>
        <v>-1.4522821576763486E-2</v>
      </c>
      <c r="O42" s="33">
        <v>9720</v>
      </c>
      <c r="P42" s="30">
        <f t="shared" si="3"/>
        <v>8.2987551867219917E-3</v>
      </c>
      <c r="Q42" s="33">
        <v>8960</v>
      </c>
      <c r="R42" s="30">
        <f t="shared" si="4"/>
        <v>-7.0539419087136929E-2</v>
      </c>
      <c r="S42" s="33">
        <v>8960</v>
      </c>
      <c r="T42" s="30">
        <f t="shared" si="5"/>
        <v>-7.0539419087136929E-2</v>
      </c>
      <c r="U42" s="21"/>
      <c r="V42" s="10"/>
      <c r="W42" s="28"/>
      <c r="X42" s="29">
        <f t="shared" si="8"/>
        <v>-7.3839419087136926E-2</v>
      </c>
      <c r="Y42" s="29">
        <f t="shared" si="8"/>
        <v>-7.3839419087136926E-2</v>
      </c>
      <c r="Z42" s="29">
        <f t="shared" si="8"/>
        <v>-7.3839419087136926E-2</v>
      </c>
      <c r="AA42" s="29">
        <f t="shared" si="8"/>
        <v>-7.3839419087136926E-2</v>
      </c>
      <c r="AB42" s="29">
        <f t="shared" si="8"/>
        <v>-7.3839419087136926E-2</v>
      </c>
      <c r="AC42" s="29">
        <f t="shared" si="8"/>
        <v>-7.3839419087136926E-2</v>
      </c>
      <c r="AD42" s="29">
        <f t="shared" si="8"/>
        <v>-7.3839419087136926E-2</v>
      </c>
      <c r="AE42" s="29">
        <f t="shared" si="8"/>
        <v>-7.3839419087136926E-2</v>
      </c>
      <c r="AF42" s="29">
        <f t="shared" si="8"/>
        <v>-7.3839419087136926E-2</v>
      </c>
      <c r="AG42" s="29">
        <f t="shared" si="8"/>
        <v>-7.3839419087136926E-2</v>
      </c>
      <c r="AH42" s="29">
        <f t="shared" si="8"/>
        <v>-7.3839419087136926E-2</v>
      </c>
    </row>
    <row r="43" spans="2:34">
      <c r="B43" s="18"/>
      <c r="C43" s="19" t="s">
        <v>43</v>
      </c>
      <c r="D43" s="10" t="s">
        <v>23</v>
      </c>
      <c r="E43" s="20">
        <v>7750</v>
      </c>
      <c r="F43" s="10"/>
      <c r="G43" s="21"/>
      <c r="H43" s="21"/>
      <c r="I43" s="22">
        <v>7550</v>
      </c>
      <c r="J43" s="30">
        <f t="shared" si="0"/>
        <v>-2.5806451612903226E-2</v>
      </c>
      <c r="K43" s="31">
        <v>7640</v>
      </c>
      <c r="L43" s="32">
        <f t="shared" si="1"/>
        <v>-1.4193548387096775E-2</v>
      </c>
      <c r="M43" s="31">
        <v>7480</v>
      </c>
      <c r="N43" s="32">
        <f t="shared" si="2"/>
        <v>-3.4838709677419352E-2</v>
      </c>
      <c r="O43" s="33">
        <v>7640</v>
      </c>
      <c r="P43" s="30">
        <f t="shared" si="3"/>
        <v>-1.4193548387096775E-2</v>
      </c>
      <c r="Q43" s="33">
        <v>7280</v>
      </c>
      <c r="R43" s="30">
        <f t="shared" si="4"/>
        <v>-6.0645161290322581E-2</v>
      </c>
      <c r="S43" s="33">
        <v>7170</v>
      </c>
      <c r="T43" s="30">
        <f t="shared" si="5"/>
        <v>-7.483870967741936E-2</v>
      </c>
      <c r="U43" s="21"/>
      <c r="V43" s="10"/>
      <c r="W43" s="28"/>
      <c r="X43" s="29">
        <f t="shared" si="8"/>
        <v>-7.8138709677419357E-2</v>
      </c>
      <c r="Y43" s="29">
        <f t="shared" si="8"/>
        <v>-7.8138709677419357E-2</v>
      </c>
      <c r="Z43" s="29">
        <f t="shared" si="8"/>
        <v>-7.8138709677419357E-2</v>
      </c>
      <c r="AA43" s="29">
        <f t="shared" si="8"/>
        <v>-7.8138709677419357E-2</v>
      </c>
      <c r="AB43" s="29">
        <f t="shared" si="8"/>
        <v>-7.8138709677419357E-2</v>
      </c>
      <c r="AC43" s="29">
        <f t="shared" si="8"/>
        <v>-7.8138709677419357E-2</v>
      </c>
      <c r="AD43" s="29">
        <f t="shared" si="8"/>
        <v>-7.8138709677419357E-2</v>
      </c>
      <c r="AE43" s="29">
        <f t="shared" si="8"/>
        <v>-7.8138709677419357E-2</v>
      </c>
      <c r="AF43" s="29">
        <f t="shared" si="8"/>
        <v>-7.8138709677419357E-2</v>
      </c>
      <c r="AG43" s="29">
        <f t="shared" si="8"/>
        <v>-7.8138709677419357E-2</v>
      </c>
      <c r="AH43" s="29">
        <f t="shared" si="8"/>
        <v>-7.8138709677419357E-2</v>
      </c>
    </row>
    <row r="44" spans="2:34">
      <c r="B44" s="18" t="s">
        <v>64</v>
      </c>
      <c r="C44" s="19" t="s">
        <v>55</v>
      </c>
      <c r="D44" s="10"/>
      <c r="E44" s="20">
        <v>5980</v>
      </c>
      <c r="F44" s="10"/>
      <c r="G44" s="21"/>
      <c r="H44" s="21"/>
      <c r="I44" s="22">
        <v>5910</v>
      </c>
      <c r="J44" s="39">
        <f t="shared" si="0"/>
        <v>-1.1705685618729096E-2</v>
      </c>
      <c r="K44" s="20">
        <v>6630</v>
      </c>
      <c r="L44" s="40">
        <f t="shared" si="1"/>
        <v>0.10869565217391304</v>
      </c>
      <c r="M44" s="20">
        <v>5530</v>
      </c>
      <c r="N44" s="40">
        <f t="shared" si="2"/>
        <v>-7.5250836120401343E-2</v>
      </c>
      <c r="O44" s="41">
        <v>7190</v>
      </c>
      <c r="P44" s="39">
        <f t="shared" si="3"/>
        <v>0.20234113712374582</v>
      </c>
      <c r="Q44" s="41">
        <v>5530</v>
      </c>
      <c r="R44" s="39">
        <f t="shared" si="4"/>
        <v>-7.5250836120401343E-2</v>
      </c>
      <c r="S44" s="41">
        <v>5980</v>
      </c>
      <c r="T44" s="39">
        <f t="shared" si="5"/>
        <v>0</v>
      </c>
      <c r="U44" s="21"/>
      <c r="V44" s="10"/>
      <c r="W44" s="28"/>
      <c r="X44" s="29">
        <f t="shared" si="8"/>
        <v>6.7000000000000002E-3</v>
      </c>
      <c r="Y44" s="29">
        <f t="shared" si="8"/>
        <v>1.67E-2</v>
      </c>
      <c r="Z44" s="29">
        <f t="shared" si="8"/>
        <v>2.6699999999999998E-2</v>
      </c>
      <c r="AA44" s="29">
        <f t="shared" si="8"/>
        <v>3.1700000000000006E-2</v>
      </c>
      <c r="AB44" s="29">
        <f t="shared" si="8"/>
        <v>3.5700000000000003E-2</v>
      </c>
      <c r="AC44" s="29">
        <f t="shared" si="8"/>
        <v>3.6700000000000003E-2</v>
      </c>
      <c r="AD44" s="29">
        <f t="shared" si="8"/>
        <v>3.7700000000000004E-2</v>
      </c>
      <c r="AE44" s="29">
        <f t="shared" si="8"/>
        <v>3.8700000000000005E-2</v>
      </c>
      <c r="AF44" s="29">
        <f t="shared" si="8"/>
        <v>4.1700000000000001E-2</v>
      </c>
      <c r="AG44" s="29">
        <f t="shared" si="8"/>
        <v>4.6700000000000005E-2</v>
      </c>
      <c r="AH44" s="29">
        <f t="shared" si="8"/>
        <v>5.67E-2</v>
      </c>
    </row>
    <row r="45" spans="2:34">
      <c r="B45" s="18"/>
      <c r="C45" s="19" t="s">
        <v>65</v>
      </c>
      <c r="D45" s="10"/>
      <c r="E45" s="20">
        <v>3405</v>
      </c>
      <c r="F45" s="10"/>
      <c r="G45" s="21"/>
      <c r="H45" s="21"/>
      <c r="I45" s="22">
        <v>3325</v>
      </c>
      <c r="J45" s="39">
        <f t="shared" si="0"/>
        <v>-2.3494860499265784E-2</v>
      </c>
      <c r="K45" s="20">
        <v>3360</v>
      </c>
      <c r="L45" s="40">
        <f t="shared" si="1"/>
        <v>-1.3215859030837005E-2</v>
      </c>
      <c r="M45" s="20">
        <v>3150</v>
      </c>
      <c r="N45" s="40">
        <f t="shared" si="2"/>
        <v>-7.4889867841409691E-2</v>
      </c>
      <c r="O45" s="41">
        <v>3620</v>
      </c>
      <c r="P45" s="39">
        <f t="shared" si="3"/>
        <v>6.3142437591776804E-2</v>
      </c>
      <c r="Q45" s="41">
        <v>3115</v>
      </c>
      <c r="R45" s="39">
        <f t="shared" si="4"/>
        <v>-8.5168869309838469E-2</v>
      </c>
      <c r="S45" s="41">
        <v>3240</v>
      </c>
      <c r="T45" s="39">
        <f t="shared" si="5"/>
        <v>-4.8458149779735685E-2</v>
      </c>
      <c r="U45" s="21"/>
      <c r="V45" s="10"/>
      <c r="W45" s="28"/>
      <c r="X45" s="29">
        <f t="shared" si="8"/>
        <v>6.7000000000000002E-3</v>
      </c>
      <c r="Y45" s="29">
        <f t="shared" si="8"/>
        <v>1.67E-2</v>
      </c>
      <c r="Z45" s="29">
        <f t="shared" si="8"/>
        <v>2.6699999999999998E-2</v>
      </c>
      <c r="AA45" s="29">
        <f t="shared" si="8"/>
        <v>3.1700000000000006E-2</v>
      </c>
      <c r="AB45" s="29">
        <f t="shared" si="8"/>
        <v>3.5700000000000003E-2</v>
      </c>
      <c r="AC45" s="29">
        <f t="shared" si="8"/>
        <v>3.6700000000000003E-2</v>
      </c>
      <c r="AD45" s="29">
        <f t="shared" si="8"/>
        <v>3.7700000000000004E-2</v>
      </c>
      <c r="AE45" s="29">
        <f t="shared" si="8"/>
        <v>3.8700000000000005E-2</v>
      </c>
      <c r="AF45" s="29">
        <f t="shared" si="8"/>
        <v>4.1700000000000001E-2</v>
      </c>
      <c r="AG45" s="29">
        <f t="shared" si="8"/>
        <v>4.6700000000000005E-2</v>
      </c>
      <c r="AH45" s="29">
        <f t="shared" si="8"/>
        <v>5.67E-2</v>
      </c>
    </row>
    <row r="46" spans="2:34">
      <c r="B46" s="18"/>
      <c r="C46" s="19" t="s">
        <v>61</v>
      </c>
      <c r="D46" s="10"/>
      <c r="E46" s="20">
        <v>5520</v>
      </c>
      <c r="F46" s="10"/>
      <c r="G46" s="21"/>
      <c r="H46" s="21"/>
      <c r="I46" s="22">
        <v>5460</v>
      </c>
      <c r="J46" s="39">
        <f t="shared" si="0"/>
        <v>-1.0869565217391304E-2</v>
      </c>
      <c r="K46" s="20">
        <v>5620</v>
      </c>
      <c r="L46" s="40">
        <f t="shared" si="1"/>
        <v>1.8115942028985508E-2</v>
      </c>
      <c r="M46" s="20">
        <v>5300</v>
      </c>
      <c r="N46" s="40">
        <f t="shared" si="2"/>
        <v>-3.9855072463768113E-2</v>
      </c>
      <c r="O46" s="41">
        <v>6890</v>
      </c>
      <c r="P46" s="39">
        <f t="shared" si="3"/>
        <v>0.24818840579710144</v>
      </c>
      <c r="Q46" s="41">
        <v>5300</v>
      </c>
      <c r="R46" s="39">
        <f t="shared" si="4"/>
        <v>-3.9855072463768113E-2</v>
      </c>
      <c r="S46" s="41">
        <v>5890</v>
      </c>
      <c r="T46" s="39">
        <f t="shared" si="5"/>
        <v>6.7028985507246383E-2</v>
      </c>
      <c r="U46" s="21"/>
      <c r="V46" s="10"/>
      <c r="W46" s="28"/>
      <c r="X46" s="29">
        <f t="shared" si="8"/>
        <v>6.7000000000000002E-3</v>
      </c>
      <c r="Y46" s="29">
        <f t="shared" si="8"/>
        <v>1.67E-2</v>
      </c>
      <c r="Z46" s="29">
        <f t="shared" si="8"/>
        <v>2.6699999999999998E-2</v>
      </c>
      <c r="AA46" s="29">
        <f t="shared" si="8"/>
        <v>3.1700000000000006E-2</v>
      </c>
      <c r="AB46" s="29">
        <f t="shared" si="8"/>
        <v>3.5700000000000003E-2</v>
      </c>
      <c r="AC46" s="29">
        <f t="shared" si="8"/>
        <v>3.6700000000000003E-2</v>
      </c>
      <c r="AD46" s="29">
        <f t="shared" si="8"/>
        <v>3.7700000000000004E-2</v>
      </c>
      <c r="AE46" s="29">
        <f t="shared" si="8"/>
        <v>3.8700000000000005E-2</v>
      </c>
      <c r="AF46" s="29">
        <f t="shared" si="8"/>
        <v>4.1700000000000001E-2</v>
      </c>
      <c r="AG46" s="29">
        <f t="shared" si="8"/>
        <v>4.6700000000000005E-2</v>
      </c>
      <c r="AH46" s="29">
        <f t="shared" si="8"/>
        <v>5.67E-2</v>
      </c>
    </row>
    <row r="47" spans="2:34">
      <c r="B47" s="18"/>
      <c r="C47" s="19" t="s">
        <v>66</v>
      </c>
      <c r="D47" s="10"/>
      <c r="E47" s="20">
        <v>2670</v>
      </c>
      <c r="F47" s="10"/>
      <c r="G47" s="21"/>
      <c r="H47" s="21"/>
      <c r="I47" s="22">
        <v>2535</v>
      </c>
      <c r="J47" s="39">
        <f t="shared" si="0"/>
        <v>-5.0561797752808987E-2</v>
      </c>
      <c r="K47" s="20">
        <v>2760</v>
      </c>
      <c r="L47" s="40">
        <f t="shared" si="1"/>
        <v>3.3707865168539325E-2</v>
      </c>
      <c r="M47" s="20">
        <v>2430</v>
      </c>
      <c r="N47" s="40">
        <f t="shared" si="2"/>
        <v>-8.98876404494382E-2</v>
      </c>
      <c r="O47" s="41">
        <v>2785</v>
      </c>
      <c r="P47" s="39">
        <f t="shared" si="3"/>
        <v>4.307116104868914E-2</v>
      </c>
      <c r="Q47" s="41">
        <v>2510</v>
      </c>
      <c r="R47" s="39">
        <f t="shared" si="4"/>
        <v>-5.9925093632958802E-2</v>
      </c>
      <c r="S47" s="41">
        <v>2555</v>
      </c>
      <c r="T47" s="39">
        <f t="shared" si="5"/>
        <v>-4.307116104868914E-2</v>
      </c>
      <c r="U47" s="21"/>
      <c r="V47" s="10"/>
      <c r="W47" s="28"/>
      <c r="X47" s="29">
        <f t="shared" si="8"/>
        <v>6.7000000000000002E-3</v>
      </c>
      <c r="Y47" s="29">
        <f t="shared" si="8"/>
        <v>1.67E-2</v>
      </c>
      <c r="Z47" s="29">
        <f t="shared" si="8"/>
        <v>2.6699999999999998E-2</v>
      </c>
      <c r="AA47" s="29">
        <f t="shared" si="8"/>
        <v>3.1700000000000006E-2</v>
      </c>
      <c r="AB47" s="29">
        <f t="shared" si="8"/>
        <v>3.5700000000000003E-2</v>
      </c>
      <c r="AC47" s="29">
        <f t="shared" si="8"/>
        <v>3.6700000000000003E-2</v>
      </c>
      <c r="AD47" s="29">
        <f t="shared" si="8"/>
        <v>3.7700000000000004E-2</v>
      </c>
      <c r="AE47" s="29">
        <f t="shared" si="8"/>
        <v>3.8700000000000005E-2</v>
      </c>
      <c r="AF47" s="29">
        <f t="shared" si="8"/>
        <v>-4.6371161048689137E-2</v>
      </c>
      <c r="AG47" s="29">
        <f t="shared" si="8"/>
        <v>-4.6371161048689137E-2</v>
      </c>
      <c r="AH47" s="29">
        <f t="shared" si="8"/>
        <v>-4.6371161048689137E-2</v>
      </c>
    </row>
    <row r="48" spans="2:34">
      <c r="B48" s="18"/>
      <c r="C48" s="19" t="s">
        <v>57</v>
      </c>
      <c r="D48" s="10"/>
      <c r="E48" s="20">
        <v>2975</v>
      </c>
      <c r="F48" s="10"/>
      <c r="G48" s="21"/>
      <c r="H48" s="21"/>
      <c r="I48" s="22">
        <v>2945</v>
      </c>
      <c r="J48" s="39">
        <f t="shared" si="0"/>
        <v>-1.0084033613445379E-2</v>
      </c>
      <c r="K48" s="20">
        <v>3100</v>
      </c>
      <c r="L48" s="40">
        <f t="shared" si="1"/>
        <v>4.2016806722689079E-2</v>
      </c>
      <c r="M48" s="20">
        <v>2860</v>
      </c>
      <c r="N48" s="40">
        <f t="shared" si="2"/>
        <v>-3.8655462184873951E-2</v>
      </c>
      <c r="O48" s="41">
        <v>3110</v>
      </c>
      <c r="P48" s="39">
        <f t="shared" si="3"/>
        <v>4.53781512605042E-2</v>
      </c>
      <c r="Q48" s="41">
        <v>2860</v>
      </c>
      <c r="R48" s="39">
        <f t="shared" si="4"/>
        <v>-3.8655462184873951E-2</v>
      </c>
      <c r="S48" s="41">
        <v>2950</v>
      </c>
      <c r="T48" s="39">
        <f t="shared" si="5"/>
        <v>-8.4033613445378148E-3</v>
      </c>
      <c r="U48" s="21"/>
      <c r="V48" s="10"/>
      <c r="W48" s="28"/>
      <c r="X48" s="29">
        <f t="shared" si="8"/>
        <v>6.7000000000000002E-3</v>
      </c>
      <c r="Y48" s="29">
        <f t="shared" si="8"/>
        <v>1.67E-2</v>
      </c>
      <c r="Z48" s="29">
        <f t="shared" si="8"/>
        <v>2.6699999999999998E-2</v>
      </c>
      <c r="AA48" s="29">
        <f t="shared" si="8"/>
        <v>3.1700000000000006E-2</v>
      </c>
      <c r="AB48" s="29">
        <f t="shared" si="8"/>
        <v>3.5700000000000003E-2</v>
      </c>
      <c r="AC48" s="29">
        <f t="shared" si="8"/>
        <v>3.6700000000000003E-2</v>
      </c>
      <c r="AD48" s="29">
        <f t="shared" si="8"/>
        <v>3.7700000000000004E-2</v>
      </c>
      <c r="AE48" s="29">
        <f t="shared" si="8"/>
        <v>3.8700000000000005E-2</v>
      </c>
      <c r="AF48" s="29">
        <f t="shared" si="8"/>
        <v>4.1700000000000001E-2</v>
      </c>
      <c r="AG48" s="29">
        <f t="shared" si="8"/>
        <v>-1.1703361344537814E-2</v>
      </c>
      <c r="AH48" s="29">
        <f t="shared" si="8"/>
        <v>-1.1703361344537814E-2</v>
      </c>
    </row>
    <row r="49" spans="2:34">
      <c r="B49" s="18"/>
      <c r="C49" s="19" t="s">
        <v>27</v>
      </c>
      <c r="D49" s="10"/>
      <c r="E49" s="20">
        <v>6900</v>
      </c>
      <c r="F49" s="10"/>
      <c r="G49" s="21"/>
      <c r="H49" s="21"/>
      <c r="I49" s="22">
        <v>6980</v>
      </c>
      <c r="J49" s="39">
        <f t="shared" si="0"/>
        <v>1.1594202898550725E-2</v>
      </c>
      <c r="K49" s="20">
        <v>7180</v>
      </c>
      <c r="L49" s="40">
        <f t="shared" si="1"/>
        <v>4.0579710144927533E-2</v>
      </c>
      <c r="M49" s="20">
        <v>6810</v>
      </c>
      <c r="N49" s="40">
        <f t="shared" si="2"/>
        <v>-1.3043478260869565E-2</v>
      </c>
      <c r="O49" s="41">
        <v>7240</v>
      </c>
      <c r="P49" s="39">
        <f t="shared" si="3"/>
        <v>4.9275362318840582E-2</v>
      </c>
      <c r="Q49" s="41">
        <v>6530</v>
      </c>
      <c r="R49" s="39">
        <f t="shared" si="4"/>
        <v>-5.3623188405797099E-2</v>
      </c>
      <c r="S49" s="41">
        <v>6530</v>
      </c>
      <c r="T49" s="39">
        <f t="shared" si="5"/>
        <v>-5.3623188405797099E-2</v>
      </c>
      <c r="U49" s="21"/>
      <c r="V49" s="10"/>
      <c r="W49" s="28"/>
      <c r="X49" s="29">
        <f t="shared" si="8"/>
        <v>6.7000000000000002E-3</v>
      </c>
      <c r="Y49" s="29">
        <f t="shared" si="8"/>
        <v>1.67E-2</v>
      </c>
      <c r="Z49" s="29">
        <f t="shared" si="8"/>
        <v>2.6699999999999998E-2</v>
      </c>
      <c r="AA49" s="29">
        <f t="shared" si="8"/>
        <v>3.1700000000000006E-2</v>
      </c>
      <c r="AB49" s="29">
        <f t="shared" si="8"/>
        <v>3.5700000000000003E-2</v>
      </c>
      <c r="AC49" s="29">
        <f t="shared" si="8"/>
        <v>3.6700000000000003E-2</v>
      </c>
      <c r="AD49" s="29">
        <f t="shared" si="8"/>
        <v>3.7700000000000004E-2</v>
      </c>
      <c r="AE49" s="29">
        <f t="shared" si="8"/>
        <v>3.8700000000000005E-2</v>
      </c>
      <c r="AF49" s="29">
        <f t="shared" si="8"/>
        <v>4.1700000000000001E-2</v>
      </c>
      <c r="AG49" s="29">
        <f t="shared" si="8"/>
        <v>-5.6923188405797097E-2</v>
      </c>
      <c r="AH49" s="29">
        <f t="shared" si="8"/>
        <v>-5.6923188405797097E-2</v>
      </c>
    </row>
    <row r="50" spans="2:34">
      <c r="B50" s="18" t="s">
        <v>67</v>
      </c>
      <c r="C50" s="19" t="s">
        <v>55</v>
      </c>
      <c r="D50" s="10"/>
      <c r="E50" s="20">
        <v>5980</v>
      </c>
      <c r="F50" s="10"/>
      <c r="G50" s="21"/>
      <c r="H50" s="21"/>
      <c r="I50" s="22">
        <v>6330</v>
      </c>
      <c r="J50" s="39">
        <f t="shared" si="0"/>
        <v>5.8528428093645488E-2</v>
      </c>
      <c r="K50" s="20">
        <v>6940</v>
      </c>
      <c r="L50" s="40">
        <f t="shared" si="1"/>
        <v>0.16053511705685619</v>
      </c>
      <c r="M50" s="20">
        <v>5950</v>
      </c>
      <c r="N50" s="40">
        <f t="shared" si="2"/>
        <v>-5.016722408026756E-3</v>
      </c>
      <c r="O50" s="41">
        <v>6940</v>
      </c>
      <c r="P50" s="39">
        <f t="shared" si="3"/>
        <v>0.16053511705685619</v>
      </c>
      <c r="Q50" s="41">
        <v>5480</v>
      </c>
      <c r="R50" s="39">
        <f t="shared" si="4"/>
        <v>-8.3612040133779264E-2</v>
      </c>
      <c r="S50" s="41">
        <v>6170</v>
      </c>
      <c r="T50" s="39">
        <f t="shared" si="5"/>
        <v>3.177257525083612E-2</v>
      </c>
      <c r="U50" s="21"/>
      <c r="V50" s="10"/>
      <c r="W50" s="28"/>
      <c r="X50" s="29">
        <f t="shared" si="8"/>
        <v>6.7000000000000002E-3</v>
      </c>
      <c r="Y50" s="29">
        <f t="shared" si="8"/>
        <v>1.67E-2</v>
      </c>
      <c r="Z50" s="29">
        <f t="shared" si="8"/>
        <v>2.6699999999999998E-2</v>
      </c>
      <c r="AA50" s="29">
        <f t="shared" si="8"/>
        <v>3.1700000000000006E-2</v>
      </c>
      <c r="AB50" s="29">
        <f t="shared" si="8"/>
        <v>3.5700000000000003E-2</v>
      </c>
      <c r="AC50" s="29">
        <f t="shared" si="8"/>
        <v>3.6700000000000003E-2</v>
      </c>
      <c r="AD50" s="29">
        <f t="shared" si="8"/>
        <v>3.7700000000000004E-2</v>
      </c>
      <c r="AE50" s="29">
        <f t="shared" si="8"/>
        <v>3.8700000000000005E-2</v>
      </c>
      <c r="AF50" s="29">
        <f t="shared" si="8"/>
        <v>4.1700000000000001E-2</v>
      </c>
      <c r="AG50" s="29">
        <f t="shared" si="8"/>
        <v>4.6700000000000005E-2</v>
      </c>
      <c r="AH50" s="29">
        <f t="shared" si="8"/>
        <v>5.67E-2</v>
      </c>
    </row>
    <row r="51" spans="2:34">
      <c r="B51" s="18"/>
      <c r="C51" s="19" t="s">
        <v>68</v>
      </c>
      <c r="D51" s="10"/>
      <c r="E51" s="20">
        <v>4755</v>
      </c>
      <c r="F51" s="10"/>
      <c r="G51" s="21"/>
      <c r="H51" s="21"/>
      <c r="I51" s="22">
        <v>4785</v>
      </c>
      <c r="J51" s="39">
        <f t="shared" si="0"/>
        <v>6.3091482649842269E-3</v>
      </c>
      <c r="K51" s="20">
        <v>5410</v>
      </c>
      <c r="L51" s="40">
        <f t="shared" si="1"/>
        <v>0.1377497371188223</v>
      </c>
      <c r="M51" s="20">
        <v>4785</v>
      </c>
      <c r="N51" s="40">
        <f t="shared" si="2"/>
        <v>6.3091482649842269E-3</v>
      </c>
      <c r="O51" s="41">
        <v>5410</v>
      </c>
      <c r="P51" s="39">
        <f t="shared" si="3"/>
        <v>0.1377497371188223</v>
      </c>
      <c r="Q51" s="41">
        <v>4310</v>
      </c>
      <c r="R51" s="39">
        <f t="shared" si="4"/>
        <v>-9.3585699263932703E-2</v>
      </c>
      <c r="S51" s="41">
        <v>4365</v>
      </c>
      <c r="T51" s="39">
        <f t="shared" si="5"/>
        <v>-8.2018927444794956E-2</v>
      </c>
      <c r="U51" s="21"/>
      <c r="V51" s="10"/>
      <c r="W51" s="28"/>
      <c r="X51" s="29">
        <f t="shared" ref="X51:AH66" si="9">IF($P51&gt;=X$2,X$2,$T51)-0.0033</f>
        <v>6.7000000000000002E-3</v>
      </c>
      <c r="Y51" s="29">
        <f t="shared" si="9"/>
        <v>1.67E-2</v>
      </c>
      <c r="Z51" s="29">
        <f t="shared" si="9"/>
        <v>2.6699999999999998E-2</v>
      </c>
      <c r="AA51" s="29">
        <f t="shared" si="9"/>
        <v>3.1700000000000006E-2</v>
      </c>
      <c r="AB51" s="29">
        <f t="shared" si="9"/>
        <v>3.5700000000000003E-2</v>
      </c>
      <c r="AC51" s="29">
        <f t="shared" si="9"/>
        <v>3.6700000000000003E-2</v>
      </c>
      <c r="AD51" s="29">
        <f t="shared" si="9"/>
        <v>3.7700000000000004E-2</v>
      </c>
      <c r="AE51" s="29">
        <f t="shared" si="9"/>
        <v>3.8700000000000005E-2</v>
      </c>
      <c r="AF51" s="29">
        <f t="shared" si="9"/>
        <v>4.1700000000000001E-2</v>
      </c>
      <c r="AG51" s="29">
        <f t="shared" si="9"/>
        <v>4.6700000000000005E-2</v>
      </c>
      <c r="AH51" s="29">
        <f t="shared" si="9"/>
        <v>5.67E-2</v>
      </c>
    </row>
    <row r="52" spans="2:34">
      <c r="B52" s="18"/>
      <c r="C52" s="19" t="s">
        <v>69</v>
      </c>
      <c r="D52" s="10"/>
      <c r="E52" s="20">
        <v>1680</v>
      </c>
      <c r="F52" s="10"/>
      <c r="G52" s="21"/>
      <c r="H52" s="21"/>
      <c r="I52" s="22">
        <v>1650</v>
      </c>
      <c r="J52" s="39">
        <f t="shared" si="0"/>
        <v>-1.7857142857142856E-2</v>
      </c>
      <c r="K52" s="20">
        <v>1695</v>
      </c>
      <c r="L52" s="40">
        <f t="shared" si="1"/>
        <v>8.9285714285714281E-3</v>
      </c>
      <c r="M52" s="20">
        <v>1575</v>
      </c>
      <c r="N52" s="40">
        <f t="shared" si="2"/>
        <v>-6.25E-2</v>
      </c>
      <c r="O52" s="41">
        <v>1695</v>
      </c>
      <c r="P52" s="39">
        <f t="shared" si="3"/>
        <v>8.9285714285714281E-3</v>
      </c>
      <c r="Q52" s="41">
        <v>1559</v>
      </c>
      <c r="R52" s="39">
        <f t="shared" si="4"/>
        <v>-7.2023809523809518E-2</v>
      </c>
      <c r="S52" s="41">
        <v>1575</v>
      </c>
      <c r="T52" s="39">
        <f t="shared" si="5"/>
        <v>-6.25E-2</v>
      </c>
      <c r="U52" s="21"/>
      <c r="V52" s="10"/>
      <c r="W52" s="28"/>
      <c r="X52" s="29">
        <f t="shared" si="9"/>
        <v>-6.5799999999999997E-2</v>
      </c>
      <c r="Y52" s="29">
        <f t="shared" si="9"/>
        <v>-6.5799999999999997E-2</v>
      </c>
      <c r="Z52" s="29">
        <f t="shared" si="9"/>
        <v>-6.5799999999999997E-2</v>
      </c>
      <c r="AA52" s="29">
        <f t="shared" si="9"/>
        <v>-6.5799999999999997E-2</v>
      </c>
      <c r="AB52" s="29">
        <f t="shared" si="9"/>
        <v>-6.5799999999999997E-2</v>
      </c>
      <c r="AC52" s="29">
        <f t="shared" si="9"/>
        <v>-6.5799999999999997E-2</v>
      </c>
      <c r="AD52" s="29">
        <f t="shared" si="9"/>
        <v>-6.5799999999999997E-2</v>
      </c>
      <c r="AE52" s="29">
        <f t="shared" si="9"/>
        <v>-6.5799999999999997E-2</v>
      </c>
      <c r="AF52" s="29">
        <f t="shared" si="9"/>
        <v>-6.5799999999999997E-2</v>
      </c>
      <c r="AG52" s="29">
        <f t="shared" si="9"/>
        <v>-6.5799999999999997E-2</v>
      </c>
      <c r="AH52" s="29">
        <f t="shared" si="9"/>
        <v>-6.5799999999999997E-2</v>
      </c>
    </row>
    <row r="53" spans="2:34">
      <c r="B53" s="18"/>
      <c r="C53" s="19" t="s">
        <v>65</v>
      </c>
      <c r="D53" s="10"/>
      <c r="E53" s="20">
        <v>3165</v>
      </c>
      <c r="F53" s="10"/>
      <c r="G53" s="21"/>
      <c r="H53" s="21"/>
      <c r="I53" s="22">
        <v>3235</v>
      </c>
      <c r="J53" s="39">
        <f t="shared" si="0"/>
        <v>2.2116903633491312E-2</v>
      </c>
      <c r="K53" s="20">
        <v>3310</v>
      </c>
      <c r="L53" s="40">
        <f t="shared" si="1"/>
        <v>4.5813586097946286E-2</v>
      </c>
      <c r="M53" s="20">
        <v>3010</v>
      </c>
      <c r="N53" s="40">
        <f t="shared" si="2"/>
        <v>-4.8973143759873619E-2</v>
      </c>
      <c r="O53" s="41">
        <v>3310</v>
      </c>
      <c r="P53" s="39">
        <f t="shared" si="3"/>
        <v>4.5813586097946286E-2</v>
      </c>
      <c r="Q53" s="41">
        <v>2805</v>
      </c>
      <c r="R53" s="39">
        <f t="shared" si="4"/>
        <v>-0.11374407582938388</v>
      </c>
      <c r="S53" s="41">
        <v>2970</v>
      </c>
      <c r="T53" s="39">
        <f t="shared" si="5"/>
        <v>-6.1611374407582936E-2</v>
      </c>
      <c r="U53" s="21"/>
      <c r="V53" s="10"/>
      <c r="W53" s="28"/>
      <c r="X53" s="29">
        <f t="shared" si="9"/>
        <v>6.7000000000000002E-3</v>
      </c>
      <c r="Y53" s="29">
        <f t="shared" si="9"/>
        <v>1.67E-2</v>
      </c>
      <c r="Z53" s="29">
        <f t="shared" si="9"/>
        <v>2.6699999999999998E-2</v>
      </c>
      <c r="AA53" s="29">
        <f t="shared" si="9"/>
        <v>3.1700000000000006E-2</v>
      </c>
      <c r="AB53" s="29">
        <f t="shared" si="9"/>
        <v>3.5700000000000003E-2</v>
      </c>
      <c r="AC53" s="29">
        <f t="shared" si="9"/>
        <v>3.6700000000000003E-2</v>
      </c>
      <c r="AD53" s="29">
        <f t="shared" si="9"/>
        <v>3.7700000000000004E-2</v>
      </c>
      <c r="AE53" s="29">
        <f t="shared" si="9"/>
        <v>3.8700000000000005E-2</v>
      </c>
      <c r="AF53" s="29">
        <f t="shared" si="9"/>
        <v>4.1700000000000001E-2</v>
      </c>
      <c r="AG53" s="29">
        <f t="shared" si="9"/>
        <v>-6.4911374407582934E-2</v>
      </c>
      <c r="AH53" s="29">
        <f t="shared" si="9"/>
        <v>-6.4911374407582934E-2</v>
      </c>
    </row>
    <row r="54" spans="2:34">
      <c r="B54" s="18"/>
      <c r="C54" s="19" t="s">
        <v>61</v>
      </c>
      <c r="D54" s="10"/>
      <c r="E54" s="20">
        <v>5890</v>
      </c>
      <c r="F54" s="10"/>
      <c r="G54" s="21"/>
      <c r="H54" s="21"/>
      <c r="I54" s="22">
        <v>5770</v>
      </c>
      <c r="J54" s="39">
        <f t="shared" si="0"/>
        <v>-2.037351443123939E-2</v>
      </c>
      <c r="K54" s="20">
        <v>5890</v>
      </c>
      <c r="L54" s="40">
        <f t="shared" si="1"/>
        <v>0</v>
      </c>
      <c r="M54" s="20">
        <v>5300</v>
      </c>
      <c r="N54" s="40">
        <f t="shared" si="2"/>
        <v>-0.100169779286927</v>
      </c>
      <c r="O54" s="41">
        <v>5890</v>
      </c>
      <c r="P54" s="39">
        <f t="shared" si="3"/>
        <v>0</v>
      </c>
      <c r="Q54" s="41">
        <v>4995</v>
      </c>
      <c r="R54" s="39">
        <f t="shared" si="4"/>
        <v>-0.15195246179966043</v>
      </c>
      <c r="S54" s="41">
        <v>5090</v>
      </c>
      <c r="T54" s="39">
        <f t="shared" si="5"/>
        <v>-0.13582342954159593</v>
      </c>
      <c r="U54" s="21"/>
      <c r="V54" s="10"/>
      <c r="W54" s="28"/>
      <c r="X54" s="29">
        <f t="shared" si="9"/>
        <v>-0.13912342954159593</v>
      </c>
      <c r="Y54" s="29">
        <f t="shared" si="9"/>
        <v>-0.13912342954159593</v>
      </c>
      <c r="Z54" s="29">
        <f t="shared" si="9"/>
        <v>-0.13912342954159593</v>
      </c>
      <c r="AA54" s="29">
        <f t="shared" si="9"/>
        <v>-0.13912342954159593</v>
      </c>
      <c r="AB54" s="29">
        <f t="shared" si="9"/>
        <v>-0.13912342954159593</v>
      </c>
      <c r="AC54" s="29">
        <f t="shared" si="9"/>
        <v>-0.13912342954159593</v>
      </c>
      <c r="AD54" s="29">
        <f t="shared" si="9"/>
        <v>-0.13912342954159593</v>
      </c>
      <c r="AE54" s="29">
        <f t="shared" si="9"/>
        <v>-0.13912342954159593</v>
      </c>
      <c r="AF54" s="29">
        <f t="shared" si="9"/>
        <v>-0.13912342954159593</v>
      </c>
      <c r="AG54" s="29">
        <f t="shared" si="9"/>
        <v>-0.13912342954159593</v>
      </c>
      <c r="AH54" s="29">
        <f t="shared" si="9"/>
        <v>-0.13912342954159593</v>
      </c>
    </row>
    <row r="55" spans="2:34">
      <c r="B55" s="18"/>
      <c r="C55" s="19" t="s">
        <v>70</v>
      </c>
      <c r="D55" s="10"/>
      <c r="E55" s="20">
        <v>4425</v>
      </c>
      <c r="F55" s="10"/>
      <c r="G55" s="21"/>
      <c r="H55" s="21"/>
      <c r="I55" s="22">
        <v>4440</v>
      </c>
      <c r="J55" s="39">
        <f t="shared" si="0"/>
        <v>3.3898305084745762E-3</v>
      </c>
      <c r="K55" s="20">
        <v>4780</v>
      </c>
      <c r="L55" s="40">
        <f t="shared" si="1"/>
        <v>8.0225988700564965E-2</v>
      </c>
      <c r="M55" s="20">
        <v>4330</v>
      </c>
      <c r="N55" s="40">
        <f t="shared" si="2"/>
        <v>-2.1468926553672316E-2</v>
      </c>
      <c r="O55" s="41">
        <v>4780</v>
      </c>
      <c r="P55" s="39">
        <f t="shared" si="3"/>
        <v>8.0225988700564965E-2</v>
      </c>
      <c r="Q55" s="41">
        <v>4165</v>
      </c>
      <c r="R55" s="39">
        <f t="shared" si="4"/>
        <v>-5.8757062146892657E-2</v>
      </c>
      <c r="S55" s="41">
        <v>4415</v>
      </c>
      <c r="T55" s="39">
        <f t="shared" si="5"/>
        <v>-2.2598870056497176E-3</v>
      </c>
      <c r="U55" s="21"/>
      <c r="V55" s="10"/>
      <c r="W55" s="28"/>
      <c r="X55" s="29">
        <f t="shared" si="9"/>
        <v>6.7000000000000002E-3</v>
      </c>
      <c r="Y55" s="29">
        <f t="shared" si="9"/>
        <v>1.67E-2</v>
      </c>
      <c r="Z55" s="29">
        <f t="shared" si="9"/>
        <v>2.6699999999999998E-2</v>
      </c>
      <c r="AA55" s="29">
        <f t="shared" si="9"/>
        <v>3.1700000000000006E-2</v>
      </c>
      <c r="AB55" s="29">
        <f t="shared" si="9"/>
        <v>3.5700000000000003E-2</v>
      </c>
      <c r="AC55" s="29">
        <f t="shared" si="9"/>
        <v>3.6700000000000003E-2</v>
      </c>
      <c r="AD55" s="29">
        <f t="shared" si="9"/>
        <v>3.7700000000000004E-2</v>
      </c>
      <c r="AE55" s="29">
        <f t="shared" si="9"/>
        <v>3.8700000000000005E-2</v>
      </c>
      <c r="AF55" s="29">
        <f t="shared" si="9"/>
        <v>4.1700000000000001E-2</v>
      </c>
      <c r="AG55" s="29">
        <f t="shared" si="9"/>
        <v>4.6700000000000005E-2</v>
      </c>
      <c r="AH55" s="29">
        <f t="shared" si="9"/>
        <v>5.67E-2</v>
      </c>
    </row>
    <row r="56" spans="2:34">
      <c r="B56" s="18"/>
      <c r="C56" s="19" t="s">
        <v>71</v>
      </c>
      <c r="D56" s="10"/>
      <c r="E56" s="20">
        <v>3380</v>
      </c>
      <c r="F56" s="10"/>
      <c r="G56" s="21"/>
      <c r="H56" s="21"/>
      <c r="I56" s="22">
        <v>3520</v>
      </c>
      <c r="J56" s="39">
        <f t="shared" si="0"/>
        <v>4.142011834319527E-2</v>
      </c>
      <c r="K56" s="20">
        <v>3695</v>
      </c>
      <c r="L56" s="40">
        <f t="shared" si="1"/>
        <v>9.3195266272189353E-2</v>
      </c>
      <c r="M56" s="20">
        <v>3095</v>
      </c>
      <c r="N56" s="40">
        <f t="shared" si="2"/>
        <v>-8.4319526627218935E-2</v>
      </c>
      <c r="O56" s="41">
        <v>3695</v>
      </c>
      <c r="P56" s="39">
        <f t="shared" si="3"/>
        <v>9.3195266272189353E-2</v>
      </c>
      <c r="Q56" s="41">
        <v>2935</v>
      </c>
      <c r="R56" s="39">
        <f t="shared" si="4"/>
        <v>-0.13165680473372782</v>
      </c>
      <c r="S56" s="41">
        <v>3175</v>
      </c>
      <c r="T56" s="39">
        <f t="shared" si="5"/>
        <v>-6.0650887573964495E-2</v>
      </c>
      <c r="U56" s="21"/>
      <c r="V56" s="10"/>
      <c r="W56" s="28"/>
      <c r="X56" s="29">
        <f t="shared" si="9"/>
        <v>6.7000000000000002E-3</v>
      </c>
      <c r="Y56" s="29">
        <f t="shared" si="9"/>
        <v>1.67E-2</v>
      </c>
      <c r="Z56" s="29">
        <f t="shared" si="9"/>
        <v>2.6699999999999998E-2</v>
      </c>
      <c r="AA56" s="29">
        <f t="shared" si="9"/>
        <v>3.1700000000000006E-2</v>
      </c>
      <c r="AB56" s="29">
        <f t="shared" si="9"/>
        <v>3.5700000000000003E-2</v>
      </c>
      <c r="AC56" s="29">
        <f t="shared" si="9"/>
        <v>3.6700000000000003E-2</v>
      </c>
      <c r="AD56" s="29">
        <f t="shared" si="9"/>
        <v>3.7700000000000004E-2</v>
      </c>
      <c r="AE56" s="29">
        <f t="shared" si="9"/>
        <v>3.8700000000000005E-2</v>
      </c>
      <c r="AF56" s="29">
        <f t="shared" si="9"/>
        <v>4.1700000000000001E-2</v>
      </c>
      <c r="AG56" s="29">
        <f t="shared" si="9"/>
        <v>4.6700000000000005E-2</v>
      </c>
      <c r="AH56" s="29">
        <f t="shared" si="9"/>
        <v>5.67E-2</v>
      </c>
    </row>
    <row r="57" spans="2:34">
      <c r="B57" s="18"/>
      <c r="C57" s="19" t="s">
        <v>72</v>
      </c>
      <c r="D57" s="10"/>
      <c r="E57" s="20">
        <v>2705</v>
      </c>
      <c r="F57" s="10"/>
      <c r="G57" s="21"/>
      <c r="H57" s="21"/>
      <c r="I57" s="22">
        <v>2705</v>
      </c>
      <c r="J57" s="39">
        <f t="shared" si="0"/>
        <v>0</v>
      </c>
      <c r="K57" s="20">
        <v>2740</v>
      </c>
      <c r="L57" s="40">
        <f t="shared" si="1"/>
        <v>1.2939001848428836E-2</v>
      </c>
      <c r="M57" s="20">
        <v>2630</v>
      </c>
      <c r="N57" s="40">
        <f t="shared" si="2"/>
        <v>-2.7726432532347505E-2</v>
      </c>
      <c r="O57" s="41">
        <v>2810</v>
      </c>
      <c r="P57" s="39">
        <f t="shared" si="3"/>
        <v>3.8817005545286505E-2</v>
      </c>
      <c r="Q57" s="41">
        <v>2630</v>
      </c>
      <c r="R57" s="39">
        <f t="shared" si="4"/>
        <v>-2.7726432532347505E-2</v>
      </c>
      <c r="S57" s="41">
        <v>2770</v>
      </c>
      <c r="T57" s="39">
        <f t="shared" si="5"/>
        <v>2.4029574861367836E-2</v>
      </c>
      <c r="U57" s="21"/>
      <c r="V57" s="10"/>
      <c r="W57" s="28"/>
      <c r="X57" s="29">
        <f t="shared" si="9"/>
        <v>6.7000000000000002E-3</v>
      </c>
      <c r="Y57" s="29">
        <f t="shared" si="9"/>
        <v>1.67E-2</v>
      </c>
      <c r="Z57" s="29">
        <f t="shared" si="9"/>
        <v>2.6699999999999998E-2</v>
      </c>
      <c r="AA57" s="29">
        <f t="shared" si="9"/>
        <v>3.1700000000000006E-2</v>
      </c>
      <c r="AB57" s="29">
        <f t="shared" si="9"/>
        <v>2.0729574861367835E-2</v>
      </c>
      <c r="AC57" s="29">
        <f t="shared" si="9"/>
        <v>2.0729574861367835E-2</v>
      </c>
      <c r="AD57" s="29">
        <f t="shared" si="9"/>
        <v>2.0729574861367835E-2</v>
      </c>
      <c r="AE57" s="29">
        <f t="shared" si="9"/>
        <v>2.0729574861367835E-2</v>
      </c>
      <c r="AF57" s="29">
        <f t="shared" si="9"/>
        <v>2.0729574861367835E-2</v>
      </c>
      <c r="AG57" s="29">
        <f t="shared" si="9"/>
        <v>2.0729574861367835E-2</v>
      </c>
      <c r="AH57" s="29">
        <f t="shared" si="9"/>
        <v>2.0729574861367835E-2</v>
      </c>
    </row>
    <row r="58" spans="2:34">
      <c r="B58" s="18"/>
      <c r="C58" s="19" t="s">
        <v>73</v>
      </c>
      <c r="D58" s="10"/>
      <c r="E58" s="20">
        <v>8480</v>
      </c>
      <c r="F58" s="10"/>
      <c r="G58" s="21"/>
      <c r="H58" s="21"/>
      <c r="I58" s="22">
        <v>8990</v>
      </c>
      <c r="J58" s="39">
        <f t="shared" si="0"/>
        <v>6.0141509433962265E-2</v>
      </c>
      <c r="K58" s="20">
        <v>9680</v>
      </c>
      <c r="L58" s="40">
        <f t="shared" si="1"/>
        <v>0.14150943396226415</v>
      </c>
      <c r="M58" s="20">
        <v>7850</v>
      </c>
      <c r="N58" s="40">
        <f t="shared" si="2"/>
        <v>-7.4292452830188677E-2</v>
      </c>
      <c r="O58" s="41">
        <v>9680</v>
      </c>
      <c r="P58" s="39">
        <f t="shared" si="3"/>
        <v>0.14150943396226415</v>
      </c>
      <c r="Q58" s="41">
        <v>7510</v>
      </c>
      <c r="R58" s="39">
        <f t="shared" si="4"/>
        <v>-0.11438679245283019</v>
      </c>
      <c r="S58" s="41">
        <v>8120</v>
      </c>
      <c r="T58" s="39">
        <f t="shared" si="5"/>
        <v>-4.2452830188679243E-2</v>
      </c>
      <c r="U58" s="21"/>
      <c r="V58" s="10"/>
      <c r="W58" s="28"/>
      <c r="X58" s="29">
        <f t="shared" si="9"/>
        <v>6.7000000000000002E-3</v>
      </c>
      <c r="Y58" s="29">
        <f t="shared" si="9"/>
        <v>1.67E-2</v>
      </c>
      <c r="Z58" s="29">
        <f t="shared" si="9"/>
        <v>2.6699999999999998E-2</v>
      </c>
      <c r="AA58" s="29">
        <f t="shared" si="9"/>
        <v>3.1700000000000006E-2</v>
      </c>
      <c r="AB58" s="29">
        <f t="shared" si="9"/>
        <v>3.5700000000000003E-2</v>
      </c>
      <c r="AC58" s="29">
        <f t="shared" si="9"/>
        <v>3.6700000000000003E-2</v>
      </c>
      <c r="AD58" s="29">
        <f t="shared" si="9"/>
        <v>3.7700000000000004E-2</v>
      </c>
      <c r="AE58" s="29">
        <f t="shared" si="9"/>
        <v>3.8700000000000005E-2</v>
      </c>
      <c r="AF58" s="29">
        <f t="shared" si="9"/>
        <v>4.1700000000000001E-2</v>
      </c>
      <c r="AG58" s="29">
        <f t="shared" si="9"/>
        <v>4.6700000000000005E-2</v>
      </c>
      <c r="AH58" s="29">
        <f t="shared" si="9"/>
        <v>5.67E-2</v>
      </c>
    </row>
    <row r="59" spans="2:34">
      <c r="B59" s="18"/>
      <c r="C59" s="19" t="s">
        <v>74</v>
      </c>
      <c r="D59" s="10"/>
      <c r="E59" s="20">
        <v>4815</v>
      </c>
      <c r="F59" s="10"/>
      <c r="G59" s="21"/>
      <c r="H59" s="21"/>
      <c r="I59" s="22">
        <v>4750</v>
      </c>
      <c r="J59" s="39">
        <f t="shared" si="0"/>
        <v>-1.3499480789200415E-2</v>
      </c>
      <c r="K59" s="20">
        <v>4985</v>
      </c>
      <c r="L59" s="40">
        <f t="shared" si="1"/>
        <v>3.5306334371754934E-2</v>
      </c>
      <c r="M59" s="20">
        <v>4745</v>
      </c>
      <c r="N59" s="40">
        <f t="shared" si="2"/>
        <v>-1.4537902388369679E-2</v>
      </c>
      <c r="O59" s="41">
        <v>4985</v>
      </c>
      <c r="P59" s="39">
        <f t="shared" si="3"/>
        <v>3.5306334371754934E-2</v>
      </c>
      <c r="Q59" s="41">
        <v>4655</v>
      </c>
      <c r="R59" s="39">
        <f t="shared" si="4"/>
        <v>-3.3229491173416406E-2</v>
      </c>
      <c r="S59" s="41">
        <v>4710</v>
      </c>
      <c r="T59" s="39">
        <f t="shared" si="5"/>
        <v>-2.1806853582554516E-2</v>
      </c>
      <c r="U59" s="21"/>
      <c r="V59" s="10"/>
      <c r="W59" s="28"/>
      <c r="X59" s="29">
        <f t="shared" si="9"/>
        <v>6.7000000000000002E-3</v>
      </c>
      <c r="Y59" s="29">
        <f t="shared" si="9"/>
        <v>1.67E-2</v>
      </c>
      <c r="Z59" s="29">
        <f t="shared" si="9"/>
        <v>2.6699999999999998E-2</v>
      </c>
      <c r="AA59" s="29">
        <f t="shared" si="9"/>
        <v>3.1700000000000006E-2</v>
      </c>
      <c r="AB59" s="29">
        <f t="shared" si="9"/>
        <v>-2.5106853582554517E-2</v>
      </c>
      <c r="AC59" s="29">
        <f t="shared" si="9"/>
        <v>-2.5106853582554517E-2</v>
      </c>
      <c r="AD59" s="29">
        <f t="shared" si="9"/>
        <v>-2.5106853582554517E-2</v>
      </c>
      <c r="AE59" s="29">
        <f t="shared" si="9"/>
        <v>-2.5106853582554517E-2</v>
      </c>
      <c r="AF59" s="29">
        <f t="shared" si="9"/>
        <v>-2.5106853582554517E-2</v>
      </c>
      <c r="AG59" s="29">
        <f t="shared" si="9"/>
        <v>-2.5106853582554517E-2</v>
      </c>
      <c r="AH59" s="29">
        <f t="shared" si="9"/>
        <v>-2.5106853582554517E-2</v>
      </c>
    </row>
    <row r="60" spans="2:34">
      <c r="B60" s="18"/>
      <c r="C60" s="19" t="s">
        <v>75</v>
      </c>
      <c r="D60" s="10"/>
      <c r="E60" s="20">
        <v>8260</v>
      </c>
      <c r="F60" s="10"/>
      <c r="G60" s="21"/>
      <c r="H60" s="21"/>
      <c r="I60" s="22">
        <v>8280</v>
      </c>
      <c r="J60" s="39">
        <f t="shared" si="0"/>
        <v>2.4213075060532689E-3</v>
      </c>
      <c r="K60" s="20">
        <v>8950</v>
      </c>
      <c r="L60" s="40">
        <f t="shared" si="1"/>
        <v>8.353510895883777E-2</v>
      </c>
      <c r="M60" s="20">
        <v>7500</v>
      </c>
      <c r="N60" s="40">
        <f t="shared" si="2"/>
        <v>-9.2009685230024216E-2</v>
      </c>
      <c r="O60" s="41">
        <v>8950</v>
      </c>
      <c r="P60" s="39">
        <f t="shared" si="3"/>
        <v>8.353510895883777E-2</v>
      </c>
      <c r="Q60" s="41">
        <v>7070</v>
      </c>
      <c r="R60" s="39">
        <f t="shared" si="4"/>
        <v>-0.1440677966101695</v>
      </c>
      <c r="S60" s="41">
        <v>7400</v>
      </c>
      <c r="T60" s="39">
        <f t="shared" si="5"/>
        <v>-0.10411622276029056</v>
      </c>
      <c r="U60" s="21"/>
      <c r="V60" s="10"/>
      <c r="W60" s="28"/>
      <c r="X60" s="29">
        <f t="shared" si="9"/>
        <v>6.7000000000000002E-3</v>
      </c>
      <c r="Y60" s="29">
        <f t="shared" si="9"/>
        <v>1.67E-2</v>
      </c>
      <c r="Z60" s="29">
        <f t="shared" si="9"/>
        <v>2.6699999999999998E-2</v>
      </c>
      <c r="AA60" s="29">
        <f t="shared" si="9"/>
        <v>3.1700000000000006E-2</v>
      </c>
      <c r="AB60" s="29">
        <f t="shared" si="9"/>
        <v>3.5700000000000003E-2</v>
      </c>
      <c r="AC60" s="29">
        <f t="shared" si="9"/>
        <v>3.6700000000000003E-2</v>
      </c>
      <c r="AD60" s="29">
        <f t="shared" si="9"/>
        <v>3.7700000000000004E-2</v>
      </c>
      <c r="AE60" s="29">
        <f t="shared" si="9"/>
        <v>3.8700000000000005E-2</v>
      </c>
      <c r="AF60" s="29">
        <f t="shared" si="9"/>
        <v>4.1700000000000001E-2</v>
      </c>
      <c r="AG60" s="29">
        <f t="shared" si="9"/>
        <v>4.6700000000000005E-2</v>
      </c>
      <c r="AH60" s="29">
        <f t="shared" si="9"/>
        <v>5.67E-2</v>
      </c>
    </row>
    <row r="61" spans="2:34">
      <c r="B61" s="18"/>
      <c r="C61" s="19" t="s">
        <v>50</v>
      </c>
      <c r="D61" s="10"/>
      <c r="E61" s="20">
        <v>998</v>
      </c>
      <c r="F61" s="10"/>
      <c r="G61" s="21"/>
      <c r="H61" s="21"/>
      <c r="I61" s="22">
        <v>1000</v>
      </c>
      <c r="J61" s="39">
        <f t="shared" si="0"/>
        <v>2.004008016032064E-3</v>
      </c>
      <c r="K61" s="20">
        <v>1015</v>
      </c>
      <c r="L61" s="40">
        <f t="shared" si="1"/>
        <v>1.7034068136272545E-2</v>
      </c>
      <c r="M61" s="20">
        <v>847</v>
      </c>
      <c r="N61" s="40">
        <f t="shared" si="2"/>
        <v>-0.15130260521042085</v>
      </c>
      <c r="O61" s="41">
        <v>1015</v>
      </c>
      <c r="P61" s="39">
        <f t="shared" si="3"/>
        <v>1.7034068136272545E-2</v>
      </c>
      <c r="Q61" s="41">
        <v>847</v>
      </c>
      <c r="R61" s="39">
        <f t="shared" si="4"/>
        <v>-0.15130260521042085</v>
      </c>
      <c r="S61" s="41">
        <v>867</v>
      </c>
      <c r="T61" s="39">
        <f t="shared" si="5"/>
        <v>-0.13126252505010019</v>
      </c>
      <c r="U61" s="21"/>
      <c r="V61" s="10"/>
      <c r="W61" s="28"/>
      <c r="X61" s="29">
        <f t="shared" si="9"/>
        <v>6.7000000000000002E-3</v>
      </c>
      <c r="Y61" s="29">
        <f t="shared" si="9"/>
        <v>-0.13456252505010019</v>
      </c>
      <c r="Z61" s="29">
        <f t="shared" si="9"/>
        <v>-0.13456252505010019</v>
      </c>
      <c r="AA61" s="29">
        <f t="shared" si="9"/>
        <v>-0.13456252505010019</v>
      </c>
      <c r="AB61" s="29">
        <f t="shared" si="9"/>
        <v>-0.13456252505010019</v>
      </c>
      <c r="AC61" s="29">
        <f t="shared" si="9"/>
        <v>-0.13456252505010019</v>
      </c>
      <c r="AD61" s="29">
        <f t="shared" si="9"/>
        <v>-0.13456252505010019</v>
      </c>
      <c r="AE61" s="29">
        <f t="shared" si="9"/>
        <v>-0.13456252505010019</v>
      </c>
      <c r="AF61" s="29">
        <f t="shared" si="9"/>
        <v>-0.13456252505010019</v>
      </c>
      <c r="AG61" s="29">
        <f t="shared" si="9"/>
        <v>-0.13456252505010019</v>
      </c>
      <c r="AH61" s="29">
        <f t="shared" si="9"/>
        <v>-0.13456252505010019</v>
      </c>
    </row>
    <row r="62" spans="2:34">
      <c r="B62" s="18"/>
      <c r="C62" s="19" t="s">
        <v>76</v>
      </c>
      <c r="D62" s="10"/>
      <c r="E62" s="20">
        <v>2685</v>
      </c>
      <c r="F62" s="10"/>
      <c r="G62" s="21"/>
      <c r="H62" s="21"/>
      <c r="I62" s="22">
        <v>2595</v>
      </c>
      <c r="J62" s="39">
        <f t="shared" si="0"/>
        <v>-3.3519553072625698E-2</v>
      </c>
      <c r="K62" s="20">
        <v>2595</v>
      </c>
      <c r="L62" s="40">
        <f t="shared" si="1"/>
        <v>-3.3519553072625698E-2</v>
      </c>
      <c r="M62" s="20">
        <v>2460</v>
      </c>
      <c r="N62" s="40">
        <f t="shared" si="2"/>
        <v>-8.3798882681564241E-2</v>
      </c>
      <c r="O62" s="41">
        <v>2595</v>
      </c>
      <c r="P62" s="39">
        <f t="shared" si="3"/>
        <v>-3.3519553072625698E-2</v>
      </c>
      <c r="Q62" s="41">
        <v>2460</v>
      </c>
      <c r="R62" s="39">
        <f t="shared" si="4"/>
        <v>-8.3798882681564241E-2</v>
      </c>
      <c r="S62" s="41">
        <v>2525</v>
      </c>
      <c r="T62" s="39">
        <f t="shared" si="5"/>
        <v>-5.9590316573556797E-2</v>
      </c>
      <c r="U62" s="21"/>
      <c r="V62" s="10"/>
      <c r="W62" s="28"/>
      <c r="X62" s="29">
        <f t="shared" si="9"/>
        <v>-6.2890316573556801E-2</v>
      </c>
      <c r="Y62" s="29">
        <f t="shared" si="9"/>
        <v>-6.2890316573556801E-2</v>
      </c>
      <c r="Z62" s="29">
        <f t="shared" si="9"/>
        <v>-6.2890316573556801E-2</v>
      </c>
      <c r="AA62" s="29">
        <f t="shared" si="9"/>
        <v>-6.2890316573556801E-2</v>
      </c>
      <c r="AB62" s="29">
        <f t="shared" si="9"/>
        <v>-6.2890316573556801E-2</v>
      </c>
      <c r="AC62" s="29">
        <f t="shared" si="9"/>
        <v>-6.2890316573556801E-2</v>
      </c>
      <c r="AD62" s="29">
        <f t="shared" si="9"/>
        <v>-6.2890316573556801E-2</v>
      </c>
      <c r="AE62" s="29">
        <f t="shared" si="9"/>
        <v>-6.2890316573556801E-2</v>
      </c>
      <c r="AF62" s="29">
        <f t="shared" si="9"/>
        <v>-6.2890316573556801E-2</v>
      </c>
      <c r="AG62" s="29">
        <f t="shared" si="9"/>
        <v>-6.2890316573556801E-2</v>
      </c>
      <c r="AH62" s="29">
        <f t="shared" si="9"/>
        <v>-6.2890316573556801E-2</v>
      </c>
    </row>
    <row r="63" spans="2:34">
      <c r="B63" s="18" t="s">
        <v>77</v>
      </c>
      <c r="C63" s="19" t="s">
        <v>55</v>
      </c>
      <c r="D63" s="10"/>
      <c r="E63" s="20">
        <v>6170</v>
      </c>
      <c r="F63" s="10"/>
      <c r="G63" s="21"/>
      <c r="H63" s="21"/>
      <c r="I63" s="22">
        <v>5820</v>
      </c>
      <c r="J63" s="39">
        <f t="shared" si="0"/>
        <v>-5.6726094003241488E-2</v>
      </c>
      <c r="K63" s="20">
        <v>6400</v>
      </c>
      <c r="L63" s="40">
        <f t="shared" si="1"/>
        <v>3.7277147487844407E-2</v>
      </c>
      <c r="M63" s="20">
        <v>5600</v>
      </c>
      <c r="N63" s="40">
        <f t="shared" si="2"/>
        <v>-9.2382495948136148E-2</v>
      </c>
      <c r="O63" s="41">
        <v>6530</v>
      </c>
      <c r="P63" s="39">
        <f t="shared" si="3"/>
        <v>5.834683954619125E-2</v>
      </c>
      <c r="Q63" s="41">
        <v>5600</v>
      </c>
      <c r="R63" s="39">
        <f t="shared" si="4"/>
        <v>-9.2382495948136148E-2</v>
      </c>
      <c r="S63" s="41">
        <v>6240</v>
      </c>
      <c r="T63" s="39">
        <f t="shared" si="5"/>
        <v>1.1345218800648298E-2</v>
      </c>
      <c r="U63" s="21"/>
      <c r="V63" s="10"/>
      <c r="W63" s="28"/>
      <c r="X63" s="29">
        <f t="shared" si="9"/>
        <v>6.7000000000000002E-3</v>
      </c>
      <c r="Y63" s="29">
        <f t="shared" si="9"/>
        <v>1.67E-2</v>
      </c>
      <c r="Z63" s="29">
        <f t="shared" si="9"/>
        <v>2.6699999999999998E-2</v>
      </c>
      <c r="AA63" s="29">
        <f t="shared" si="9"/>
        <v>3.1700000000000006E-2</v>
      </c>
      <c r="AB63" s="29">
        <f t="shared" si="9"/>
        <v>3.5700000000000003E-2</v>
      </c>
      <c r="AC63" s="29">
        <f t="shared" si="9"/>
        <v>3.6700000000000003E-2</v>
      </c>
      <c r="AD63" s="29">
        <f t="shared" si="9"/>
        <v>3.7700000000000004E-2</v>
      </c>
      <c r="AE63" s="29">
        <f t="shared" si="9"/>
        <v>3.8700000000000005E-2</v>
      </c>
      <c r="AF63" s="29">
        <f t="shared" si="9"/>
        <v>4.1700000000000001E-2</v>
      </c>
      <c r="AG63" s="29">
        <f t="shared" si="9"/>
        <v>4.6700000000000005E-2</v>
      </c>
      <c r="AH63" s="29">
        <f t="shared" si="9"/>
        <v>8.0452188006482975E-3</v>
      </c>
    </row>
    <row r="64" spans="2:34">
      <c r="B64" s="18"/>
      <c r="C64" s="19" t="s">
        <v>68</v>
      </c>
      <c r="D64" s="10"/>
      <c r="E64" s="20">
        <v>4635</v>
      </c>
      <c r="F64" s="10"/>
      <c r="G64" s="21"/>
      <c r="H64" s="21"/>
      <c r="I64" s="22">
        <v>4600</v>
      </c>
      <c r="J64" s="39">
        <f t="shared" si="0"/>
        <v>-7.551240560949299E-3</v>
      </c>
      <c r="K64" s="20">
        <v>4765</v>
      </c>
      <c r="L64" s="40">
        <f t="shared" si="1"/>
        <v>2.8047464940668825E-2</v>
      </c>
      <c r="M64" s="20">
        <v>4520</v>
      </c>
      <c r="N64" s="40">
        <f t="shared" si="2"/>
        <v>-2.4811218985976269E-2</v>
      </c>
      <c r="O64" s="41">
        <v>5090</v>
      </c>
      <c r="P64" s="39">
        <f t="shared" si="3"/>
        <v>9.816612729234088E-2</v>
      </c>
      <c r="Q64" s="41">
        <v>4520</v>
      </c>
      <c r="R64" s="39">
        <f t="shared" si="4"/>
        <v>-2.4811218985976269E-2</v>
      </c>
      <c r="S64" s="41">
        <v>5090</v>
      </c>
      <c r="T64" s="39">
        <f t="shared" si="5"/>
        <v>9.816612729234088E-2</v>
      </c>
      <c r="U64" s="21"/>
      <c r="V64" s="10"/>
      <c r="W64" s="28"/>
      <c r="X64" s="29">
        <f t="shared" si="9"/>
        <v>6.7000000000000002E-3</v>
      </c>
      <c r="Y64" s="29">
        <f t="shared" si="9"/>
        <v>1.67E-2</v>
      </c>
      <c r="Z64" s="29">
        <f t="shared" si="9"/>
        <v>2.6699999999999998E-2</v>
      </c>
      <c r="AA64" s="29">
        <f t="shared" si="9"/>
        <v>3.1700000000000006E-2</v>
      </c>
      <c r="AB64" s="29">
        <f t="shared" si="9"/>
        <v>3.5700000000000003E-2</v>
      </c>
      <c r="AC64" s="29">
        <f t="shared" si="9"/>
        <v>3.6700000000000003E-2</v>
      </c>
      <c r="AD64" s="29">
        <f t="shared" si="9"/>
        <v>3.7700000000000004E-2</v>
      </c>
      <c r="AE64" s="29">
        <f t="shared" si="9"/>
        <v>3.8700000000000005E-2</v>
      </c>
      <c r="AF64" s="29">
        <f t="shared" si="9"/>
        <v>4.1700000000000001E-2</v>
      </c>
      <c r="AG64" s="29">
        <f t="shared" si="9"/>
        <v>4.6700000000000005E-2</v>
      </c>
      <c r="AH64" s="29">
        <f t="shared" si="9"/>
        <v>5.67E-2</v>
      </c>
    </row>
    <row r="65" spans="2:34">
      <c r="B65" s="18"/>
      <c r="C65" s="19" t="s">
        <v>60</v>
      </c>
      <c r="D65" s="10"/>
      <c r="E65" s="20">
        <v>5870</v>
      </c>
      <c r="F65" s="10"/>
      <c r="G65" s="21"/>
      <c r="H65" s="21"/>
      <c r="I65" s="22">
        <v>5800</v>
      </c>
      <c r="J65" s="39">
        <f t="shared" si="0"/>
        <v>-1.192504258943782E-2</v>
      </c>
      <c r="K65" s="20">
        <v>6060</v>
      </c>
      <c r="L65" s="40">
        <f t="shared" si="1"/>
        <v>3.2367972742759793E-2</v>
      </c>
      <c r="M65" s="20">
        <v>5750</v>
      </c>
      <c r="N65" s="40">
        <f t="shared" si="2"/>
        <v>-2.0442930153321975E-2</v>
      </c>
      <c r="O65" s="41">
        <v>6170</v>
      </c>
      <c r="P65" s="39">
        <f t="shared" si="3"/>
        <v>5.1107325383304938E-2</v>
      </c>
      <c r="Q65" s="41">
        <v>5750</v>
      </c>
      <c r="R65" s="39">
        <f t="shared" si="4"/>
        <v>-2.0442930153321975E-2</v>
      </c>
      <c r="S65" s="41">
        <v>6130</v>
      </c>
      <c r="T65" s="39">
        <f t="shared" si="5"/>
        <v>4.4293015332197615E-2</v>
      </c>
      <c r="U65" s="21"/>
      <c r="V65" s="10"/>
      <c r="W65" s="28"/>
      <c r="X65" s="29">
        <f t="shared" si="9"/>
        <v>6.7000000000000002E-3</v>
      </c>
      <c r="Y65" s="29">
        <f t="shared" si="9"/>
        <v>1.67E-2</v>
      </c>
      <c r="Z65" s="29">
        <f t="shared" si="9"/>
        <v>2.6699999999999998E-2</v>
      </c>
      <c r="AA65" s="29">
        <f t="shared" si="9"/>
        <v>3.1700000000000006E-2</v>
      </c>
      <c r="AB65" s="29">
        <f t="shared" si="9"/>
        <v>3.5700000000000003E-2</v>
      </c>
      <c r="AC65" s="29">
        <f t="shared" si="9"/>
        <v>3.6700000000000003E-2</v>
      </c>
      <c r="AD65" s="29">
        <f t="shared" si="9"/>
        <v>3.7700000000000004E-2</v>
      </c>
      <c r="AE65" s="29">
        <f t="shared" si="9"/>
        <v>3.8700000000000005E-2</v>
      </c>
      <c r="AF65" s="29">
        <f t="shared" si="9"/>
        <v>4.1700000000000001E-2</v>
      </c>
      <c r="AG65" s="29">
        <f t="shared" si="9"/>
        <v>4.6700000000000005E-2</v>
      </c>
      <c r="AH65" s="29">
        <f t="shared" si="9"/>
        <v>4.0993015332197617E-2</v>
      </c>
    </row>
    <row r="66" spans="2:34">
      <c r="B66" s="18"/>
      <c r="C66" s="19" t="s">
        <v>66</v>
      </c>
      <c r="D66" s="10"/>
      <c r="E66" s="20">
        <v>2575</v>
      </c>
      <c r="F66" s="10"/>
      <c r="G66" s="21"/>
      <c r="H66" s="21"/>
      <c r="I66" s="22">
        <v>2500</v>
      </c>
      <c r="J66" s="39">
        <f t="shared" si="0"/>
        <v>-2.9126213592233011E-2</v>
      </c>
      <c r="K66" s="20">
        <v>2725</v>
      </c>
      <c r="L66" s="40">
        <f t="shared" si="1"/>
        <v>5.8252427184466021E-2</v>
      </c>
      <c r="M66" s="20">
        <v>2445</v>
      </c>
      <c r="N66" s="40">
        <f t="shared" si="2"/>
        <v>-5.0485436893203881E-2</v>
      </c>
      <c r="O66" s="41">
        <v>2725</v>
      </c>
      <c r="P66" s="39">
        <f t="shared" si="3"/>
        <v>5.8252427184466021E-2</v>
      </c>
      <c r="Q66" s="41">
        <v>2465</v>
      </c>
      <c r="R66" s="39">
        <f t="shared" si="4"/>
        <v>-4.2718446601941747E-2</v>
      </c>
      <c r="S66" s="41">
        <v>2675</v>
      </c>
      <c r="T66" s="39">
        <f t="shared" si="5"/>
        <v>3.8834951456310676E-2</v>
      </c>
      <c r="U66" s="21"/>
      <c r="V66" s="10"/>
      <c r="W66" s="28"/>
      <c r="X66" s="29">
        <f t="shared" si="9"/>
        <v>6.7000000000000002E-3</v>
      </c>
      <c r="Y66" s="29">
        <f t="shared" si="9"/>
        <v>1.67E-2</v>
      </c>
      <c r="Z66" s="29">
        <f t="shared" si="9"/>
        <v>2.6699999999999998E-2</v>
      </c>
      <c r="AA66" s="29">
        <f t="shared" si="9"/>
        <v>3.1700000000000006E-2</v>
      </c>
      <c r="AB66" s="29">
        <f t="shared" si="9"/>
        <v>3.5700000000000003E-2</v>
      </c>
      <c r="AC66" s="29">
        <f t="shared" si="9"/>
        <v>3.6700000000000003E-2</v>
      </c>
      <c r="AD66" s="29">
        <f t="shared" si="9"/>
        <v>3.7700000000000004E-2</v>
      </c>
      <c r="AE66" s="29">
        <f t="shared" si="9"/>
        <v>3.8700000000000005E-2</v>
      </c>
      <c r="AF66" s="29">
        <f t="shared" si="9"/>
        <v>4.1700000000000001E-2</v>
      </c>
      <c r="AG66" s="29">
        <f t="shared" si="9"/>
        <v>4.6700000000000005E-2</v>
      </c>
      <c r="AH66" s="29">
        <f t="shared" si="9"/>
        <v>3.5534951456310679E-2</v>
      </c>
    </row>
    <row r="67" spans="2:34">
      <c r="B67" s="18"/>
      <c r="C67" s="19" t="s">
        <v>78</v>
      </c>
      <c r="D67" s="10"/>
      <c r="E67" s="20">
        <v>4270</v>
      </c>
      <c r="F67" s="10"/>
      <c r="G67" s="21"/>
      <c r="H67" s="21"/>
      <c r="I67" s="22">
        <v>4490</v>
      </c>
      <c r="J67" s="39">
        <f t="shared" ref="J67:J83" si="10">(I67-E67)/E67</f>
        <v>5.1522248243559721E-2</v>
      </c>
      <c r="K67" s="20">
        <v>4960</v>
      </c>
      <c r="L67" s="40">
        <f t="shared" ref="L67:L83" si="11">(K67-E67)/E67</f>
        <v>0.16159250585480095</v>
      </c>
      <c r="M67" s="20">
        <v>4360</v>
      </c>
      <c r="N67" s="40">
        <f t="shared" ref="N67:N83" si="12">(M67-E67)/E67</f>
        <v>2.1077283372365339E-2</v>
      </c>
      <c r="O67" s="41">
        <v>4960</v>
      </c>
      <c r="P67" s="39">
        <f t="shared" ref="P67:P83" si="13">(O67-E67)/E67</f>
        <v>0.16159250585480095</v>
      </c>
      <c r="Q67" s="41">
        <v>4165</v>
      </c>
      <c r="R67" s="39">
        <f t="shared" ref="R67:R83" si="14">(Q67-E67)/E67</f>
        <v>-2.4590163934426229E-2</v>
      </c>
      <c r="S67" s="41">
        <v>4250</v>
      </c>
      <c r="T67" s="39">
        <f t="shared" ref="T67:T83" si="15">(S67-E67)/E67</f>
        <v>-4.6838407494145199E-3</v>
      </c>
      <c r="U67" s="21"/>
      <c r="V67" s="10"/>
      <c r="W67" s="28"/>
      <c r="X67" s="29">
        <f t="shared" ref="X67:AH82" si="16">IF($P67&gt;=X$2,X$2,$T67)-0.0033</f>
        <v>6.7000000000000002E-3</v>
      </c>
      <c r="Y67" s="29">
        <f t="shared" si="16"/>
        <v>1.67E-2</v>
      </c>
      <c r="Z67" s="29">
        <f t="shared" si="16"/>
        <v>2.6699999999999998E-2</v>
      </c>
      <c r="AA67" s="29">
        <f t="shared" si="16"/>
        <v>3.1700000000000006E-2</v>
      </c>
      <c r="AB67" s="29">
        <f t="shared" si="16"/>
        <v>3.5700000000000003E-2</v>
      </c>
      <c r="AC67" s="29">
        <f t="shared" si="16"/>
        <v>3.6700000000000003E-2</v>
      </c>
      <c r="AD67" s="29">
        <f t="shared" si="16"/>
        <v>3.7700000000000004E-2</v>
      </c>
      <c r="AE67" s="29">
        <f t="shared" si="16"/>
        <v>3.8700000000000005E-2</v>
      </c>
      <c r="AF67" s="29">
        <f t="shared" si="16"/>
        <v>4.1700000000000001E-2</v>
      </c>
      <c r="AG67" s="29">
        <f t="shared" si="16"/>
        <v>4.6700000000000005E-2</v>
      </c>
      <c r="AH67" s="29">
        <f t="shared" si="16"/>
        <v>5.67E-2</v>
      </c>
    </row>
    <row r="68" spans="2:34">
      <c r="B68" s="18"/>
      <c r="C68" s="19" t="s">
        <v>71</v>
      </c>
      <c r="D68" s="10"/>
      <c r="E68" s="20">
        <v>3175</v>
      </c>
      <c r="F68" s="10"/>
      <c r="G68" s="21"/>
      <c r="H68" s="21"/>
      <c r="I68" s="22">
        <v>3140</v>
      </c>
      <c r="J68" s="39">
        <f t="shared" si="10"/>
        <v>-1.1023622047244094E-2</v>
      </c>
      <c r="K68" s="20">
        <v>3255</v>
      </c>
      <c r="L68" s="40">
        <f t="shared" si="11"/>
        <v>2.5196850393700787E-2</v>
      </c>
      <c r="M68" s="20">
        <v>2759</v>
      </c>
      <c r="N68" s="40">
        <f t="shared" si="12"/>
        <v>-0.1310236220472441</v>
      </c>
      <c r="O68" s="41">
        <v>3255</v>
      </c>
      <c r="P68" s="39">
        <f t="shared" si="13"/>
        <v>2.5196850393700787E-2</v>
      </c>
      <c r="Q68" s="41">
        <v>2759</v>
      </c>
      <c r="R68" s="39">
        <f t="shared" si="14"/>
        <v>-0.1310236220472441</v>
      </c>
      <c r="S68" s="41">
        <v>2875</v>
      </c>
      <c r="T68" s="39">
        <f t="shared" si="15"/>
        <v>-9.4488188976377951E-2</v>
      </c>
      <c r="U68" s="21"/>
      <c r="V68" s="10"/>
      <c r="W68" s="28"/>
      <c r="X68" s="29">
        <f t="shared" si="16"/>
        <v>6.7000000000000002E-3</v>
      </c>
      <c r="Y68" s="29">
        <f t="shared" si="16"/>
        <v>1.67E-2</v>
      </c>
      <c r="Z68" s="29">
        <f t="shared" si="16"/>
        <v>-9.7788188976377949E-2</v>
      </c>
      <c r="AA68" s="29">
        <f t="shared" si="16"/>
        <v>-9.7788188976377949E-2</v>
      </c>
      <c r="AB68" s="29">
        <f t="shared" si="16"/>
        <v>-9.7788188976377949E-2</v>
      </c>
      <c r="AC68" s="29">
        <f t="shared" si="16"/>
        <v>-9.7788188976377949E-2</v>
      </c>
      <c r="AD68" s="29">
        <f t="shared" si="16"/>
        <v>-9.7788188976377949E-2</v>
      </c>
      <c r="AE68" s="29">
        <f t="shared" si="16"/>
        <v>-9.7788188976377949E-2</v>
      </c>
      <c r="AF68" s="29">
        <f t="shared" si="16"/>
        <v>-9.7788188976377949E-2</v>
      </c>
      <c r="AG68" s="29">
        <f t="shared" si="16"/>
        <v>-9.7788188976377949E-2</v>
      </c>
      <c r="AH68" s="29">
        <f t="shared" si="16"/>
        <v>-9.7788188976377949E-2</v>
      </c>
    </row>
    <row r="69" spans="2:34">
      <c r="B69" s="18"/>
      <c r="C69" s="19" t="s">
        <v>79</v>
      </c>
      <c r="D69" s="10"/>
      <c r="E69" s="20">
        <v>4945</v>
      </c>
      <c r="F69" s="10"/>
      <c r="G69" s="21"/>
      <c r="H69" s="21"/>
      <c r="I69" s="22">
        <v>4940</v>
      </c>
      <c r="J69" s="39">
        <f t="shared" si="10"/>
        <v>-1.0111223458038423E-3</v>
      </c>
      <c r="K69" s="20">
        <v>4845</v>
      </c>
      <c r="L69" s="40">
        <f t="shared" si="11"/>
        <v>-2.0222446916076844E-2</v>
      </c>
      <c r="M69" s="20">
        <v>5150</v>
      </c>
      <c r="N69" s="40">
        <f t="shared" si="12"/>
        <v>4.1456016177957536E-2</v>
      </c>
      <c r="O69" s="41">
        <v>5150</v>
      </c>
      <c r="P69" s="39">
        <f t="shared" si="13"/>
        <v>4.1456016177957536E-2</v>
      </c>
      <c r="Q69" s="41">
        <v>4550</v>
      </c>
      <c r="R69" s="39">
        <f t="shared" si="14"/>
        <v>-7.9878665318503544E-2</v>
      </c>
      <c r="S69" s="41">
        <v>4640</v>
      </c>
      <c r="T69" s="39">
        <f t="shared" si="15"/>
        <v>-6.167846309403438E-2</v>
      </c>
      <c r="U69" s="21"/>
      <c r="V69" s="10"/>
      <c r="W69" s="28"/>
      <c r="X69" s="29">
        <f t="shared" si="16"/>
        <v>6.7000000000000002E-3</v>
      </c>
      <c r="Y69" s="29">
        <f t="shared" si="16"/>
        <v>1.67E-2</v>
      </c>
      <c r="Z69" s="29">
        <f t="shared" si="16"/>
        <v>2.6699999999999998E-2</v>
      </c>
      <c r="AA69" s="29">
        <f t="shared" si="16"/>
        <v>3.1700000000000006E-2</v>
      </c>
      <c r="AB69" s="29">
        <f t="shared" si="16"/>
        <v>3.5700000000000003E-2</v>
      </c>
      <c r="AC69" s="29">
        <f t="shared" si="16"/>
        <v>3.6700000000000003E-2</v>
      </c>
      <c r="AD69" s="29">
        <f t="shared" si="16"/>
        <v>3.7700000000000004E-2</v>
      </c>
      <c r="AE69" s="29">
        <f t="shared" si="16"/>
        <v>-6.4978463094034378E-2</v>
      </c>
      <c r="AF69" s="29">
        <f t="shared" si="16"/>
        <v>-6.4978463094034378E-2</v>
      </c>
      <c r="AG69" s="29">
        <f t="shared" si="16"/>
        <v>-6.4978463094034378E-2</v>
      </c>
      <c r="AH69" s="29">
        <f t="shared" si="16"/>
        <v>-6.4978463094034378E-2</v>
      </c>
    </row>
    <row r="70" spans="2:34">
      <c r="B70" s="18"/>
      <c r="C70" s="19" t="s">
        <v>73</v>
      </c>
      <c r="D70" s="10"/>
      <c r="E70" s="20">
        <v>8120</v>
      </c>
      <c r="F70" s="10"/>
      <c r="G70" s="21"/>
      <c r="H70" s="21"/>
      <c r="I70" s="22">
        <v>7900</v>
      </c>
      <c r="J70" s="39">
        <f t="shared" si="10"/>
        <v>-2.7093596059113302E-2</v>
      </c>
      <c r="K70" s="20">
        <v>8350</v>
      </c>
      <c r="L70" s="40">
        <f t="shared" si="11"/>
        <v>2.832512315270936E-2</v>
      </c>
      <c r="M70" s="20">
        <v>7240</v>
      </c>
      <c r="N70" s="40">
        <f t="shared" si="12"/>
        <v>-0.10837438423645321</v>
      </c>
      <c r="O70" s="41">
        <v>10300</v>
      </c>
      <c r="P70" s="39">
        <f t="shared" si="13"/>
        <v>0.26847290640394089</v>
      </c>
      <c r="Q70" s="41">
        <v>7290</v>
      </c>
      <c r="R70" s="39">
        <f t="shared" si="14"/>
        <v>-0.10221674876847291</v>
      </c>
      <c r="S70" s="41">
        <v>9350</v>
      </c>
      <c r="T70" s="39">
        <f t="shared" si="15"/>
        <v>0.15147783251231528</v>
      </c>
      <c r="U70" s="21"/>
      <c r="V70" s="10"/>
      <c r="W70" s="28"/>
      <c r="X70" s="29">
        <f t="shared" si="16"/>
        <v>6.7000000000000002E-3</v>
      </c>
      <c r="Y70" s="29">
        <f t="shared" si="16"/>
        <v>1.67E-2</v>
      </c>
      <c r="Z70" s="29">
        <f t="shared" si="16"/>
        <v>2.6699999999999998E-2</v>
      </c>
      <c r="AA70" s="29">
        <f t="shared" si="16"/>
        <v>3.1700000000000006E-2</v>
      </c>
      <c r="AB70" s="29">
        <f t="shared" si="16"/>
        <v>3.5700000000000003E-2</v>
      </c>
      <c r="AC70" s="29">
        <f t="shared" si="16"/>
        <v>3.6700000000000003E-2</v>
      </c>
      <c r="AD70" s="29">
        <f t="shared" si="16"/>
        <v>3.7700000000000004E-2</v>
      </c>
      <c r="AE70" s="29">
        <f t="shared" si="16"/>
        <v>3.8700000000000005E-2</v>
      </c>
      <c r="AF70" s="29">
        <f t="shared" si="16"/>
        <v>4.1700000000000001E-2</v>
      </c>
      <c r="AG70" s="29">
        <f t="shared" si="16"/>
        <v>4.6700000000000005E-2</v>
      </c>
      <c r="AH70" s="29">
        <f t="shared" si="16"/>
        <v>5.67E-2</v>
      </c>
    </row>
    <row r="71" spans="2:34">
      <c r="B71" s="18" t="s">
        <v>80</v>
      </c>
      <c r="C71" s="19" t="s">
        <v>81</v>
      </c>
      <c r="D71" s="10"/>
      <c r="E71" s="20">
        <v>3615</v>
      </c>
      <c r="F71" s="10"/>
      <c r="G71" s="21"/>
      <c r="H71" s="21"/>
      <c r="I71" s="22">
        <v>3525</v>
      </c>
      <c r="J71" s="39">
        <f t="shared" si="10"/>
        <v>-2.4896265560165973E-2</v>
      </c>
      <c r="K71" s="20">
        <v>3675</v>
      </c>
      <c r="L71" s="40">
        <f t="shared" si="11"/>
        <v>1.6597510373443983E-2</v>
      </c>
      <c r="M71" s="20">
        <v>3525</v>
      </c>
      <c r="N71" s="40">
        <f t="shared" si="12"/>
        <v>-2.4896265560165973E-2</v>
      </c>
      <c r="O71" s="41">
        <v>3675</v>
      </c>
      <c r="P71" s="39">
        <f t="shared" si="13"/>
        <v>1.6597510373443983E-2</v>
      </c>
      <c r="Q71" s="41">
        <v>3525</v>
      </c>
      <c r="R71" s="39">
        <f t="shared" si="14"/>
        <v>-2.4896265560165973E-2</v>
      </c>
      <c r="S71" s="41">
        <v>3565</v>
      </c>
      <c r="T71" s="39">
        <f t="shared" si="15"/>
        <v>-1.3831258644536652E-2</v>
      </c>
      <c r="U71" s="21"/>
      <c r="V71" s="10"/>
      <c r="W71" s="28"/>
      <c r="X71" s="29">
        <f t="shared" si="16"/>
        <v>6.7000000000000002E-3</v>
      </c>
      <c r="Y71" s="29">
        <f t="shared" si="16"/>
        <v>-1.7131258644536653E-2</v>
      </c>
      <c r="Z71" s="29">
        <f t="shared" si="16"/>
        <v>-1.7131258644536653E-2</v>
      </c>
      <c r="AA71" s="29">
        <f t="shared" si="16"/>
        <v>-1.7131258644536653E-2</v>
      </c>
      <c r="AB71" s="29">
        <f t="shared" si="16"/>
        <v>-1.7131258644536653E-2</v>
      </c>
      <c r="AC71" s="29">
        <f t="shared" si="16"/>
        <v>-1.7131258644536653E-2</v>
      </c>
      <c r="AD71" s="29">
        <f t="shared" si="16"/>
        <v>-1.7131258644536653E-2</v>
      </c>
      <c r="AE71" s="29">
        <f t="shared" si="16"/>
        <v>-1.7131258644536653E-2</v>
      </c>
      <c r="AF71" s="29">
        <f t="shared" si="16"/>
        <v>-1.7131258644536653E-2</v>
      </c>
      <c r="AG71" s="29">
        <f t="shared" si="16"/>
        <v>-1.7131258644536653E-2</v>
      </c>
      <c r="AH71" s="29">
        <f t="shared" si="16"/>
        <v>-1.7131258644536653E-2</v>
      </c>
    </row>
    <row r="72" spans="2:34">
      <c r="B72" s="18"/>
      <c r="C72" s="19" t="s">
        <v>82</v>
      </c>
      <c r="D72" s="10"/>
      <c r="E72" s="20">
        <v>9010</v>
      </c>
      <c r="F72" s="10"/>
      <c r="G72" s="21"/>
      <c r="H72" s="21"/>
      <c r="I72" s="22">
        <v>8990</v>
      </c>
      <c r="J72" s="39">
        <f t="shared" si="10"/>
        <v>-2.2197558268590455E-3</v>
      </c>
      <c r="K72" s="20">
        <v>9580</v>
      </c>
      <c r="L72" s="40">
        <f t="shared" si="11"/>
        <v>6.3263041065482792E-2</v>
      </c>
      <c r="M72" s="20">
        <v>8820</v>
      </c>
      <c r="N72" s="40">
        <f t="shared" si="12"/>
        <v>-2.1087680355160933E-2</v>
      </c>
      <c r="O72" s="41">
        <v>11200</v>
      </c>
      <c r="P72" s="39">
        <f t="shared" si="13"/>
        <v>0.24306326304106549</v>
      </c>
      <c r="Q72" s="41">
        <v>8820</v>
      </c>
      <c r="R72" s="39">
        <f t="shared" si="14"/>
        <v>-2.1087680355160933E-2</v>
      </c>
      <c r="S72" s="41">
        <v>10350</v>
      </c>
      <c r="T72" s="39">
        <f t="shared" si="15"/>
        <v>0.14872364039955605</v>
      </c>
      <c r="U72" s="21"/>
      <c r="V72" s="10"/>
      <c r="W72" s="28"/>
      <c r="X72" s="29">
        <f t="shared" si="16"/>
        <v>6.7000000000000002E-3</v>
      </c>
      <c r="Y72" s="29">
        <f t="shared" si="16"/>
        <v>1.67E-2</v>
      </c>
      <c r="Z72" s="29">
        <f t="shared" si="16"/>
        <v>2.6699999999999998E-2</v>
      </c>
      <c r="AA72" s="29">
        <f t="shared" si="16"/>
        <v>3.1700000000000006E-2</v>
      </c>
      <c r="AB72" s="29">
        <f t="shared" si="16"/>
        <v>3.5700000000000003E-2</v>
      </c>
      <c r="AC72" s="29">
        <f t="shared" si="16"/>
        <v>3.6700000000000003E-2</v>
      </c>
      <c r="AD72" s="29">
        <f t="shared" si="16"/>
        <v>3.7700000000000004E-2</v>
      </c>
      <c r="AE72" s="29">
        <f t="shared" si="16"/>
        <v>3.8700000000000005E-2</v>
      </c>
      <c r="AF72" s="29">
        <f t="shared" si="16"/>
        <v>4.1700000000000001E-2</v>
      </c>
      <c r="AG72" s="29">
        <f t="shared" si="16"/>
        <v>4.6700000000000005E-2</v>
      </c>
      <c r="AH72" s="29">
        <f t="shared" si="16"/>
        <v>5.67E-2</v>
      </c>
    </row>
    <row r="73" spans="2:34">
      <c r="B73" s="18"/>
      <c r="C73" s="19" t="s">
        <v>83</v>
      </c>
      <c r="D73" s="10"/>
      <c r="E73" s="20">
        <v>24550</v>
      </c>
      <c r="F73" s="10"/>
      <c r="G73" s="21"/>
      <c r="H73" s="21"/>
      <c r="I73" s="22">
        <v>24650</v>
      </c>
      <c r="J73" s="39">
        <f t="shared" si="10"/>
        <v>4.0733197556008143E-3</v>
      </c>
      <c r="K73" s="20">
        <v>25950</v>
      </c>
      <c r="L73" s="40">
        <f t="shared" si="11"/>
        <v>5.7026476578411409E-2</v>
      </c>
      <c r="M73" s="20">
        <v>24200</v>
      </c>
      <c r="N73" s="40">
        <f t="shared" si="12"/>
        <v>-1.4256619144602852E-2</v>
      </c>
      <c r="O73" s="41">
        <v>25950</v>
      </c>
      <c r="P73" s="39">
        <f t="shared" si="13"/>
        <v>5.7026476578411409E-2</v>
      </c>
      <c r="Q73" s="41">
        <v>24200</v>
      </c>
      <c r="R73" s="39">
        <f t="shared" si="14"/>
        <v>-1.4256619144602852E-2</v>
      </c>
      <c r="S73" s="41">
        <v>25500</v>
      </c>
      <c r="T73" s="39">
        <f t="shared" si="15"/>
        <v>3.8696537678207736E-2</v>
      </c>
      <c r="U73" s="21"/>
      <c r="V73" s="10"/>
      <c r="W73" s="28"/>
      <c r="X73" s="29">
        <f t="shared" si="16"/>
        <v>6.7000000000000002E-3</v>
      </c>
      <c r="Y73" s="29">
        <f t="shared" si="16"/>
        <v>1.67E-2</v>
      </c>
      <c r="Z73" s="29">
        <f t="shared" si="16"/>
        <v>2.6699999999999998E-2</v>
      </c>
      <c r="AA73" s="29">
        <f t="shared" si="16"/>
        <v>3.1700000000000006E-2</v>
      </c>
      <c r="AB73" s="29">
        <f t="shared" si="16"/>
        <v>3.5700000000000003E-2</v>
      </c>
      <c r="AC73" s="29">
        <f t="shared" si="16"/>
        <v>3.6700000000000003E-2</v>
      </c>
      <c r="AD73" s="29">
        <f t="shared" si="16"/>
        <v>3.7700000000000004E-2</v>
      </c>
      <c r="AE73" s="29">
        <f t="shared" si="16"/>
        <v>3.8700000000000005E-2</v>
      </c>
      <c r="AF73" s="29">
        <f t="shared" si="16"/>
        <v>4.1700000000000001E-2</v>
      </c>
      <c r="AG73" s="29">
        <f t="shared" si="16"/>
        <v>4.6700000000000005E-2</v>
      </c>
      <c r="AH73" s="29">
        <f t="shared" si="16"/>
        <v>3.5396537678207739E-2</v>
      </c>
    </row>
    <row r="74" spans="2:34">
      <c r="B74" s="18"/>
      <c r="C74" s="19" t="s">
        <v>84</v>
      </c>
      <c r="D74" s="10"/>
      <c r="E74" s="20">
        <v>5300</v>
      </c>
      <c r="F74" s="10"/>
      <c r="G74" s="21"/>
      <c r="H74" s="21"/>
      <c r="I74" s="22">
        <v>5340</v>
      </c>
      <c r="J74" s="39">
        <f t="shared" si="10"/>
        <v>7.5471698113207548E-3</v>
      </c>
      <c r="K74" s="20">
        <v>6150</v>
      </c>
      <c r="L74" s="40">
        <f t="shared" si="11"/>
        <v>0.16037735849056603</v>
      </c>
      <c r="M74" s="20">
        <v>5320</v>
      </c>
      <c r="N74" s="40">
        <f t="shared" si="12"/>
        <v>3.7735849056603774E-3</v>
      </c>
      <c r="O74" s="41">
        <v>6470</v>
      </c>
      <c r="P74" s="39">
        <f t="shared" si="13"/>
        <v>0.22075471698113208</v>
      </c>
      <c r="Q74" s="41">
        <v>5320</v>
      </c>
      <c r="R74" s="39">
        <f t="shared" si="14"/>
        <v>3.7735849056603774E-3</v>
      </c>
      <c r="S74" s="41">
        <v>6090</v>
      </c>
      <c r="T74" s="39">
        <f t="shared" si="15"/>
        <v>0.1490566037735849</v>
      </c>
      <c r="U74" s="21"/>
      <c r="V74" s="10"/>
      <c r="W74" s="28"/>
      <c r="X74" s="29">
        <f t="shared" si="16"/>
        <v>6.7000000000000002E-3</v>
      </c>
      <c r="Y74" s="29">
        <f t="shared" si="16"/>
        <v>1.67E-2</v>
      </c>
      <c r="Z74" s="29">
        <f t="shared" si="16"/>
        <v>2.6699999999999998E-2</v>
      </c>
      <c r="AA74" s="29">
        <f t="shared" si="16"/>
        <v>3.1700000000000006E-2</v>
      </c>
      <c r="AB74" s="29">
        <f t="shared" si="16"/>
        <v>3.5700000000000003E-2</v>
      </c>
      <c r="AC74" s="29">
        <f t="shared" si="16"/>
        <v>3.6700000000000003E-2</v>
      </c>
      <c r="AD74" s="29">
        <f t="shared" si="16"/>
        <v>3.7700000000000004E-2</v>
      </c>
      <c r="AE74" s="29">
        <f t="shared" si="16"/>
        <v>3.8700000000000005E-2</v>
      </c>
      <c r="AF74" s="29">
        <f t="shared" si="16"/>
        <v>4.1700000000000001E-2</v>
      </c>
      <c r="AG74" s="29">
        <f t="shared" si="16"/>
        <v>4.6700000000000005E-2</v>
      </c>
      <c r="AH74" s="29">
        <f t="shared" si="16"/>
        <v>5.67E-2</v>
      </c>
    </row>
    <row r="75" spans="2:34">
      <c r="B75" s="18"/>
      <c r="C75" s="19" t="s">
        <v>85</v>
      </c>
      <c r="D75" s="10"/>
      <c r="E75" s="20">
        <v>4610</v>
      </c>
      <c r="F75" s="10"/>
      <c r="G75" s="21"/>
      <c r="H75" s="21"/>
      <c r="I75" s="22">
        <v>4780</v>
      </c>
      <c r="J75" s="39">
        <f t="shared" si="10"/>
        <v>3.6876355748373099E-2</v>
      </c>
      <c r="K75" s="20">
        <v>5140</v>
      </c>
      <c r="L75" s="40">
        <f t="shared" si="11"/>
        <v>0.11496746203904555</v>
      </c>
      <c r="M75" s="20">
        <v>4610</v>
      </c>
      <c r="N75" s="40">
        <f t="shared" si="12"/>
        <v>0</v>
      </c>
      <c r="O75" s="41">
        <v>5140</v>
      </c>
      <c r="P75" s="39">
        <f t="shared" si="13"/>
        <v>0.11496746203904555</v>
      </c>
      <c r="Q75" s="41">
        <v>4505</v>
      </c>
      <c r="R75" s="39">
        <f t="shared" si="14"/>
        <v>-2.27765726681128E-2</v>
      </c>
      <c r="S75" s="41">
        <v>5030</v>
      </c>
      <c r="T75" s="39">
        <f t="shared" si="15"/>
        <v>9.1106290672451198E-2</v>
      </c>
      <c r="U75" s="21"/>
      <c r="V75" s="10"/>
      <c r="W75" s="28"/>
      <c r="X75" s="29">
        <f t="shared" si="16"/>
        <v>6.7000000000000002E-3</v>
      </c>
      <c r="Y75" s="29">
        <f t="shared" si="16"/>
        <v>1.67E-2</v>
      </c>
      <c r="Z75" s="29">
        <f t="shared" si="16"/>
        <v>2.6699999999999998E-2</v>
      </c>
      <c r="AA75" s="29">
        <f t="shared" si="16"/>
        <v>3.1700000000000006E-2</v>
      </c>
      <c r="AB75" s="29">
        <f t="shared" si="16"/>
        <v>3.5700000000000003E-2</v>
      </c>
      <c r="AC75" s="29">
        <f t="shared" si="16"/>
        <v>3.6700000000000003E-2</v>
      </c>
      <c r="AD75" s="29">
        <f t="shared" si="16"/>
        <v>3.7700000000000004E-2</v>
      </c>
      <c r="AE75" s="29">
        <f t="shared" si="16"/>
        <v>3.8700000000000005E-2</v>
      </c>
      <c r="AF75" s="29">
        <f t="shared" si="16"/>
        <v>4.1700000000000001E-2</v>
      </c>
      <c r="AG75" s="29">
        <f t="shared" si="16"/>
        <v>4.6700000000000005E-2</v>
      </c>
      <c r="AH75" s="29">
        <f t="shared" si="16"/>
        <v>5.67E-2</v>
      </c>
    </row>
    <row r="76" spans="2:34">
      <c r="B76" s="18" t="s">
        <v>86</v>
      </c>
      <c r="C76" s="19" t="s">
        <v>65</v>
      </c>
      <c r="D76" s="10"/>
      <c r="E76" s="20">
        <v>3000</v>
      </c>
      <c r="F76" s="10"/>
      <c r="G76" s="21"/>
      <c r="H76" s="21"/>
      <c r="I76" s="22">
        <v>3110</v>
      </c>
      <c r="J76" s="39">
        <f t="shared" si="10"/>
        <v>3.6666666666666667E-2</v>
      </c>
      <c r="K76" s="20">
        <v>3265</v>
      </c>
      <c r="L76" s="40">
        <f t="shared" si="11"/>
        <v>8.8333333333333333E-2</v>
      </c>
      <c r="M76" s="20">
        <v>3050</v>
      </c>
      <c r="N76" s="40">
        <f t="shared" si="12"/>
        <v>1.6666666666666666E-2</v>
      </c>
      <c r="O76" s="41">
        <v>3265</v>
      </c>
      <c r="P76" s="39">
        <f t="shared" si="13"/>
        <v>8.8333333333333333E-2</v>
      </c>
      <c r="Q76" s="41">
        <v>2980</v>
      </c>
      <c r="R76" s="39">
        <f t="shared" si="14"/>
        <v>-6.6666666666666671E-3</v>
      </c>
      <c r="S76" s="41">
        <v>3115</v>
      </c>
      <c r="T76" s="39">
        <f t="shared" si="15"/>
        <v>3.833333333333333E-2</v>
      </c>
      <c r="U76" s="21"/>
      <c r="V76" s="10"/>
      <c r="W76" s="28"/>
      <c r="X76" s="29">
        <f t="shared" si="16"/>
        <v>6.7000000000000002E-3</v>
      </c>
      <c r="Y76" s="29">
        <f t="shared" si="16"/>
        <v>1.67E-2</v>
      </c>
      <c r="Z76" s="29">
        <f t="shared" si="16"/>
        <v>2.6699999999999998E-2</v>
      </c>
      <c r="AA76" s="29">
        <f t="shared" si="16"/>
        <v>3.1700000000000006E-2</v>
      </c>
      <c r="AB76" s="29">
        <f t="shared" si="16"/>
        <v>3.5700000000000003E-2</v>
      </c>
      <c r="AC76" s="29">
        <f t="shared" si="16"/>
        <v>3.6700000000000003E-2</v>
      </c>
      <c r="AD76" s="29">
        <f t="shared" si="16"/>
        <v>3.7700000000000004E-2</v>
      </c>
      <c r="AE76" s="29">
        <f t="shared" si="16"/>
        <v>3.8700000000000005E-2</v>
      </c>
      <c r="AF76" s="29">
        <f t="shared" si="16"/>
        <v>4.1700000000000001E-2</v>
      </c>
      <c r="AG76" s="29">
        <f t="shared" si="16"/>
        <v>4.6700000000000005E-2</v>
      </c>
      <c r="AH76" s="29">
        <f t="shared" si="16"/>
        <v>5.67E-2</v>
      </c>
    </row>
    <row r="77" spans="2:34">
      <c r="B77" s="18"/>
      <c r="C77" s="19" t="s">
        <v>61</v>
      </c>
      <c r="D77" s="10"/>
      <c r="E77" s="20">
        <v>4570</v>
      </c>
      <c r="F77" s="10"/>
      <c r="G77" s="21"/>
      <c r="H77" s="21"/>
      <c r="I77" s="22">
        <v>4595</v>
      </c>
      <c r="J77" s="39">
        <f t="shared" si="10"/>
        <v>5.4704595185995622E-3</v>
      </c>
      <c r="K77" s="20">
        <v>4920</v>
      </c>
      <c r="L77" s="40">
        <f t="shared" si="11"/>
        <v>7.6586433260393869E-2</v>
      </c>
      <c r="M77" s="20">
        <v>4580</v>
      </c>
      <c r="N77" s="40">
        <f t="shared" si="12"/>
        <v>2.1881838074398249E-3</v>
      </c>
      <c r="O77" s="41">
        <v>4920</v>
      </c>
      <c r="P77" s="39">
        <f t="shared" si="13"/>
        <v>7.6586433260393869E-2</v>
      </c>
      <c r="Q77" s="41">
        <v>4580</v>
      </c>
      <c r="R77" s="39">
        <f t="shared" si="14"/>
        <v>2.1881838074398249E-3</v>
      </c>
      <c r="S77" s="41">
        <v>4770</v>
      </c>
      <c r="T77" s="39">
        <f t="shared" si="15"/>
        <v>4.3763676148796497E-2</v>
      </c>
      <c r="U77" s="21"/>
      <c r="V77" s="10"/>
      <c r="W77" s="28"/>
      <c r="X77" s="29">
        <f t="shared" si="16"/>
        <v>6.7000000000000002E-3</v>
      </c>
      <c r="Y77" s="29">
        <f t="shared" si="16"/>
        <v>1.67E-2</v>
      </c>
      <c r="Z77" s="29">
        <f t="shared" si="16"/>
        <v>2.6699999999999998E-2</v>
      </c>
      <c r="AA77" s="29">
        <f t="shared" si="16"/>
        <v>3.1700000000000006E-2</v>
      </c>
      <c r="AB77" s="29">
        <f t="shared" si="16"/>
        <v>3.5700000000000003E-2</v>
      </c>
      <c r="AC77" s="29">
        <f t="shared" si="16"/>
        <v>3.6700000000000003E-2</v>
      </c>
      <c r="AD77" s="29">
        <f t="shared" si="16"/>
        <v>3.7700000000000004E-2</v>
      </c>
      <c r="AE77" s="29">
        <f t="shared" si="16"/>
        <v>3.8700000000000005E-2</v>
      </c>
      <c r="AF77" s="29">
        <f t="shared" si="16"/>
        <v>4.1700000000000001E-2</v>
      </c>
      <c r="AG77" s="29">
        <f t="shared" si="16"/>
        <v>4.6700000000000005E-2</v>
      </c>
      <c r="AH77" s="29">
        <f t="shared" si="16"/>
        <v>5.67E-2</v>
      </c>
    </row>
    <row r="78" spans="2:34">
      <c r="B78" s="18"/>
      <c r="C78" s="19" t="s">
        <v>82</v>
      </c>
      <c r="D78" s="10"/>
      <c r="E78" s="20">
        <v>10350</v>
      </c>
      <c r="F78" s="10"/>
      <c r="G78" s="21"/>
      <c r="H78" s="21"/>
      <c r="I78" s="22">
        <v>10000</v>
      </c>
      <c r="J78" s="39">
        <f t="shared" si="10"/>
        <v>-3.3816425120772944E-2</v>
      </c>
      <c r="K78" s="20">
        <v>10550</v>
      </c>
      <c r="L78" s="40">
        <f t="shared" si="11"/>
        <v>1.932367149758454E-2</v>
      </c>
      <c r="M78" s="20">
        <v>9750</v>
      </c>
      <c r="N78" s="40">
        <f t="shared" si="12"/>
        <v>-5.7971014492753624E-2</v>
      </c>
      <c r="O78" s="41">
        <v>10850</v>
      </c>
      <c r="P78" s="39">
        <f t="shared" si="13"/>
        <v>4.8309178743961352E-2</v>
      </c>
      <c r="Q78" s="41">
        <v>9750</v>
      </c>
      <c r="R78" s="39">
        <f t="shared" si="14"/>
        <v>-5.7971014492753624E-2</v>
      </c>
      <c r="S78" s="41">
        <v>10100</v>
      </c>
      <c r="T78" s="39">
        <f t="shared" si="15"/>
        <v>-2.4154589371980676E-2</v>
      </c>
      <c r="U78" s="21"/>
      <c r="V78" s="10"/>
      <c r="W78" s="28"/>
      <c r="X78" s="29">
        <f t="shared" si="16"/>
        <v>6.7000000000000002E-3</v>
      </c>
      <c r="Y78" s="29">
        <f t="shared" si="16"/>
        <v>1.67E-2</v>
      </c>
      <c r="Z78" s="29">
        <f t="shared" si="16"/>
        <v>2.6699999999999998E-2</v>
      </c>
      <c r="AA78" s="29">
        <f t="shared" si="16"/>
        <v>3.1700000000000006E-2</v>
      </c>
      <c r="AB78" s="29">
        <f t="shared" si="16"/>
        <v>3.5700000000000003E-2</v>
      </c>
      <c r="AC78" s="29">
        <f t="shared" si="16"/>
        <v>3.6700000000000003E-2</v>
      </c>
      <c r="AD78" s="29">
        <f t="shared" si="16"/>
        <v>3.7700000000000004E-2</v>
      </c>
      <c r="AE78" s="29">
        <f t="shared" si="16"/>
        <v>3.8700000000000005E-2</v>
      </c>
      <c r="AF78" s="29">
        <f t="shared" si="16"/>
        <v>4.1700000000000001E-2</v>
      </c>
      <c r="AG78" s="29">
        <f t="shared" si="16"/>
        <v>-2.7454589371980677E-2</v>
      </c>
      <c r="AH78" s="29">
        <f t="shared" si="16"/>
        <v>-2.7454589371980677E-2</v>
      </c>
    </row>
    <row r="79" spans="2:34">
      <c r="B79" s="18"/>
      <c r="C79" s="19" t="s">
        <v>71</v>
      </c>
      <c r="D79" s="10"/>
      <c r="E79" s="20">
        <v>2990</v>
      </c>
      <c r="F79" s="10"/>
      <c r="G79" s="21"/>
      <c r="H79" s="21"/>
      <c r="I79" s="22">
        <v>2925</v>
      </c>
      <c r="J79" s="39">
        <f t="shared" si="10"/>
        <v>-2.1739130434782608E-2</v>
      </c>
      <c r="K79" s="20">
        <v>2715</v>
      </c>
      <c r="L79" s="40">
        <f t="shared" si="11"/>
        <v>-9.1973244147157185E-2</v>
      </c>
      <c r="M79" s="20">
        <v>2715</v>
      </c>
      <c r="N79" s="40">
        <f t="shared" si="12"/>
        <v>-9.1973244147157185E-2</v>
      </c>
      <c r="O79" s="41">
        <v>2980</v>
      </c>
      <c r="P79" s="39">
        <f t="shared" si="13"/>
        <v>-3.3444816053511705E-3</v>
      </c>
      <c r="Q79" s="41">
        <v>2715</v>
      </c>
      <c r="R79" s="39">
        <f t="shared" si="14"/>
        <v>-9.1973244147157185E-2</v>
      </c>
      <c r="S79" s="41">
        <v>2850</v>
      </c>
      <c r="T79" s="39">
        <f t="shared" si="15"/>
        <v>-4.6822742474916385E-2</v>
      </c>
      <c r="U79" s="21"/>
      <c r="V79" s="10"/>
      <c r="W79" s="28"/>
      <c r="X79" s="29">
        <f t="shared" si="16"/>
        <v>-5.0122742474916382E-2</v>
      </c>
      <c r="Y79" s="29">
        <f t="shared" si="16"/>
        <v>-5.0122742474916382E-2</v>
      </c>
      <c r="Z79" s="29">
        <f t="shared" si="16"/>
        <v>-5.0122742474916382E-2</v>
      </c>
      <c r="AA79" s="29">
        <f t="shared" si="16"/>
        <v>-5.0122742474916382E-2</v>
      </c>
      <c r="AB79" s="29">
        <f t="shared" si="16"/>
        <v>-5.0122742474916382E-2</v>
      </c>
      <c r="AC79" s="29">
        <f t="shared" si="16"/>
        <v>-5.0122742474916382E-2</v>
      </c>
      <c r="AD79" s="29">
        <f t="shared" si="16"/>
        <v>-5.0122742474916382E-2</v>
      </c>
      <c r="AE79" s="29">
        <f t="shared" si="16"/>
        <v>-5.0122742474916382E-2</v>
      </c>
      <c r="AF79" s="29">
        <f t="shared" si="16"/>
        <v>-5.0122742474916382E-2</v>
      </c>
      <c r="AG79" s="29">
        <f t="shared" si="16"/>
        <v>-5.0122742474916382E-2</v>
      </c>
      <c r="AH79" s="29">
        <f t="shared" si="16"/>
        <v>-5.0122742474916382E-2</v>
      </c>
    </row>
    <row r="80" spans="2:34">
      <c r="B80" s="18"/>
      <c r="C80" s="19" t="s">
        <v>84</v>
      </c>
      <c r="D80" s="10"/>
      <c r="E80" s="20">
        <v>6090</v>
      </c>
      <c r="F80" s="10"/>
      <c r="G80" s="21"/>
      <c r="H80" s="21"/>
      <c r="I80" s="22">
        <v>6410</v>
      </c>
      <c r="J80" s="39">
        <f t="shared" si="10"/>
        <v>5.2545155993431854E-2</v>
      </c>
      <c r="K80" s="20">
        <v>7050</v>
      </c>
      <c r="L80" s="40">
        <f t="shared" si="11"/>
        <v>0.15763546798029557</v>
      </c>
      <c r="M80" s="20">
        <v>6400</v>
      </c>
      <c r="N80" s="40">
        <f t="shared" si="12"/>
        <v>5.090311986863711E-2</v>
      </c>
      <c r="O80" s="41">
        <v>7050</v>
      </c>
      <c r="P80" s="39">
        <f t="shared" si="13"/>
        <v>0.15763546798029557</v>
      </c>
      <c r="Q80" s="41">
        <v>5540</v>
      </c>
      <c r="R80" s="39">
        <f t="shared" si="14"/>
        <v>-9.0311986863711002E-2</v>
      </c>
      <c r="S80" s="41">
        <v>5800</v>
      </c>
      <c r="T80" s="39">
        <f t="shared" si="15"/>
        <v>-4.7619047619047616E-2</v>
      </c>
      <c r="U80" s="21"/>
      <c r="V80" s="10"/>
      <c r="W80" s="28"/>
      <c r="X80" s="29">
        <f t="shared" si="16"/>
        <v>6.7000000000000002E-3</v>
      </c>
      <c r="Y80" s="29">
        <f t="shared" si="16"/>
        <v>1.67E-2</v>
      </c>
      <c r="Z80" s="29">
        <f t="shared" si="16"/>
        <v>2.6699999999999998E-2</v>
      </c>
      <c r="AA80" s="29">
        <f t="shared" si="16"/>
        <v>3.1700000000000006E-2</v>
      </c>
      <c r="AB80" s="29">
        <f t="shared" si="16"/>
        <v>3.5700000000000003E-2</v>
      </c>
      <c r="AC80" s="29">
        <f t="shared" si="16"/>
        <v>3.6700000000000003E-2</v>
      </c>
      <c r="AD80" s="29">
        <f t="shared" si="16"/>
        <v>3.7700000000000004E-2</v>
      </c>
      <c r="AE80" s="29">
        <f t="shared" si="16"/>
        <v>3.8700000000000005E-2</v>
      </c>
      <c r="AF80" s="29">
        <f t="shared" si="16"/>
        <v>4.1700000000000001E-2</v>
      </c>
      <c r="AG80" s="29">
        <f t="shared" si="16"/>
        <v>4.6700000000000005E-2</v>
      </c>
      <c r="AH80" s="29">
        <f t="shared" si="16"/>
        <v>5.67E-2</v>
      </c>
    </row>
    <row r="81" spans="1:34">
      <c r="B81" s="18"/>
      <c r="C81" s="19" t="s">
        <v>75</v>
      </c>
      <c r="D81" s="10"/>
      <c r="E81" s="20">
        <v>8180</v>
      </c>
      <c r="F81" s="10"/>
      <c r="G81" s="21"/>
      <c r="H81" s="21"/>
      <c r="I81" s="22">
        <v>7610</v>
      </c>
      <c r="J81" s="39">
        <f t="shared" si="10"/>
        <v>-6.9682151589242056E-2</v>
      </c>
      <c r="K81" s="20">
        <v>7740</v>
      </c>
      <c r="L81" s="40">
        <f t="shared" si="11"/>
        <v>-5.3789731051344741E-2</v>
      </c>
      <c r="M81" s="20">
        <v>7460</v>
      </c>
      <c r="N81" s="40">
        <f t="shared" si="12"/>
        <v>-8.8019559902200492E-2</v>
      </c>
      <c r="O81" s="41">
        <v>9030</v>
      </c>
      <c r="P81" s="39">
        <f t="shared" si="13"/>
        <v>0.10391198044009781</v>
      </c>
      <c r="Q81" s="41">
        <v>7460</v>
      </c>
      <c r="R81" s="39">
        <f t="shared" si="14"/>
        <v>-8.8019559902200492E-2</v>
      </c>
      <c r="S81" s="41">
        <v>8460</v>
      </c>
      <c r="T81" s="39">
        <f t="shared" si="15"/>
        <v>3.4229828850855744E-2</v>
      </c>
      <c r="U81" s="21"/>
      <c r="V81" s="10"/>
      <c r="W81" s="28"/>
      <c r="X81" s="29">
        <f t="shared" si="16"/>
        <v>6.7000000000000002E-3</v>
      </c>
      <c r="Y81" s="29">
        <f t="shared" si="16"/>
        <v>1.67E-2</v>
      </c>
      <c r="Z81" s="29">
        <f t="shared" si="16"/>
        <v>2.6699999999999998E-2</v>
      </c>
      <c r="AA81" s="29">
        <f t="shared" si="16"/>
        <v>3.1700000000000006E-2</v>
      </c>
      <c r="AB81" s="29">
        <f t="shared" si="16"/>
        <v>3.5700000000000003E-2</v>
      </c>
      <c r="AC81" s="29">
        <f t="shared" si="16"/>
        <v>3.6700000000000003E-2</v>
      </c>
      <c r="AD81" s="29">
        <f t="shared" si="16"/>
        <v>3.7700000000000004E-2</v>
      </c>
      <c r="AE81" s="29">
        <f t="shared" si="16"/>
        <v>3.8700000000000005E-2</v>
      </c>
      <c r="AF81" s="29">
        <f t="shared" si="16"/>
        <v>4.1700000000000001E-2</v>
      </c>
      <c r="AG81" s="29">
        <f t="shared" si="16"/>
        <v>4.6700000000000005E-2</v>
      </c>
      <c r="AH81" s="29">
        <f t="shared" si="16"/>
        <v>5.67E-2</v>
      </c>
    </row>
    <row r="82" spans="1:34">
      <c r="B82" s="18"/>
      <c r="C82" s="19" t="s">
        <v>87</v>
      </c>
      <c r="D82" s="10"/>
      <c r="E82" s="20">
        <v>7020</v>
      </c>
      <c r="F82" s="10"/>
      <c r="G82" s="21"/>
      <c r="H82" s="21"/>
      <c r="I82" s="22">
        <v>7130</v>
      </c>
      <c r="J82" s="39">
        <f t="shared" si="10"/>
        <v>1.5669515669515671E-2</v>
      </c>
      <c r="K82" s="20">
        <v>8000</v>
      </c>
      <c r="L82" s="40">
        <f t="shared" si="11"/>
        <v>0.1396011396011396</v>
      </c>
      <c r="M82" s="20">
        <v>7020</v>
      </c>
      <c r="N82" s="40">
        <f t="shared" si="12"/>
        <v>0</v>
      </c>
      <c r="O82" s="41">
        <v>8210</v>
      </c>
      <c r="P82" s="39">
        <f t="shared" si="13"/>
        <v>0.16951566951566951</v>
      </c>
      <c r="Q82" s="41">
        <v>7060</v>
      </c>
      <c r="R82" s="39">
        <f t="shared" si="14"/>
        <v>5.6980056980056983E-3</v>
      </c>
      <c r="S82" s="41">
        <v>7100</v>
      </c>
      <c r="T82" s="39">
        <f t="shared" si="15"/>
        <v>1.1396011396011397E-2</v>
      </c>
      <c r="U82" s="21"/>
      <c r="V82" s="10"/>
      <c r="W82" s="28"/>
      <c r="X82" s="29">
        <f t="shared" si="16"/>
        <v>6.7000000000000002E-3</v>
      </c>
      <c r="Y82" s="29">
        <f t="shared" si="16"/>
        <v>1.67E-2</v>
      </c>
      <c r="Z82" s="29">
        <f t="shared" si="16"/>
        <v>2.6699999999999998E-2</v>
      </c>
      <c r="AA82" s="29">
        <f t="shared" si="16"/>
        <v>3.1700000000000006E-2</v>
      </c>
      <c r="AB82" s="29">
        <f t="shared" si="16"/>
        <v>3.5700000000000003E-2</v>
      </c>
      <c r="AC82" s="29">
        <f t="shared" si="16"/>
        <v>3.6700000000000003E-2</v>
      </c>
      <c r="AD82" s="29">
        <f t="shared" si="16"/>
        <v>3.7700000000000004E-2</v>
      </c>
      <c r="AE82" s="29">
        <f t="shared" si="16"/>
        <v>3.8700000000000005E-2</v>
      </c>
      <c r="AF82" s="29">
        <f t="shared" si="16"/>
        <v>4.1700000000000001E-2</v>
      </c>
      <c r="AG82" s="29">
        <f t="shared" si="16"/>
        <v>4.6700000000000005E-2</v>
      </c>
      <c r="AH82" s="29">
        <f t="shared" si="16"/>
        <v>5.67E-2</v>
      </c>
    </row>
    <row r="83" spans="1:34">
      <c r="B83" s="18"/>
      <c r="C83" s="19" t="s">
        <v>88</v>
      </c>
      <c r="D83" s="10"/>
      <c r="E83" s="20">
        <v>12100</v>
      </c>
      <c r="F83" s="10"/>
      <c r="G83" s="21"/>
      <c r="H83" s="21"/>
      <c r="I83" s="22">
        <v>11900</v>
      </c>
      <c r="J83" s="39">
        <f t="shared" si="10"/>
        <v>-1.6528925619834711E-2</v>
      </c>
      <c r="K83" s="20">
        <v>13050</v>
      </c>
      <c r="L83" s="40">
        <f t="shared" si="11"/>
        <v>7.8512396694214878E-2</v>
      </c>
      <c r="M83" s="20">
        <v>11800</v>
      </c>
      <c r="N83" s="40">
        <f t="shared" si="12"/>
        <v>-2.4793388429752067E-2</v>
      </c>
      <c r="O83" s="41">
        <v>14650</v>
      </c>
      <c r="P83" s="39">
        <f t="shared" si="13"/>
        <v>0.21074380165289255</v>
      </c>
      <c r="Q83" s="41">
        <v>11800</v>
      </c>
      <c r="R83" s="39">
        <f t="shared" si="14"/>
        <v>-2.4793388429752067E-2</v>
      </c>
      <c r="S83" s="41">
        <v>13300</v>
      </c>
      <c r="T83" s="39">
        <f t="shared" si="15"/>
        <v>9.9173553719008267E-2</v>
      </c>
      <c r="U83" s="21"/>
      <c r="V83" s="10"/>
      <c r="W83" s="28"/>
      <c r="X83" s="29">
        <f t="shared" ref="X83:AH93" si="17">IF($P83&gt;=X$2,X$2,$T83)-0.0033</f>
        <v>6.7000000000000002E-3</v>
      </c>
      <c r="Y83" s="29">
        <f t="shared" si="17"/>
        <v>1.67E-2</v>
      </c>
      <c r="Z83" s="29">
        <f t="shared" si="17"/>
        <v>2.6699999999999998E-2</v>
      </c>
      <c r="AA83" s="29">
        <f t="shared" si="17"/>
        <v>3.1700000000000006E-2</v>
      </c>
      <c r="AB83" s="29">
        <f t="shared" si="17"/>
        <v>3.5700000000000003E-2</v>
      </c>
      <c r="AC83" s="29">
        <f t="shared" si="17"/>
        <v>3.6700000000000003E-2</v>
      </c>
      <c r="AD83" s="29">
        <f t="shared" si="17"/>
        <v>3.7700000000000004E-2</v>
      </c>
      <c r="AE83" s="29">
        <f t="shared" si="17"/>
        <v>3.8700000000000005E-2</v>
      </c>
      <c r="AF83" s="29">
        <f t="shared" si="17"/>
        <v>4.1700000000000001E-2</v>
      </c>
      <c r="AG83" s="29">
        <f t="shared" si="17"/>
        <v>4.6700000000000005E-2</v>
      </c>
      <c r="AH83" s="29">
        <f t="shared" si="17"/>
        <v>5.67E-2</v>
      </c>
    </row>
    <row r="84" spans="1:34">
      <c r="B84" s="19" t="s">
        <v>89</v>
      </c>
      <c r="C84" s="46">
        <f>COUNTA(C3:C83)</f>
        <v>81</v>
      </c>
      <c r="D84" s="1"/>
      <c r="E84" s="2"/>
      <c r="F84" s="1"/>
      <c r="G84" s="3"/>
      <c r="H84" s="3"/>
      <c r="I84" s="4"/>
      <c r="J84" s="47">
        <f>AVERAGE(J3:J83)-0.0033</f>
        <v>3.976168377367046E-4</v>
      </c>
      <c r="K84" s="2"/>
      <c r="L84" s="47">
        <f>AVERAGE(L3:L83)-0.0033</f>
        <v>4.0488864042790382E-2</v>
      </c>
      <c r="M84" s="2"/>
      <c r="N84" s="47">
        <f>AVERAGE(N3:N83)-0.0033</f>
        <v>-3.4803382059825694E-2</v>
      </c>
      <c r="O84" s="7"/>
      <c r="P84" s="47">
        <f>AVERAGE(P3:P83)-0.0033</f>
        <v>7.1541207364046858E-2</v>
      </c>
      <c r="Q84" s="7"/>
      <c r="R84" s="47">
        <f>AVERAGE(R3:R83)-0.0033</f>
        <v>-7.139313968391918E-2</v>
      </c>
      <c r="S84" s="7"/>
      <c r="T84" s="47">
        <f>AVERAGE(T3:T83)-0.0033</f>
        <v>-1.2386587985326311E-2</v>
      </c>
      <c r="U84" s="3"/>
      <c r="V84" s="1"/>
      <c r="W84" s="8"/>
      <c r="X84" s="47">
        <f t="shared" ref="X84:AH84" si="18">AVERAGE(X3:X83)</f>
        <v>-5.8474226835187638E-3</v>
      </c>
      <c r="Y84" s="47">
        <f t="shared" si="18"/>
        <v>-2.5513470585534809E-3</v>
      </c>
      <c r="Z84" s="47">
        <f t="shared" si="18"/>
        <v>1.2276717981292654E-3</v>
      </c>
      <c r="AA84" s="47">
        <f t="shared" si="18"/>
        <v>2.6060531006558817E-3</v>
      </c>
      <c r="AB84" s="47">
        <f t="shared" si="18"/>
        <v>4.0802150567291404E-3</v>
      </c>
      <c r="AC84" s="47">
        <f t="shared" si="18"/>
        <v>4.7221903653711155E-3</v>
      </c>
      <c r="AD84" s="47">
        <f t="shared" si="18"/>
        <v>5.3641656740130916E-3</v>
      </c>
      <c r="AE84" s="47">
        <f t="shared" si="18"/>
        <v>2.5164525324834937E-3</v>
      </c>
      <c r="AF84" s="47">
        <f t="shared" si="18"/>
        <v>3.281006099783627E-3</v>
      </c>
      <c r="AG84" s="47">
        <f t="shared" si="18"/>
        <v>8.9007170452329724E-5</v>
      </c>
      <c r="AH84" s="47">
        <f t="shared" si="18"/>
        <v>-4.1238957553482638E-3</v>
      </c>
    </row>
    <row r="85" spans="1:34">
      <c r="A85" s="48"/>
      <c r="B85" s="49" t="s">
        <v>90</v>
      </c>
      <c r="C85" s="50">
        <v>100000</v>
      </c>
      <c r="D85" s="4"/>
      <c r="E85" s="7"/>
      <c r="F85" s="4"/>
      <c r="G85" s="4"/>
      <c r="H85" s="4"/>
      <c r="I85" s="4"/>
      <c r="J85" s="51">
        <f>(81*$C85)*$J84</f>
        <v>3220.6963856673074</v>
      </c>
      <c r="K85" s="7"/>
      <c r="L85" s="51">
        <f>(81*$C85)*L84</f>
        <v>327959.79874660209</v>
      </c>
      <c r="M85" s="7"/>
      <c r="N85" s="51">
        <f>(81*$C85)*N84</f>
        <v>-281907.39468458813</v>
      </c>
      <c r="O85" s="7"/>
      <c r="P85" s="51">
        <f>(81*$C85)*P84</f>
        <v>579483.77964877954</v>
      </c>
      <c r="Q85" s="7"/>
      <c r="R85" s="51">
        <f>(81*$C85)*R84</f>
        <v>-578284.43143974536</v>
      </c>
      <c r="S85" s="7"/>
      <c r="T85" s="51">
        <f>(81*$C85)*T84</f>
        <v>-100331.36268114312</v>
      </c>
      <c r="U85" s="4"/>
      <c r="V85" s="4"/>
      <c r="W85" s="52"/>
      <c r="X85" s="51">
        <f t="shared" ref="X85:AH85" si="19">(81*$C85)*X84</f>
        <v>-47364.123736501984</v>
      </c>
      <c r="Y85" s="51">
        <f t="shared" si="19"/>
        <v>-20665.911174283196</v>
      </c>
      <c r="Z85" s="51">
        <f t="shared" si="19"/>
        <v>9944.1415648470502</v>
      </c>
      <c r="AA85" s="51">
        <f t="shared" si="19"/>
        <v>21109.030115312642</v>
      </c>
      <c r="AB85" s="51">
        <f t="shared" si="19"/>
        <v>33049.741959506035</v>
      </c>
      <c r="AC85" s="51">
        <f t="shared" si="19"/>
        <v>38249.741959506035</v>
      </c>
      <c r="AD85" s="51">
        <f t="shared" si="19"/>
        <v>43449.741959506042</v>
      </c>
      <c r="AE85" s="51">
        <f t="shared" si="19"/>
        <v>20383.265513116297</v>
      </c>
      <c r="AF85" s="51">
        <f t="shared" si="19"/>
        <v>26576.14940824738</v>
      </c>
      <c r="AG85" s="51">
        <f t="shared" si="19"/>
        <v>720.95808066387076</v>
      </c>
      <c r="AH85" s="51">
        <f t="shared" si="19"/>
        <v>-33403.555618320934</v>
      </c>
    </row>
  </sheetData>
  <mergeCells count="9">
    <mergeCell ref="B63:B70"/>
    <mergeCell ref="B71:B75"/>
    <mergeCell ref="B76:B83"/>
    <mergeCell ref="B3:B9"/>
    <mergeCell ref="B10:B23"/>
    <mergeCell ref="B24:B37"/>
    <mergeCell ref="B38:B43"/>
    <mergeCell ref="B44:B49"/>
    <mergeCell ref="B50:B6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종가매매분석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2016-11-04T19:32:29Z</dcterms:created>
  <dcterms:modified xsi:type="dcterms:W3CDTF">2016-11-04T19:35:06Z</dcterms:modified>
</cp:coreProperties>
</file>