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原始数据" sheetId="1" r:id="rId1"/>
    <sheet name="导出计数_总结" sheetId="8" r:id="rId2"/>
    <sheet name="分析&amp;总结" sheetId="7" r:id="rId3"/>
  </sheets>
  <definedNames>
    <definedName name="_xlnm._FilterDatabase" localSheetId="0" hidden="1">原始数据!$A$1:$Q$1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<sst xmlns="http://schemas.openxmlformats.org/spreadsheetml/2006/main" count="61" uniqueCount="46">
  <si>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WareHouse</t>
  </si>
  <si>
    <t>LogisticType</t>
  </si>
  <si>
    <t>ASIN</t>
  </si>
  <si>
    <t>OrderID</t>
  </si>
  <si>
    <t>orderdate</t>
  </si>
  <si>
    <t>DeliverDate</t>
  </si>
  <si>
    <t>deliverDate</t>
  </si>
  <si>
    <t>追踪号</t>
  </si>
  <si>
    <t>wmsdate</t>
  </si>
  <si>
    <t>pickupdate</t>
  </si>
  <si>
    <t>目的地邮编</t>
  </si>
  <si>
    <t>理论days</t>
  </si>
  <si>
    <t>发货</t>
  </si>
  <si>
    <t>扫描</t>
  </si>
  <si>
    <t>派送</t>
  </si>
  <si>
    <t>总结</t>
  </si>
  <si>
    <t>计数</t>
  </si>
  <si>
    <t>占比</t>
  </si>
  <si>
    <t>ASIN 时效≥4天原因分析</t>
  </si>
  <si>
    <t>比例</t>
  </si>
  <si>
    <t>FedEx扫描&amp;派送异常分析</t>
  </si>
  <si>
    <t>Amzn扫描&amp;派送比例</t>
  </si>
  <si>
    <t>US</t>
  </si>
  <si>
    <t>下单-拣货（100%正常）</t>
  </si>
  <si>
    <t>{.cause}</t>
  </si>
  <si>
    <t>{.sum}</t>
  </si>
  <si>
    <t>{.proportion}</t>
  </si>
  <si>
    <t>当天扫描（去除周末）</t>
  </si>
  <si>
    <t>扫描慢（扫描时间＝1天）</t>
  </si>
  <si>
    <t>明显扫描慢（扫描时间＞1天）</t>
  </si>
  <si>
    <t>拣货-扫描（20%扫描慢）</t>
  </si>
  <si>
    <t>正常</t>
  </si>
  <si>
    <t>实际派送时长≤理论</t>
  </si>
  <si>
    <t>去除周末，扫描时效正常</t>
  </si>
  <si>
    <t>实际派送时长＞理论</t>
  </si>
  <si>
    <t>晚了1天</t>
  </si>
  <si>
    <t>晚了2天</t>
  </si>
  <si>
    <t>Amzn扫描&amp;派送异常分析</t>
  </si>
  <si>
    <t>扫描-送达（12%派送慢）</t>
  </si>
  <si>
    <t>去除周末，派送时效正常</t>
  </si>
  <si>
    <t>延迟</t>
  </si>
  <si>
    <t>Delivery updated</t>
  </si>
  <si>
    <t>Customer not available or business closed</t>
  </si>
  <si>
    <t>Future delivery requested</t>
  </si>
  <si>
    <t>下单-送达</t>
  </si>
  <si>
    <t>正常派送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</si>
</sst>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yyyy/m/d;@"/>
  </numFmts>
  <fonts count="26">
    <font>
      <sz val="10"/>
      <name val="Arial"/>
      <family val="2"/>
      <charset val="0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color rgb="FFFF0000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3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35" applyNumberFormat="0" applyAlignment="0" applyProtection="0">
      <alignment vertical="center"/>
    </xf>
    <xf numFmtId="0" fontId="16" fillId="4" borderId="36" applyNumberFormat="0" applyAlignment="0" applyProtection="0">
      <alignment vertical="center"/>
    </xf>
    <xf numFmtId="0" fontId="17" fillId="4" borderId="35" applyNumberFormat="0" applyAlignment="0" applyProtection="0">
      <alignment vertical="center"/>
    </xf>
    <xf numFmtId="0" fontId="18" fillId="5" borderId="37" applyNumberFormat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Fill="1" applyBorder="1" applyAlignment="1"/>
    <xf numFmtId="10" fontId="1" fillId="0" borderId="0" xfId="0" applyNumberFormat="1" applyFont="1" applyFill="1" applyBorder="1" applyAlignment="1"/>
    <xf numFmtId="0" fontId="2" fillId="0" borderId="1" xfId="0" applyFont="1" applyFill="1" applyBorder="1" applyAlignment="1">
      <alignment horizontal="left" vertical="center"/>
    </xf>
    <xf numFmtId="10" fontId="2" fillId="0" borderId="1" xfId="0" applyNumberFormat="1" applyFont="1" applyFill="1" applyBorder="1" applyAlignment="1">
      <alignment horizontal="left" vertical="center"/>
    </xf>
    <xf numFmtId="10" fontId="2" fillId="0" borderId="0" xfId="0" applyNumberFormat="1" applyFont="1" applyFill="1" applyBorder="1" applyAlignment="1"/>
    <xf numFmtId="10" fontId="2" fillId="0" borderId="2" xfId="0" applyNumberFormat="1" applyFont="1" applyFill="1" applyBorder="1" applyAlignment="1">
      <alignment horizontal="left" vertical="center"/>
    </xf>
    <xf numFmtId="10" fontId="2" fillId="0" borderId="3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0" fontId="1" fillId="0" borderId="7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/>
    <xf numFmtId="10" fontId="1" fillId="0" borderId="8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0" fontId="1" fillId="0" borderId="13" xfId="0" applyNumberFormat="1" applyFont="1" applyFill="1" applyBorder="1" applyAlignment="1">
      <alignment horizontal="center" vertical="center"/>
    </xf>
    <xf numFmtId="10" fontId="1" fillId="0" borderId="1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0" fontId="1" fillId="0" borderId="18" xfId="0" applyNumberFormat="1" applyFont="1" applyFill="1" applyBorder="1" applyAlignment="1">
      <alignment horizontal="center" vertical="center"/>
    </xf>
    <xf numFmtId="10" fontId="1" fillId="0" borderId="19" xfId="0" applyNumberFormat="1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0" fontId="1" fillId="0" borderId="21" xfId="0" applyNumberFormat="1" applyFont="1" applyFill="1" applyBorder="1" applyAlignment="1">
      <alignment horizontal="left" vertical="center"/>
    </xf>
    <xf numFmtId="10" fontId="1" fillId="0" borderId="22" xfId="0" applyNumberFormat="1" applyFont="1" applyFill="1" applyBorder="1" applyAlignment="1">
      <alignment horizontal="left" vertical="center"/>
    </xf>
    <xf numFmtId="10" fontId="1" fillId="0" borderId="9" xfId="0" applyNumberFormat="1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10" fontId="1" fillId="0" borderId="24" xfId="0" applyNumberFormat="1" applyFont="1" applyFill="1" applyBorder="1" applyAlignment="1">
      <alignment horizontal="left" vertical="center"/>
    </xf>
    <xf numFmtId="10" fontId="1" fillId="0" borderId="25" xfId="0" applyNumberFormat="1" applyFont="1" applyFill="1" applyBorder="1" applyAlignment="1">
      <alignment horizontal="left" vertical="center"/>
    </xf>
    <xf numFmtId="10" fontId="1" fillId="0" borderId="20" xfId="0" applyNumberFormat="1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10" fontId="1" fillId="0" borderId="27" xfId="0" applyNumberFormat="1" applyFont="1" applyFill="1" applyBorder="1" applyAlignment="1">
      <alignment horizontal="left" vertical="center"/>
    </xf>
    <xf numFmtId="10" fontId="1" fillId="0" borderId="22" xfId="0" applyNumberFormat="1" applyFont="1" applyFill="1" applyBorder="1" applyAlignment="1">
      <alignment horizontal="left" vertical="center"/>
    </xf>
    <xf numFmtId="10" fontId="1" fillId="0" borderId="25" xfId="0" applyNumberFormat="1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horizontal="left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10" fontId="3" fillId="0" borderId="31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10" fontId="2" fillId="0" borderId="7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zoomScaleSheetLayoutView="60" workbookViewId="0">
      <pane ySplit="1" topLeftCell="A2" activePane="bottomLeft" state="frozen"/>
      <selection/>
      <selection pane="bottomLeft" activeCell="G16" sqref="G16"/>
    </sheetView>
  </sheetViews>
  <sheetFormatPr defaultColWidth="9.14285714285714" defaultRowHeight="12.75"/>
  <cols>
    <col min="1" max="3" width="8.71428571428571" style="54" customWidth="1"/>
    <col min="4" max="4" width="19.6857142857143" style="54" customWidth="1"/>
    <col min="5" max="5" width="19.8571428571429" style="54" customWidth="1"/>
    <col min="6" max="6" width="17.2952380952381" style="55" customWidth="1"/>
    <col min="7" max="7" width="7.85714285714286" style="54" customWidth="1"/>
    <col min="8" max="8" width="15" style="54" customWidth="1"/>
    <col min="9" max="9" width="14.2857142857143" style="56"/>
    <col min="10" max="10" width="14.2857142857143" style="54"/>
    <col min="11" max="11" width="15" style="57" customWidth="1"/>
    <col min="12" max="13" width="9.14285714285714" style="54"/>
    <col min="14" max="14" width="11.8571428571429" style="54" customWidth="1"/>
    <col min="15" max="16" width="9.14285714285714" style="54"/>
    <col min="17" max="17" width="48.5714285714286" style="54" customWidth="1"/>
    <col min="18" max="16384" width="9.14285714285714" style="54"/>
  </cols>
  <sheetData>
    <row r="1" s="53" customFormat="1" spans="1:17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9" t="s">
        <v>5</v>
      </c>
      <c r="G1" s="58" t="s">
        <v>6</v>
      </c>
      <c r="H1" s="58" t="s">
        <v>7</v>
      </c>
      <c r="I1" s="60" t="s">
        <v>8</v>
      </c>
      <c r="J1" s="58" t="s">
        <v>8</v>
      </c>
      <c r="K1" s="59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</row>
  </sheetData>
  <autoFilter xmlns:etc="http://www.wps.cn/officeDocument/2017/etCustomData" ref="A1:Q1" etc:filterBottomFollowUsedRange="0">
    <extLst/>
  </autoFilter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G25" sqref="G25"/>
    </sheetView>
  </sheetViews>
  <sheetFormatPr defaultColWidth="9.14285714285714" defaultRowHeight="12.75" outlineLevelCol="2"/>
  <cols>
    <col min="1" max="1" width="36.8571428571429" customWidth="1"/>
  </cols>
  <sheetData>
    <row r="1" spans="1:3">
      <c r="A1" t="s">
        <v>15</v>
      </c>
      <c r="B1" t="s">
        <v>16</v>
      </c>
      <c r="C1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12" sqref="F12"/>
    </sheetView>
  </sheetViews>
  <sheetFormatPr defaultColWidth="10.2857142857143" defaultRowHeight="14.25"/>
  <cols>
    <col min="1" max="1" width="10.2857142857143" style="1"/>
    <col min="2" max="2" width="26.5714285714286" style="1" customWidth="1"/>
    <col min="3" max="3" width="74.8571428571429" style="1" customWidth="1"/>
    <col min="4" max="4" width="10.2857142857143" style="1"/>
    <col min="5" max="5" width="14.4285714285714" style="2"/>
    <col min="6" max="6" width="7.42857142857143" style="2" customWidth="1"/>
    <col min="7" max="7" width="14.4285714285714" style="2"/>
    <col min="8" max="8" width="29.4285714285714" style="2" customWidth="1"/>
    <col min="9" max="9" width="10.2857142857143" style="1"/>
    <col min="10" max="10" width="23.2857142857143" style="2" customWidth="1"/>
    <col min="11" max="16384" width="10.2857142857143" style="1"/>
  </cols>
  <sheetData>
    <row r="1" s="1" customFormat="1" ht="15" spans="1:10">
      <c r="A1" s="3" t="s">
        <v>18</v>
      </c>
      <c r="B1" s="3"/>
      <c r="C1" s="3"/>
      <c r="D1" s="3" t="s">
        <v>16</v>
      </c>
      <c r="E1" s="4" t="s">
        <v>19</v>
      </c>
      <c r="F1" s="5"/>
      <c r="G1" s="6" t="s">
        <v>20</v>
      </c>
      <c r="H1" s="7"/>
      <c r="I1" s="50" t="s">
        <v>16</v>
      </c>
      <c r="J1" s="51" t="s">
        <v>21</v>
      </c>
    </row>
    <row r="2" s="1" customFormat="1" spans="1:10">
      <c r="A2" s="8" t="s">
        <v>22</v>
      </c>
      <c r="B2" s="9" t="s">
        <v>23</v>
      </c>
      <c r="C2" s="10" t="s">
        <v>24</v>
      </c>
      <c r="D2" s="11" t="s">
        <v>25</v>
      </c>
      <c r="E2" s="12" t="s">
        <v>26</v>
      </c>
      <c r="F2" s="13"/>
      <c r="G2" s="14" t="s">
        <v>13</v>
      </c>
      <c r="H2" s="15" t="s">
        <v>27</v>
      </c>
      <c r="I2" s="30">
        <v>72</v>
      </c>
      <c r="J2" s="31">
        <f t="shared" ref="J2:J6" si="0">I2/87</f>
        <v>0.827586206896552</v>
      </c>
    </row>
    <row r="3" s="1" customFormat="1" spans="1:10">
      <c r="A3" s="16"/>
      <c r="B3" s="17"/>
      <c r="C3" s="18"/>
      <c r="D3" s="19"/>
      <c r="E3" s="20"/>
      <c r="F3" s="13"/>
      <c r="G3" s="21"/>
      <c r="H3" s="22" t="s">
        <v>28</v>
      </c>
      <c r="I3" s="35">
        <v>14</v>
      </c>
      <c r="J3" s="36">
        <f t="shared" si="0"/>
        <v>0.160919540229885</v>
      </c>
    </row>
    <row r="4" s="1" customFormat="1" ht="15" spans="1:10">
      <c r="A4" s="16"/>
      <c r="B4" s="23"/>
      <c r="C4" s="24"/>
      <c r="D4" s="25"/>
      <c r="E4" s="26"/>
      <c r="F4" s="13"/>
      <c r="G4" s="27"/>
      <c r="H4" s="28" t="s">
        <v>29</v>
      </c>
      <c r="I4" s="41">
        <v>1</v>
      </c>
      <c r="J4" s="42">
        <f t="shared" si="0"/>
        <v>0.0114942528735632</v>
      </c>
    </row>
    <row r="5" s="1" customFormat="1" spans="1:10">
      <c r="A5" s="16"/>
      <c r="B5" s="29" t="s">
        <v>30</v>
      </c>
      <c r="C5" s="15" t="s">
        <v>31</v>
      </c>
      <c r="D5" s="30">
        <v>129</v>
      </c>
      <c r="E5" s="31">
        <f t="shared" ref="E2:E15" si="1">D5/173</f>
        <v>0.745664739884393</v>
      </c>
      <c r="F5" s="13"/>
      <c r="G5" s="32" t="s">
        <v>14</v>
      </c>
      <c r="H5" s="33" t="s">
        <v>32</v>
      </c>
      <c r="I5" s="30">
        <v>79</v>
      </c>
      <c r="J5" s="31">
        <f t="shared" si="0"/>
        <v>0.908045977011494</v>
      </c>
    </row>
    <row r="6" s="1" customFormat="1" ht="15" spans="1:10">
      <c r="A6" s="16"/>
      <c r="B6" s="34"/>
      <c r="C6" s="22" t="s">
        <v>33</v>
      </c>
      <c r="D6" s="35">
        <v>9</v>
      </c>
      <c r="E6" s="36">
        <f t="shared" si="1"/>
        <v>0.0520231213872832</v>
      </c>
      <c r="F6" s="13"/>
      <c r="G6" s="37"/>
      <c r="H6" s="38" t="s">
        <v>34</v>
      </c>
      <c r="I6" s="41">
        <v>8</v>
      </c>
      <c r="J6" s="42">
        <f t="shared" si="0"/>
        <v>0.0919540229885057</v>
      </c>
    </row>
    <row r="7" s="1" customFormat="1" ht="15" spans="1:10">
      <c r="A7" s="16"/>
      <c r="B7" s="34"/>
      <c r="C7" s="22" t="s">
        <v>35</v>
      </c>
      <c r="D7" s="35">
        <v>34</v>
      </c>
      <c r="E7" s="36">
        <f t="shared" si="1"/>
        <v>0.196531791907514</v>
      </c>
      <c r="F7" s="13"/>
      <c r="G7" s="39"/>
      <c r="H7" s="39"/>
      <c r="I7" s="52"/>
      <c r="J7" s="39"/>
    </row>
    <row r="8" s="1" customFormat="1" ht="15" spans="1:10">
      <c r="A8" s="16"/>
      <c r="B8" s="40"/>
      <c r="C8" s="28" t="s">
        <v>36</v>
      </c>
      <c r="D8" s="41">
        <v>1</v>
      </c>
      <c r="E8" s="42">
        <f t="shared" si="1"/>
        <v>0.00578034682080925</v>
      </c>
      <c r="F8" s="13"/>
      <c r="G8" s="6" t="s">
        <v>37</v>
      </c>
      <c r="H8" s="7"/>
      <c r="I8" s="50" t="s">
        <v>16</v>
      </c>
      <c r="J8" s="51" t="s">
        <v>21</v>
      </c>
    </row>
    <row r="9" s="1" customFormat="1" spans="1:10">
      <c r="A9" s="16"/>
      <c r="B9" s="29" t="s">
        <v>38</v>
      </c>
      <c r="C9" s="15" t="s">
        <v>31</v>
      </c>
      <c r="D9" s="30">
        <v>103</v>
      </c>
      <c r="E9" s="31">
        <f t="shared" si="1"/>
        <v>0.595375722543353</v>
      </c>
      <c r="F9" s="13"/>
      <c r="G9" s="43" t="s">
        <v>13</v>
      </c>
      <c r="H9" s="15" t="s">
        <v>27</v>
      </c>
      <c r="I9" s="30">
        <v>66</v>
      </c>
      <c r="J9" s="31">
        <f t="shared" ref="J9:J12" si="2">I9/86</f>
        <v>0.767441860465116</v>
      </c>
    </row>
    <row r="10" s="1" customFormat="1" ht="15" spans="1:10">
      <c r="A10" s="16"/>
      <c r="B10" s="34"/>
      <c r="C10" s="22" t="s">
        <v>39</v>
      </c>
      <c r="D10" s="35">
        <v>49</v>
      </c>
      <c r="E10" s="36">
        <f t="shared" si="1"/>
        <v>0.283236994219653</v>
      </c>
      <c r="F10" s="13"/>
      <c r="G10" s="44"/>
      <c r="H10" s="28" t="s">
        <v>28</v>
      </c>
      <c r="I10" s="41">
        <v>20</v>
      </c>
      <c r="J10" s="42">
        <f t="shared" si="2"/>
        <v>0.232558139534884</v>
      </c>
    </row>
    <row r="11" s="1" customFormat="1" spans="1:10">
      <c r="A11" s="16"/>
      <c r="B11" s="34"/>
      <c r="C11" s="22" t="s">
        <v>40</v>
      </c>
      <c r="D11" s="35">
        <v>14</v>
      </c>
      <c r="E11" s="36">
        <f t="shared" si="1"/>
        <v>0.0809248554913295</v>
      </c>
      <c r="F11" s="13"/>
      <c r="G11" s="32" t="s">
        <v>14</v>
      </c>
      <c r="H11" s="33" t="s">
        <v>32</v>
      </c>
      <c r="I11" s="30">
        <v>73</v>
      </c>
      <c r="J11" s="31">
        <f t="shared" si="2"/>
        <v>0.848837209302326</v>
      </c>
    </row>
    <row r="12" s="1" customFormat="1" ht="15" spans="1:10">
      <c r="A12" s="16"/>
      <c r="B12" s="34"/>
      <c r="C12" s="22" t="s">
        <v>41</v>
      </c>
      <c r="D12" s="35">
        <v>5</v>
      </c>
      <c r="E12" s="36">
        <f t="shared" si="1"/>
        <v>0.0289017341040462</v>
      </c>
      <c r="F12" s="45"/>
      <c r="G12" s="37"/>
      <c r="H12" s="38" t="s">
        <v>34</v>
      </c>
      <c r="I12" s="41">
        <v>13</v>
      </c>
      <c r="J12" s="42">
        <f t="shared" si="2"/>
        <v>0.151162790697674</v>
      </c>
    </row>
    <row r="13" spans="1:5">
      <c r="A13" s="16"/>
      <c r="B13" s="34"/>
      <c r="C13" s="22" t="s">
        <v>42</v>
      </c>
      <c r="D13" s="35">
        <v>1</v>
      </c>
      <c r="E13" s="36">
        <f t="shared" si="1"/>
        <v>0.00578034682080925</v>
      </c>
    </row>
    <row r="14" ht="15" spans="1:5">
      <c r="A14" s="16"/>
      <c r="B14" s="40"/>
      <c r="C14" s="28" t="s">
        <v>43</v>
      </c>
      <c r="D14" s="41">
        <v>1</v>
      </c>
      <c r="E14" s="42">
        <f t="shared" si="1"/>
        <v>0.00578034682080925</v>
      </c>
    </row>
    <row r="15" ht="15" spans="1:5">
      <c r="A15" s="46"/>
      <c r="B15" s="47" t="s">
        <v>44</v>
      </c>
      <c r="C15" s="48" t="s">
        <v>45</v>
      </c>
      <c r="D15" s="48">
        <v>126</v>
      </c>
      <c r="E15" s="49">
        <f t="shared" si="1"/>
        <v>0.728323699421965</v>
      </c>
    </row>
  </sheetData>
  <mergeCells count="14">
    <mergeCell ref="A1:C1"/>
    <mergeCell ref="G1:H1"/>
    <mergeCell ref="G8:H8"/>
    <mergeCell ref="A2:A15"/>
    <mergeCell ref="B2:B4"/>
    <mergeCell ref="B5:B8"/>
    <mergeCell ref="B9:B14"/>
    <mergeCell ref="C2:C4"/>
    <mergeCell ref="D2:D4"/>
    <mergeCell ref="E2:E4"/>
    <mergeCell ref="G2:G4"/>
    <mergeCell ref="G5:G6"/>
    <mergeCell ref="G9:G10"/>
    <mergeCell ref="G11:G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导出计数_总结</vt:lpstr>
      <vt:lpstr>分析&amp;总结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2025-05-28T09:35:20Z</dcterms:created>
  <dcterms:modified xsi:type="dcterms:W3CDTF">2025-07-10T11:31:27Z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64D9C1E193E44345B64898554CF9F7DD_13</vt:lpwstr>
  </property>
  <property fmtid="{D5CDD505-2E9C-101B-9397-08002B2CF9AE}" pid="3" name="KSOProductBuildVer">
    <vt:lpwstr>2052-12.1.0.21915</vt:lpwstr>
  </property>
</Properties>
</file>