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<sst xmlns="http://schemas.openxmlformats.org/spreadsheetml/2006/main" count="110" uniqueCount="28">
  <si>
    <t>Observations:  Box-Muller</t>
  </si>
  <si>
    <t>Observations:  Marsaglia</t>
  </si>
  <si>
    <t>Analysis</t>
  </si>
  <si>
    <t>Serial:  Code compiled without -fopenmp</t>
  </si>
  <si>
    <t>Trial</t>
  </si>
  <si>
    <t>CPU (System + User) (sec)</t>
  </si>
  <si>
    <t>Elapsed Time (sec)</t>
  </si>
  <si>
    <t>Average CPU</t>
  </si>
  <si>
    <t>Standard Error CPU</t>
  </si>
  <si>
    <t>Average Elapsed</t>
  </si>
  <si>
    <t>Standard Error Elapsed</t>
  </si>
  <si>
    <t>Box-Muller</t>
  </si>
  <si>
    <t>Marsaglia</t>
  </si>
  <si>
    <t>T Statistic CPU</t>
  </si>
  <si>
    <t>T Statistic Elapsed</t>
  </si>
  <si>
    <t>Parallel:  Code compiled with -fopenmp</t>
  </si>
  <si>
    <t>OMP_NUM_THREADS=1</t>
  </si>
  <si>
    <t># of Threads</t>
  </si>
  <si>
    <t>OMP_NUM_THREADS=2</t>
  </si>
  <si>
    <t>OMP_NUM_THREADS=3</t>
  </si>
  <si>
    <t>OMP_NUM_THREADS=4</t>
  </si>
  <si>
    <t>Sn</t>
  </si>
  <si>
    <t>En</t>
  </si>
  <si>
    <t>Pn</t>
  </si>
  <si>
    <t>OMP_NUM_THREADS=5</t>
  </si>
  <si>
    <t>OMP_NUM_THREADS=6</t>
  </si>
  <si>
    <t>OMP_NUM_THREADS=7</t>
  </si>
  <si>
    <t>OMP_NUM_THREADS=8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</si>
</sst>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6.0"/>
      <color rgb="FF000000"/>
      <name val="Calibri"/>
    </font>
    <font>
      <b/>
      <sz val="16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</font>
    <font>
      <sz val="11.0"/>
      <color rgb="FF000000"/>
      <name val="Calibri"/>
    </font>
    <font>
      <sz val="11.0"/>
      <color theme="1"/>
    </font>
    <font>
      <b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Font="1"/>
    <xf borderId="1" fillId="2" fontId="6" numFmtId="0" xfId="0" applyAlignment="1" applyBorder="1" applyFill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 vertical="center"/>
    </xf>
    <xf borderId="1" fillId="2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3" width="21.75"/>
    <col customWidth="1" min="4" max="5" width="7.63"/>
    <col customWidth="1" min="6" max="6" width="21.75"/>
    <col customWidth="1" min="7" max="7" width="16.0"/>
    <col customWidth="1" min="8" max="9" width="7.63"/>
    <col customWidth="1" min="10" max="10" width="15.88"/>
    <col customWidth="1" min="11" max="11" width="16.0"/>
    <col customWidth="1" min="12" max="12" width="21.75"/>
    <col customWidth="1" min="13" max="13" width="16.0"/>
    <col customWidth="1" min="14" max="14" width="21.75"/>
    <col customWidth="1" min="15" max="29" width="7.63"/>
  </cols>
  <sheetData>
    <row r="1">
      <c r="A1" s="1" t="s">
        <v>0</v>
      </c>
      <c r="E1" s="1" t="s">
        <v>1</v>
      </c>
      <c r="J1" s="2" t="s">
        <v>2</v>
      </c>
      <c r="M1" s="3">
        <f>5*(sum(M6:M7)+sum(M16:M23)+sum(M29:M36))/60</f>
        <v>52.30466667</v>
      </c>
    </row>
    <row r="3">
      <c r="A3" s="4" t="s">
        <v>3</v>
      </c>
      <c r="B3" s="5"/>
      <c r="C3" s="5"/>
      <c r="E3" s="4" t="s">
        <v>3</v>
      </c>
      <c r="F3" s="5"/>
      <c r="G3" s="5"/>
      <c r="J3" s="4" t="s">
        <v>3</v>
      </c>
    </row>
    <row r="4">
      <c r="A4" s="5"/>
      <c r="B4" s="5"/>
      <c r="C4" s="5"/>
      <c r="E4" s="5"/>
      <c r="F4" s="5"/>
      <c r="G4" s="5"/>
    </row>
    <row r="5">
      <c r="A5" s="6" t="s">
        <v>4</v>
      </c>
      <c r="B5" s="7" t="s">
        <v>5</v>
      </c>
      <c r="C5" s="7" t="s">
        <v>6</v>
      </c>
      <c r="E5" s="6" t="s">
        <v>4</v>
      </c>
      <c r="F5" s="7" t="s">
        <v>5</v>
      </c>
      <c r="G5" s="7" t="s">
        <v>6</v>
      </c>
      <c r="J5" s="6" t="s">
        <v>4</v>
      </c>
      <c r="K5" s="8" t="s">
        <v>7</v>
      </c>
      <c r="L5" s="8" t="s">
        <v>8</v>
      </c>
      <c r="M5" s="8" t="s">
        <v>9</v>
      </c>
      <c r="N5" s="8" t="s">
        <v>10</v>
      </c>
    </row>
    <row r="6">
      <c r="A6" s="9">
        <v>1.0</v>
      </c>
      <c r="B6" s="10">
        <v>82.94</v>
      </c>
      <c r="C6" s="10">
        <v>82.95</v>
      </c>
      <c r="E6" s="9">
        <v>1.0</v>
      </c>
      <c r="F6" s="10">
        <v>68.58</v>
      </c>
      <c r="G6" s="10">
        <v>68.58</v>
      </c>
      <c r="J6" s="11" t="s">
        <v>11</v>
      </c>
      <c r="K6" s="12">
        <f>AVERAGE(B6:B10)</f>
        <v>82.438</v>
      </c>
      <c r="L6" s="12">
        <f>STDEV(B6:B10)/SQRT(5)</f>
        <v>0.1420352069</v>
      </c>
      <c r="M6" s="12">
        <f>AVERAGE(C6:C10)</f>
        <v>82.44</v>
      </c>
      <c r="N6" s="12">
        <f>STDEV(C6:C10)/SQRT(5)</f>
        <v>0.1438054241</v>
      </c>
    </row>
    <row r="7">
      <c r="A7" s="9">
        <v>2.0</v>
      </c>
      <c r="B7" s="13">
        <v>82.31</v>
      </c>
      <c r="C7" s="13">
        <v>82.31</v>
      </c>
      <c r="E7" s="9">
        <v>2.0</v>
      </c>
      <c r="F7" s="13">
        <v>70.41</v>
      </c>
      <c r="G7" s="13">
        <v>70.42</v>
      </c>
      <c r="J7" s="11" t="s">
        <v>12</v>
      </c>
      <c r="K7" s="14">
        <f>AVERAGE(F6:F10)</f>
        <v>68.92</v>
      </c>
      <c r="L7" s="14">
        <f>STDEV(F6:F10)/SQRT(5)</f>
        <v>0.3727197338</v>
      </c>
      <c r="M7" s="14">
        <f>AVERAGE(G6:G10)</f>
        <v>68.922</v>
      </c>
      <c r="N7" s="14">
        <f>STDEV(G6:G10)/sqrt(5)</f>
        <v>0.3747185611</v>
      </c>
    </row>
    <row r="8">
      <c r="A8" s="11">
        <v>3.0</v>
      </c>
      <c r="B8" s="13">
        <v>82.53</v>
      </c>
      <c r="C8" s="13">
        <v>82.53</v>
      </c>
      <c r="E8" s="11">
        <v>3.0</v>
      </c>
      <c r="F8" s="13">
        <v>68.57</v>
      </c>
      <c r="G8" s="13">
        <v>68.57</v>
      </c>
    </row>
    <row r="9">
      <c r="A9" s="11">
        <v>4.0</v>
      </c>
      <c r="B9" s="13">
        <v>82.3</v>
      </c>
      <c r="C9" s="13">
        <v>82.3</v>
      </c>
      <c r="E9" s="11">
        <v>4.0</v>
      </c>
      <c r="F9" s="13">
        <v>68.51</v>
      </c>
      <c r="G9" s="13">
        <v>68.51</v>
      </c>
      <c r="J9" s="6" t="s">
        <v>13</v>
      </c>
      <c r="K9" s="15">
        <f>K6-K7/(sqrt(L6 * L6 + L7 * L7))</f>
        <v>-90.35190593</v>
      </c>
    </row>
    <row r="10">
      <c r="A10" s="11">
        <v>5.0</v>
      </c>
      <c r="B10" s="13">
        <v>82.11</v>
      </c>
      <c r="C10" s="13">
        <v>82.11</v>
      </c>
      <c r="E10" s="11">
        <v>5.0</v>
      </c>
      <c r="F10" s="13">
        <v>68.53</v>
      </c>
      <c r="G10" s="13">
        <v>68.53</v>
      </c>
      <c r="J10" s="6" t="s">
        <v>14</v>
      </c>
      <c r="K10" s="15">
        <f>M6-M7/(SQRT(N6*N6+N7*N7))</f>
        <v>-89.27893598</v>
      </c>
    </row>
    <row r="12">
      <c r="A12" s="4" t="s">
        <v>15</v>
      </c>
      <c r="E12" s="4" t="s">
        <v>15</v>
      </c>
      <c r="J12" s="4" t="s">
        <v>15</v>
      </c>
    </row>
    <row r="13">
      <c r="A13" s="4"/>
      <c r="E13" s="4"/>
      <c r="J13" s="16" t="s">
        <v>11</v>
      </c>
    </row>
    <row r="14">
      <c r="A14" s="4" t="s">
        <v>16</v>
      </c>
      <c r="E14" s="4" t="s">
        <v>16</v>
      </c>
    </row>
    <row r="15">
      <c r="A15" s="6" t="s">
        <v>4</v>
      </c>
      <c r="B15" s="7" t="s">
        <v>5</v>
      </c>
      <c r="C15" s="7" t="s">
        <v>6</v>
      </c>
      <c r="E15" s="6" t="s">
        <v>4</v>
      </c>
      <c r="F15" s="7" t="s">
        <v>5</v>
      </c>
      <c r="G15" s="7" t="s">
        <v>6</v>
      </c>
      <c r="J15" s="17" t="s">
        <v>17</v>
      </c>
      <c r="K15" s="8" t="s">
        <v>7</v>
      </c>
      <c r="L15" s="8" t="s">
        <v>8</v>
      </c>
      <c r="M15" s="8" t="s">
        <v>9</v>
      </c>
      <c r="N15" s="8" t="s">
        <v>10</v>
      </c>
    </row>
    <row r="16">
      <c r="A16" s="9">
        <v>1.0</v>
      </c>
      <c r="B16" s="10">
        <v>82.24</v>
      </c>
      <c r="C16" s="10">
        <v>82.23</v>
      </c>
      <c r="E16" s="9">
        <v>1.0</v>
      </c>
      <c r="F16" s="10">
        <v>68.71</v>
      </c>
      <c r="G16" s="10">
        <v>68.7</v>
      </c>
      <c r="J16" s="11">
        <v>1.0</v>
      </c>
      <c r="K16" s="12">
        <f>AVERAGE(B16:B20)</f>
        <v>82.236</v>
      </c>
      <c r="L16" s="12">
        <f>STDEV(C16:C20)/sqrt(5)</f>
        <v>0.04259107888</v>
      </c>
      <c r="M16" s="12">
        <f>AVERAGE(C16:C20)</f>
        <v>82.222</v>
      </c>
      <c r="N16" s="12">
        <f>STDEV(C16:C20)/sqrt(5)</f>
        <v>0.04259107888</v>
      </c>
    </row>
    <row r="17">
      <c r="A17" s="9">
        <v>2.0</v>
      </c>
      <c r="B17" s="13">
        <v>82.22</v>
      </c>
      <c r="C17" s="13">
        <v>82.21</v>
      </c>
      <c r="E17" s="9">
        <v>2.0</v>
      </c>
      <c r="F17" s="13">
        <v>68.71</v>
      </c>
      <c r="G17" s="13">
        <v>68.69</v>
      </c>
      <c r="J17" s="11">
        <v>2.0</v>
      </c>
      <c r="K17" s="14">
        <f>AVERAGE(B24:B28)</f>
        <v>82.804</v>
      </c>
      <c r="L17" s="14">
        <f>STDEV(C24:C28)/SQRT(5)</f>
        <v>0.0438178046</v>
      </c>
      <c r="M17" s="14">
        <f>AVERAGE(C24:C28)</f>
        <v>41.43</v>
      </c>
      <c r="N17" s="14">
        <f>STDEV(C24:C28)/SQRT(5)</f>
        <v>0.0438178046</v>
      </c>
    </row>
    <row r="18">
      <c r="A18" s="11">
        <v>3.0</v>
      </c>
      <c r="B18" s="13">
        <v>82.3</v>
      </c>
      <c r="C18" s="13">
        <v>82.28</v>
      </c>
      <c r="E18" s="11">
        <v>3.0</v>
      </c>
      <c r="F18" s="13">
        <v>68.74</v>
      </c>
      <c r="G18" s="13">
        <v>68.73</v>
      </c>
      <c r="J18" s="11">
        <v>3.0</v>
      </c>
      <c r="K18" s="12">
        <f>AVERAGE(B32:B36)</f>
        <v>85.158</v>
      </c>
      <c r="L18" s="12">
        <f>STDEV(C32:C36)/sqrt(5)</f>
        <v>0.05856620186</v>
      </c>
      <c r="M18" s="12">
        <f>AVERAGE(C32:C36)</f>
        <v>28.53</v>
      </c>
      <c r="N18" s="12">
        <f>STDEV(C32:C36)/SQRT(5)</f>
        <v>0.05856620186</v>
      </c>
    </row>
    <row r="19">
      <c r="A19" s="11">
        <v>4.0</v>
      </c>
      <c r="B19" s="13">
        <v>82.34</v>
      </c>
      <c r="C19" s="13">
        <v>82.32</v>
      </c>
      <c r="E19" s="11">
        <v>4.0</v>
      </c>
      <c r="F19" s="13">
        <v>68.61</v>
      </c>
      <c r="G19" s="13">
        <v>68.6</v>
      </c>
      <c r="J19" s="11">
        <v>4.0</v>
      </c>
      <c r="K19" s="14">
        <f>AVERAGE(B40:B44)</f>
        <v>87.676</v>
      </c>
      <c r="L19" s="14">
        <f>STDEV(C40:C44)/sqrt(5)</f>
        <v>0.03733630941</v>
      </c>
      <c r="M19" s="14">
        <f>AVERAGE(C40:C44)</f>
        <v>22.178</v>
      </c>
      <c r="N19" s="14">
        <f>STDEV(C40:C44)/SQRT(5)</f>
        <v>0.03733630941</v>
      </c>
    </row>
    <row r="20">
      <c r="A20" s="11">
        <v>5.0</v>
      </c>
      <c r="B20" s="13">
        <v>82.08</v>
      </c>
      <c r="C20" s="13">
        <v>82.07</v>
      </c>
      <c r="E20" s="11">
        <v>5.0</v>
      </c>
      <c r="F20" s="13">
        <v>91.19</v>
      </c>
      <c r="G20" s="13">
        <v>91.17</v>
      </c>
      <c r="J20" s="11">
        <v>5.0</v>
      </c>
      <c r="K20" s="12">
        <f>AVERAGE(B48:B52)</f>
        <v>103.16</v>
      </c>
      <c r="L20" s="12">
        <f>STDEV(C48:C51)/sqrt(5)</f>
        <v>0.04041451884</v>
      </c>
      <c r="M20" s="12">
        <f>AVERAGE(C48:C52)</f>
        <v>25.074</v>
      </c>
      <c r="N20" s="12">
        <f>STDEV(C48:C52)/SQRT(5)</f>
        <v>0.03668787266</v>
      </c>
    </row>
    <row r="21">
      <c r="J21" s="11">
        <v>6.0</v>
      </c>
      <c r="K21" s="14">
        <f>AVERAGE(B56:B60)</f>
        <v>115.342</v>
      </c>
      <c r="L21" s="14">
        <f>STDEV(C56:C60)/sqrt(5)</f>
        <v>0.02966479395</v>
      </c>
      <c r="M21" s="14">
        <f>AVERAGE(C56:C60)</f>
        <v>21.54</v>
      </c>
      <c r="N21" s="14">
        <f>STDEV(C56:C60)/SQRT(5)</f>
        <v>0.02966479395</v>
      </c>
    </row>
    <row r="22">
      <c r="A22" s="16" t="s">
        <v>18</v>
      </c>
      <c r="E22" s="16" t="s">
        <v>18</v>
      </c>
      <c r="J22" s="11">
        <v>7.0</v>
      </c>
      <c r="K22" s="12">
        <f>AVERAGE(B64:B68)</f>
        <v>131.432</v>
      </c>
      <c r="L22" s="12">
        <f>STDEV(C64:C68)/sqrt(5)</f>
        <v>0.03893584467</v>
      </c>
      <c r="M22" s="12">
        <f>AVERAGE(C64:C68)</f>
        <v>20.356</v>
      </c>
      <c r="N22" s="12">
        <f>STDEV(C64:C68)/SQRT(5)</f>
        <v>0.03893584467</v>
      </c>
    </row>
    <row r="23">
      <c r="A23" s="6" t="s">
        <v>4</v>
      </c>
      <c r="B23" s="7" t="s">
        <v>5</v>
      </c>
      <c r="C23" s="7" t="s">
        <v>6</v>
      </c>
      <c r="E23" s="6" t="s">
        <v>4</v>
      </c>
      <c r="F23" s="7" t="s">
        <v>5</v>
      </c>
      <c r="G23" s="7" t="s">
        <v>6</v>
      </c>
      <c r="J23" s="11">
        <v>8.0</v>
      </c>
      <c r="K23" s="14">
        <f>AVERAGE(B72:B76)</f>
        <v>143.644</v>
      </c>
      <c r="L23" s="14">
        <f>STDEV(C72:C76)/sqrt(5)</f>
        <v>0.036</v>
      </c>
      <c r="M23" s="14">
        <f>AVERAGE(C72:C76)</f>
        <v>18.434</v>
      </c>
      <c r="N23" s="14">
        <f>STDEV(C72:C76)/sqrt(5)</f>
        <v>0.036</v>
      </c>
    </row>
    <row r="24">
      <c r="A24" s="9">
        <v>1.0</v>
      </c>
      <c r="B24" s="10">
        <v>82.8</v>
      </c>
      <c r="C24" s="10">
        <v>41.4</v>
      </c>
      <c r="E24" s="9">
        <v>1.0</v>
      </c>
      <c r="F24" s="10">
        <v>69.14</v>
      </c>
      <c r="G24" s="10">
        <v>34.57</v>
      </c>
    </row>
    <row r="25">
      <c r="A25" s="9">
        <v>2.0</v>
      </c>
      <c r="B25" s="13">
        <v>83.13</v>
      </c>
      <c r="C25" s="13">
        <v>41.6</v>
      </c>
      <c r="E25" s="9">
        <v>2.0</v>
      </c>
      <c r="F25" s="13">
        <v>69.13</v>
      </c>
      <c r="G25" s="13">
        <v>34.57</v>
      </c>
    </row>
    <row r="26">
      <c r="A26" s="11">
        <v>3.0</v>
      </c>
      <c r="B26" s="13">
        <v>82.72</v>
      </c>
      <c r="C26" s="13">
        <v>41.37</v>
      </c>
      <c r="E26" s="11">
        <v>3.0</v>
      </c>
      <c r="F26" s="13">
        <v>69.13</v>
      </c>
      <c r="G26" s="13">
        <v>34.56</v>
      </c>
      <c r="J26" s="16" t="s">
        <v>12</v>
      </c>
    </row>
    <row r="27">
      <c r="A27" s="11">
        <v>4.0</v>
      </c>
      <c r="B27" s="13">
        <v>82.6</v>
      </c>
      <c r="C27" s="13">
        <v>41.36</v>
      </c>
      <c r="E27" s="11">
        <v>4.0</v>
      </c>
      <c r="F27" s="13">
        <v>69.21</v>
      </c>
      <c r="G27" s="13">
        <v>34.61</v>
      </c>
    </row>
    <row r="28">
      <c r="A28" s="11">
        <v>5.0</v>
      </c>
      <c r="B28" s="13">
        <v>82.77</v>
      </c>
      <c r="C28" s="13">
        <v>41.42</v>
      </c>
      <c r="E28" s="11">
        <v>5.0</v>
      </c>
      <c r="F28" s="13">
        <v>69.18</v>
      </c>
      <c r="G28" s="13">
        <v>34.63</v>
      </c>
      <c r="J28" s="17" t="s">
        <v>17</v>
      </c>
      <c r="K28" s="8" t="s">
        <v>7</v>
      </c>
      <c r="L28" s="8" t="s">
        <v>8</v>
      </c>
      <c r="M28" s="8" t="s">
        <v>9</v>
      </c>
      <c r="N28" s="8" t="s">
        <v>10</v>
      </c>
    </row>
    <row r="29">
      <c r="B29" s="5"/>
      <c r="C29" s="5"/>
      <c r="F29" s="5"/>
      <c r="G29" s="5"/>
      <c r="J29" s="11">
        <v>1.0</v>
      </c>
      <c r="K29" s="12">
        <f>AVERAGE(F16:F20)</f>
        <v>73.192</v>
      </c>
      <c r="L29" s="12">
        <f>STDEV(F16:F20)/sqrt(5)</f>
        <v>4.499553756</v>
      </c>
      <c r="M29" s="12">
        <f>AVERAGE(G16:G20)</f>
        <v>73.178</v>
      </c>
      <c r="N29" s="12">
        <f>STDEV(G16:G20)/sqrt(5)</f>
        <v>4.498052245</v>
      </c>
    </row>
    <row r="30">
      <c r="A30" s="16" t="s">
        <v>19</v>
      </c>
      <c r="E30" s="16" t="s">
        <v>19</v>
      </c>
      <c r="J30" s="11">
        <v>2.0</v>
      </c>
      <c r="K30" s="14">
        <f>AVERAGE(F24:F28)</f>
        <v>69.158</v>
      </c>
      <c r="L30" s="14">
        <f>STDEV(F24:F28)/sqrt(5)</f>
        <v>0.01593737745</v>
      </c>
      <c r="M30" s="14">
        <f>AVERAGE(G24:G28)</f>
        <v>34.588</v>
      </c>
      <c r="N30" s="14">
        <f>STDEV(G24:G28)/sqrt(5)</f>
        <v>0.01356465997</v>
      </c>
    </row>
    <row r="31">
      <c r="A31" s="6" t="s">
        <v>4</v>
      </c>
      <c r="B31" s="7" t="s">
        <v>5</v>
      </c>
      <c r="C31" s="7" t="s">
        <v>6</v>
      </c>
      <c r="E31" s="6" t="s">
        <v>4</v>
      </c>
      <c r="F31" s="7" t="s">
        <v>5</v>
      </c>
      <c r="G31" s="7" t="s">
        <v>6</v>
      </c>
      <c r="J31" s="11">
        <v>3.0</v>
      </c>
      <c r="K31" s="12">
        <f>AVERAGE(F32:F36)</f>
        <v>71.232</v>
      </c>
      <c r="L31" s="12">
        <f>STDEV(F32:F36)/SQRT(5)</f>
        <v>0.1285068092</v>
      </c>
      <c r="M31" s="12">
        <f>AVERAGE(G32:G36)</f>
        <v>23.848</v>
      </c>
      <c r="N31" s="12">
        <f>STDEV(G32:G36)/SQRT(5)</f>
        <v>0.09074139078</v>
      </c>
    </row>
    <row r="32">
      <c r="A32" s="9">
        <v>1.0</v>
      </c>
      <c r="B32" s="10">
        <v>85.1</v>
      </c>
      <c r="C32" s="10">
        <v>28.47</v>
      </c>
      <c r="E32" s="9">
        <v>1.0</v>
      </c>
      <c r="F32" s="10">
        <v>71.23</v>
      </c>
      <c r="G32" s="10">
        <v>23.82</v>
      </c>
      <c r="J32" s="11">
        <v>4.0</v>
      </c>
      <c r="K32" s="14">
        <f>AVERAGE(F40:F44)</f>
        <v>73.094</v>
      </c>
      <c r="L32" s="14">
        <f>STDEV(F40:F44)/SQRT(5)</f>
        <v>0.03802630668</v>
      </c>
      <c r="M32" s="14">
        <f>AVERAGE(G40:G44)</f>
        <v>18.454</v>
      </c>
      <c r="N32" s="14">
        <f>STDEV(G40:G44)/sqrt(5)</f>
        <v>0.01208304597</v>
      </c>
    </row>
    <row r="33">
      <c r="A33" s="9">
        <v>2.0</v>
      </c>
      <c r="B33" s="13">
        <v>85.0</v>
      </c>
      <c r="C33" s="13">
        <v>28.47</v>
      </c>
      <c r="E33" s="9">
        <v>2.0</v>
      </c>
      <c r="F33" s="13">
        <v>71.72</v>
      </c>
      <c r="G33" s="13">
        <v>24.2</v>
      </c>
      <c r="J33" s="11">
        <v>5.0</v>
      </c>
      <c r="K33" s="12">
        <f>AVERAGE(F48:F52)</f>
        <v>84.564</v>
      </c>
      <c r="L33" s="12">
        <f>STDEV(F48:F52)/SQRT(5)</f>
        <v>0.2953574106</v>
      </c>
      <c r="M33" s="12">
        <f>AVERAGE(G48:G52)</f>
        <v>20.12</v>
      </c>
      <c r="N33" s="12">
        <f>STDEV(G48:G52)/sqrt(5)</f>
        <v>0.1308051987</v>
      </c>
    </row>
    <row r="34">
      <c r="A34" s="11">
        <v>3.0</v>
      </c>
      <c r="B34" s="13">
        <v>85.06</v>
      </c>
      <c r="C34" s="13">
        <v>28.44</v>
      </c>
      <c r="E34" s="11">
        <v>3.0</v>
      </c>
      <c r="F34" s="13">
        <v>71.0</v>
      </c>
      <c r="G34" s="13">
        <v>23.69</v>
      </c>
      <c r="J34" s="11">
        <v>6.0</v>
      </c>
      <c r="K34" s="14">
        <f>AVERAGE(F56:F60)</f>
        <v>92.588</v>
      </c>
      <c r="L34" s="14">
        <f>STDEV(F56:F60)/sqrt(5)</f>
        <v>0.03786819246</v>
      </c>
      <c r="M34" s="14">
        <f>AVERAGE(G56:G60)</f>
        <v>17.028</v>
      </c>
      <c r="N34" s="14">
        <f>STDEV(G56:G60)/SQRT(5)</f>
        <v>0.01496662955</v>
      </c>
    </row>
    <row r="35">
      <c r="A35" s="11">
        <v>4.0</v>
      </c>
      <c r="B35" s="13">
        <v>85.21</v>
      </c>
      <c r="C35" s="13">
        <v>28.51</v>
      </c>
      <c r="E35" s="11">
        <v>4.0</v>
      </c>
      <c r="F35" s="13">
        <v>71.05</v>
      </c>
      <c r="G35" s="13">
        <v>23.74</v>
      </c>
      <c r="J35" s="11">
        <v>7.0</v>
      </c>
      <c r="K35" s="12">
        <f>AVERAGE(F64:F68)</f>
        <v>102.206</v>
      </c>
      <c r="L35" s="12">
        <f>STDEV(F64:F68)/SQRT(5)</f>
        <v>0.2983722507</v>
      </c>
      <c r="M35" s="12">
        <f>AVERAGE(G64:G68)</f>
        <v>15.422</v>
      </c>
      <c r="N35" s="12">
        <f>STDEV(G64:G68)/sqrt(5)</f>
        <v>0.03813135193</v>
      </c>
    </row>
    <row r="36">
      <c r="A36" s="11">
        <v>5.0</v>
      </c>
      <c r="B36" s="13">
        <v>85.42</v>
      </c>
      <c r="C36" s="13">
        <v>28.76</v>
      </c>
      <c r="E36" s="11">
        <v>5.0</v>
      </c>
      <c r="F36" s="13">
        <v>71.16</v>
      </c>
      <c r="G36" s="13">
        <v>23.79</v>
      </c>
      <c r="J36" s="11">
        <v>8.0</v>
      </c>
      <c r="K36" s="14">
        <f>AVERAGE(F72:F76)</f>
        <v>108.244</v>
      </c>
      <c r="L36" s="14">
        <f>STDEV(F72:F76)/sqrt(5)</f>
        <v>0.1455884611</v>
      </c>
      <c r="M36" s="14">
        <f>AVERAGE(G72:G76)</f>
        <v>13.892</v>
      </c>
      <c r="N36" s="14">
        <f>STDEV(G72:G76)/SQRT(5)</f>
        <v>0.0239582971</v>
      </c>
    </row>
    <row r="37">
      <c r="B37" s="5"/>
      <c r="C37" s="5"/>
      <c r="F37" s="5"/>
      <c r="G37" s="5"/>
    </row>
    <row r="38">
      <c r="A38" s="16" t="s">
        <v>20</v>
      </c>
      <c r="E38" s="16" t="s">
        <v>20</v>
      </c>
      <c r="J38" s="16" t="s">
        <v>11</v>
      </c>
    </row>
    <row r="39">
      <c r="A39" s="6" t="s">
        <v>4</v>
      </c>
      <c r="B39" s="7" t="s">
        <v>5</v>
      </c>
      <c r="C39" s="7" t="s">
        <v>6</v>
      </c>
      <c r="E39" s="6" t="s">
        <v>4</v>
      </c>
      <c r="F39" s="7" t="s">
        <v>5</v>
      </c>
      <c r="G39" s="7" t="s">
        <v>6</v>
      </c>
      <c r="J39" s="17" t="s">
        <v>17</v>
      </c>
      <c r="K39" s="8" t="s">
        <v>21</v>
      </c>
      <c r="L39" s="8" t="s">
        <v>22</v>
      </c>
      <c r="M39" s="8" t="s">
        <v>23</v>
      </c>
    </row>
    <row r="40">
      <c r="A40" s="9">
        <v>1.0</v>
      </c>
      <c r="B40" s="10">
        <v>87.45</v>
      </c>
      <c r="C40" s="10">
        <v>22.08</v>
      </c>
      <c r="E40" s="9">
        <v>1.0</v>
      </c>
      <c r="F40" s="10">
        <v>73.04</v>
      </c>
      <c r="G40" s="10">
        <v>18.45</v>
      </c>
      <c r="J40" s="11">
        <v>1.0</v>
      </c>
      <c r="K40" s="12">
        <f t="shared" ref="K40:K47" si="1">82.44/M16</f>
        <v>1.002651359</v>
      </c>
      <c r="L40" s="12">
        <f t="shared" ref="L40:L47" si="2">K40/J40</f>
        <v>1.002651359</v>
      </c>
      <c r="M40" s="12">
        <f t="shared" ref="M40:M47" si="3">K16/82.438</f>
        <v>0.9975496737</v>
      </c>
    </row>
    <row r="41">
      <c r="A41" s="9">
        <v>2.0</v>
      </c>
      <c r="B41" s="13">
        <v>87.49</v>
      </c>
      <c r="C41" s="13">
        <v>22.1</v>
      </c>
      <c r="E41" s="9">
        <v>2.0</v>
      </c>
      <c r="F41" s="13">
        <v>73.17</v>
      </c>
      <c r="G41" s="13">
        <v>18.47</v>
      </c>
      <c r="J41" s="11">
        <v>2.0</v>
      </c>
      <c r="K41" s="12">
        <f t="shared" si="1"/>
        <v>1.989862419</v>
      </c>
      <c r="L41" s="12">
        <f t="shared" si="2"/>
        <v>0.9949312093</v>
      </c>
      <c r="M41" s="12">
        <f t="shared" si="3"/>
        <v>1.0044397</v>
      </c>
    </row>
    <row r="42">
      <c r="A42" s="11">
        <v>3.0</v>
      </c>
      <c r="B42" s="13">
        <v>87.75</v>
      </c>
      <c r="C42" s="13">
        <v>22.21</v>
      </c>
      <c r="E42" s="11">
        <v>3.0</v>
      </c>
      <c r="F42" s="13">
        <v>73.19</v>
      </c>
      <c r="G42" s="13">
        <v>18.48</v>
      </c>
      <c r="J42" s="11">
        <v>3.0</v>
      </c>
      <c r="K42" s="12">
        <f t="shared" si="1"/>
        <v>2.889589905</v>
      </c>
      <c r="L42" s="12">
        <f t="shared" si="2"/>
        <v>0.9631966351</v>
      </c>
      <c r="M42" s="12">
        <f t="shared" si="3"/>
        <v>1.032994493</v>
      </c>
    </row>
    <row r="43">
      <c r="A43" s="11">
        <v>4.0</v>
      </c>
      <c r="B43" s="13">
        <v>87.7</v>
      </c>
      <c r="C43" s="13">
        <v>22.23</v>
      </c>
      <c r="E43" s="11">
        <v>4.0</v>
      </c>
      <c r="F43" s="13">
        <v>72.99</v>
      </c>
      <c r="G43" s="13">
        <v>18.41</v>
      </c>
      <c r="J43" s="11">
        <v>4.0</v>
      </c>
      <c r="K43" s="12">
        <f t="shared" si="1"/>
        <v>3.717197222</v>
      </c>
      <c r="L43" s="12">
        <f t="shared" si="2"/>
        <v>0.9292993056</v>
      </c>
      <c r="M43" s="12">
        <f t="shared" si="3"/>
        <v>1.063538659</v>
      </c>
    </row>
    <row r="44">
      <c r="A44" s="11">
        <v>5.0</v>
      </c>
      <c r="B44" s="13">
        <v>87.99</v>
      </c>
      <c r="C44" s="13">
        <v>22.27</v>
      </c>
      <c r="E44" s="11">
        <v>5.0</v>
      </c>
      <c r="F44" s="13">
        <v>73.08</v>
      </c>
      <c r="G44" s="13">
        <v>18.46</v>
      </c>
      <c r="J44" s="11">
        <v>5.0</v>
      </c>
      <c r="K44" s="12">
        <f t="shared" si="1"/>
        <v>3.287867911</v>
      </c>
      <c r="L44" s="12">
        <f t="shared" si="2"/>
        <v>0.6575735822</v>
      </c>
      <c r="M44" s="12">
        <f t="shared" si="3"/>
        <v>1.251364662</v>
      </c>
    </row>
    <row r="45">
      <c r="B45" s="5"/>
      <c r="C45" s="5"/>
      <c r="F45" s="5"/>
      <c r="G45" s="5"/>
      <c r="J45" s="11">
        <v>6.0</v>
      </c>
      <c r="K45" s="12">
        <f t="shared" si="1"/>
        <v>3.82729805</v>
      </c>
      <c r="L45" s="12">
        <f t="shared" si="2"/>
        <v>0.6378830084</v>
      </c>
      <c r="M45" s="12">
        <f t="shared" si="3"/>
        <v>1.399136321</v>
      </c>
    </row>
    <row r="46">
      <c r="A46" s="16" t="s">
        <v>24</v>
      </c>
      <c r="E46" s="16" t="s">
        <v>24</v>
      </c>
      <c r="J46" s="11">
        <v>7.0</v>
      </c>
      <c r="K46" s="12">
        <f t="shared" si="1"/>
        <v>4.049911574</v>
      </c>
      <c r="L46" s="12">
        <f t="shared" si="2"/>
        <v>0.5785587963</v>
      </c>
      <c r="M46" s="12">
        <f t="shared" si="3"/>
        <v>1.594313302</v>
      </c>
    </row>
    <row r="47">
      <c r="A47" s="6" t="s">
        <v>4</v>
      </c>
      <c r="B47" s="7" t="s">
        <v>5</v>
      </c>
      <c r="C47" s="7" t="s">
        <v>6</v>
      </c>
      <c r="E47" s="6" t="s">
        <v>4</v>
      </c>
      <c r="F47" s="7" t="s">
        <v>5</v>
      </c>
      <c r="G47" s="7" t="s">
        <v>6</v>
      </c>
      <c r="J47" s="11">
        <v>8.0</v>
      </c>
      <c r="K47" s="12">
        <f t="shared" si="1"/>
        <v>4.472170988</v>
      </c>
      <c r="L47" s="12">
        <f t="shared" si="2"/>
        <v>0.5590213735</v>
      </c>
      <c r="M47" s="12">
        <f t="shared" si="3"/>
        <v>1.742448871</v>
      </c>
    </row>
    <row r="48">
      <c r="A48" s="9">
        <v>1.0</v>
      </c>
      <c r="B48" s="10">
        <v>103.01</v>
      </c>
      <c r="C48" s="10">
        <v>25.04</v>
      </c>
      <c r="E48" s="9">
        <v>1.0</v>
      </c>
      <c r="F48" s="10">
        <v>84.21</v>
      </c>
      <c r="G48" s="10">
        <v>19.95</v>
      </c>
    </row>
    <row r="49">
      <c r="A49" s="9">
        <v>2.0</v>
      </c>
      <c r="B49" s="13">
        <v>103.04</v>
      </c>
      <c r="C49" s="13">
        <v>25.03</v>
      </c>
      <c r="E49" s="9">
        <v>2.0</v>
      </c>
      <c r="F49" s="13">
        <v>84.13</v>
      </c>
      <c r="G49" s="13">
        <v>19.99</v>
      </c>
    </row>
    <row r="50">
      <c r="A50" s="11">
        <v>3.0</v>
      </c>
      <c r="B50" s="13">
        <v>103.15</v>
      </c>
      <c r="C50" s="13">
        <v>25.05</v>
      </c>
      <c r="E50" s="11">
        <v>3.0</v>
      </c>
      <c r="F50" s="13">
        <v>85.73</v>
      </c>
      <c r="G50" s="13">
        <v>20.64</v>
      </c>
      <c r="J50" s="16" t="s">
        <v>12</v>
      </c>
    </row>
    <row r="51">
      <c r="A51" s="11">
        <v>4.0</v>
      </c>
      <c r="B51" s="13">
        <v>103.52</v>
      </c>
      <c r="C51" s="13">
        <v>25.22</v>
      </c>
      <c r="E51" s="11">
        <v>4.0</v>
      </c>
      <c r="F51" s="13">
        <v>84.37</v>
      </c>
      <c r="G51" s="13">
        <v>20.04</v>
      </c>
      <c r="J51" s="17" t="s">
        <v>17</v>
      </c>
      <c r="K51" s="8" t="s">
        <v>21</v>
      </c>
      <c r="L51" s="8" t="s">
        <v>22</v>
      </c>
      <c r="M51" s="8" t="s">
        <v>23</v>
      </c>
    </row>
    <row r="52">
      <c r="A52" s="11">
        <v>5.0</v>
      </c>
      <c r="B52" s="13">
        <v>103.08</v>
      </c>
      <c r="C52" s="13">
        <v>25.03</v>
      </c>
      <c r="E52" s="11">
        <v>5.0</v>
      </c>
      <c r="F52" s="13">
        <v>84.38</v>
      </c>
      <c r="G52" s="13">
        <v>19.98</v>
      </c>
      <c r="J52" s="11">
        <v>1.0</v>
      </c>
      <c r="K52" s="12">
        <f t="shared" ref="K52:K59" si="4">68.922/M29</f>
        <v>0.9418404438</v>
      </c>
      <c r="L52" s="12">
        <f t="shared" ref="L52:L59" si="5">K52/J52</f>
        <v>0.9418404438</v>
      </c>
      <c r="M52" s="12">
        <f t="shared" ref="M52:M59" si="6">K29/68.92</f>
        <v>1.06198491</v>
      </c>
    </row>
    <row r="53">
      <c r="B53" s="5"/>
      <c r="C53" s="5"/>
      <c r="F53" s="5"/>
      <c r="G53" s="5"/>
      <c r="J53" s="11">
        <v>2.0</v>
      </c>
      <c r="K53" s="12">
        <f t="shared" si="4"/>
        <v>1.992656413</v>
      </c>
      <c r="L53" s="12">
        <f t="shared" si="5"/>
        <v>0.9963282063</v>
      </c>
      <c r="M53" s="12">
        <f t="shared" si="6"/>
        <v>1.003453279</v>
      </c>
    </row>
    <row r="54">
      <c r="A54" s="16" t="s">
        <v>25</v>
      </c>
      <c r="E54" s="16" t="s">
        <v>25</v>
      </c>
      <c r="J54" s="11">
        <v>3.0</v>
      </c>
      <c r="K54" s="12">
        <f t="shared" si="4"/>
        <v>2.890053673</v>
      </c>
      <c r="L54" s="12">
        <f t="shared" si="5"/>
        <v>0.9633512244</v>
      </c>
      <c r="M54" s="12">
        <f t="shared" si="6"/>
        <v>1.03354614</v>
      </c>
    </row>
    <row r="55">
      <c r="A55" s="6" t="s">
        <v>4</v>
      </c>
      <c r="B55" s="7" t="s">
        <v>5</v>
      </c>
      <c r="C55" s="7" t="s">
        <v>6</v>
      </c>
      <c r="E55" s="6" t="s">
        <v>4</v>
      </c>
      <c r="F55" s="7" t="s">
        <v>5</v>
      </c>
      <c r="G55" s="7" t="s">
        <v>6</v>
      </c>
      <c r="J55" s="11">
        <v>4.0</v>
      </c>
      <c r="K55" s="12">
        <f t="shared" si="4"/>
        <v>3.734800043</v>
      </c>
      <c r="L55" s="12">
        <f t="shared" si="5"/>
        <v>0.9337000108</v>
      </c>
      <c r="M55" s="12">
        <f t="shared" si="6"/>
        <v>1.060562972</v>
      </c>
    </row>
    <row r="56">
      <c r="A56" s="9">
        <v>1.0</v>
      </c>
      <c r="B56" s="10">
        <v>115.48</v>
      </c>
      <c r="C56" s="10">
        <v>21.57</v>
      </c>
      <c r="E56" s="9">
        <v>1.0</v>
      </c>
      <c r="F56" s="10">
        <v>92.51</v>
      </c>
      <c r="G56" s="10">
        <v>17.0</v>
      </c>
      <c r="J56" s="11">
        <v>5.0</v>
      </c>
      <c r="K56" s="12">
        <f t="shared" si="4"/>
        <v>3.42554672</v>
      </c>
      <c r="L56" s="12">
        <f t="shared" si="5"/>
        <v>0.6851093439</v>
      </c>
      <c r="M56" s="12">
        <f t="shared" si="6"/>
        <v>1.226987812</v>
      </c>
    </row>
    <row r="57">
      <c r="A57" s="9">
        <v>2.0</v>
      </c>
      <c r="B57" s="13">
        <v>115.43</v>
      </c>
      <c r="C57" s="13">
        <v>21.57</v>
      </c>
      <c r="E57" s="9">
        <v>2.0</v>
      </c>
      <c r="F57" s="13">
        <v>92.58</v>
      </c>
      <c r="G57" s="13">
        <v>17.04</v>
      </c>
      <c r="J57" s="11">
        <v>6.0</v>
      </c>
      <c r="K57" s="12">
        <f t="shared" si="4"/>
        <v>4.04756871</v>
      </c>
      <c r="L57" s="12">
        <f t="shared" si="5"/>
        <v>0.6745947851</v>
      </c>
      <c r="M57" s="12">
        <f t="shared" si="6"/>
        <v>1.343412652</v>
      </c>
    </row>
    <row r="58">
      <c r="A58" s="11">
        <v>3.0</v>
      </c>
      <c r="B58" s="13">
        <v>114.98</v>
      </c>
      <c r="C58" s="13">
        <v>21.44</v>
      </c>
      <c r="E58" s="11">
        <v>3.0</v>
      </c>
      <c r="F58" s="13">
        <v>92.58</v>
      </c>
      <c r="G58" s="13">
        <v>17.0</v>
      </c>
      <c r="J58" s="11">
        <v>7.0</v>
      </c>
      <c r="K58" s="12">
        <f t="shared" si="4"/>
        <v>4.46907016</v>
      </c>
      <c r="L58" s="12">
        <f t="shared" si="5"/>
        <v>0.6384385942</v>
      </c>
      <c r="M58" s="12">
        <f t="shared" si="6"/>
        <v>1.482965757</v>
      </c>
    </row>
    <row r="59">
      <c r="A59" s="11">
        <v>4.0</v>
      </c>
      <c r="B59" s="13">
        <v>115.51</v>
      </c>
      <c r="C59" s="13">
        <v>21.61</v>
      </c>
      <c r="E59" s="11">
        <v>4.0</v>
      </c>
      <c r="F59" s="13">
        <v>92.73</v>
      </c>
      <c r="G59" s="13">
        <v>17.08</v>
      </c>
      <c r="J59" s="11">
        <v>8.0</v>
      </c>
      <c r="K59" s="12">
        <f t="shared" si="4"/>
        <v>4.961272675</v>
      </c>
      <c r="L59" s="12">
        <f t="shared" si="5"/>
        <v>0.6201590844</v>
      </c>
      <c r="M59" s="12">
        <f t="shared" si="6"/>
        <v>1.570574579</v>
      </c>
    </row>
    <row r="60">
      <c r="A60" s="11">
        <v>5.0</v>
      </c>
      <c r="B60" s="13">
        <v>115.31</v>
      </c>
      <c r="C60" s="13">
        <v>21.51</v>
      </c>
      <c r="E60" s="11">
        <v>5.0</v>
      </c>
      <c r="F60" s="13">
        <v>92.54</v>
      </c>
      <c r="G60" s="13">
        <v>17.02</v>
      </c>
    </row>
    <row r="61">
      <c r="B61" s="5"/>
      <c r="C61" s="5"/>
      <c r="F61" s="5"/>
      <c r="G61" s="5"/>
    </row>
    <row r="62">
      <c r="A62" s="16" t="s">
        <v>26</v>
      </c>
      <c r="E62" s="16" t="s">
        <v>26</v>
      </c>
    </row>
    <row r="63">
      <c r="A63" s="6" t="s">
        <v>4</v>
      </c>
      <c r="B63" s="7" t="s">
        <v>5</v>
      </c>
      <c r="C63" s="7" t="s">
        <v>6</v>
      </c>
      <c r="E63" s="6" t="s">
        <v>4</v>
      </c>
      <c r="F63" s="7" t="s">
        <v>5</v>
      </c>
      <c r="G63" s="7" t="s">
        <v>6</v>
      </c>
    </row>
    <row r="64">
      <c r="A64" s="9">
        <v>1.0</v>
      </c>
      <c r="B64" s="10">
        <v>131.47</v>
      </c>
      <c r="C64" s="10">
        <v>20.33</v>
      </c>
      <c r="E64" s="9">
        <v>1.0</v>
      </c>
      <c r="F64" s="10">
        <v>101.71</v>
      </c>
      <c r="G64" s="10">
        <v>15.36</v>
      </c>
    </row>
    <row r="65">
      <c r="A65" s="9">
        <v>2.0</v>
      </c>
      <c r="B65" s="13">
        <v>131.21</v>
      </c>
      <c r="C65" s="13">
        <v>20.31</v>
      </c>
      <c r="E65" s="9">
        <v>2.0</v>
      </c>
      <c r="F65" s="13">
        <v>102.56</v>
      </c>
      <c r="G65" s="13">
        <v>15.47</v>
      </c>
    </row>
    <row r="66">
      <c r="A66" s="11">
        <v>3.0</v>
      </c>
      <c r="B66" s="13">
        <v>131.07</v>
      </c>
      <c r="C66" s="13">
        <v>20.3</v>
      </c>
      <c r="E66" s="11">
        <v>3.0</v>
      </c>
      <c r="F66" s="13">
        <v>103.22</v>
      </c>
      <c r="G66" s="13">
        <v>15.55</v>
      </c>
    </row>
    <row r="67">
      <c r="A67" s="11">
        <v>4.0</v>
      </c>
      <c r="B67" s="13">
        <v>132.18</v>
      </c>
      <c r="C67" s="13">
        <v>20.51</v>
      </c>
      <c r="E67" s="11">
        <v>4.0</v>
      </c>
      <c r="F67" s="13">
        <v>101.75</v>
      </c>
      <c r="G67" s="13">
        <v>15.36</v>
      </c>
    </row>
    <row r="68">
      <c r="A68" s="11">
        <v>5.0</v>
      </c>
      <c r="B68" s="13">
        <v>131.23</v>
      </c>
      <c r="C68" s="13">
        <v>20.33</v>
      </c>
      <c r="E68" s="11">
        <v>5.0</v>
      </c>
      <c r="F68" s="13">
        <v>101.79</v>
      </c>
      <c r="G68" s="13">
        <v>15.37</v>
      </c>
    </row>
    <row r="69">
      <c r="B69" s="5"/>
      <c r="C69" s="5"/>
      <c r="F69" s="5"/>
      <c r="G69" s="5"/>
    </row>
    <row r="70">
      <c r="A70" s="16" t="s">
        <v>27</v>
      </c>
      <c r="E70" s="16" t="s">
        <v>27</v>
      </c>
    </row>
    <row r="71">
      <c r="A71" s="6" t="s">
        <v>4</v>
      </c>
      <c r="B71" s="7" t="s">
        <v>6</v>
      </c>
      <c r="C71" s="7" t="s">
        <v>5</v>
      </c>
      <c r="E71" s="6" t="s">
        <v>4</v>
      </c>
      <c r="F71" s="7" t="s">
        <v>5</v>
      </c>
      <c r="G71" s="7" t="s">
        <v>6</v>
      </c>
    </row>
    <row r="72">
      <c r="A72" s="9">
        <v>1.0</v>
      </c>
      <c r="B72" s="10">
        <v>144.22</v>
      </c>
      <c r="C72" s="10">
        <v>18.47</v>
      </c>
      <c r="E72" s="9">
        <v>1.0</v>
      </c>
      <c r="F72" s="10">
        <v>107.98</v>
      </c>
      <c r="G72" s="10">
        <v>13.82</v>
      </c>
    </row>
    <row r="73">
      <c r="A73" s="9">
        <v>2.0</v>
      </c>
      <c r="B73" s="13">
        <v>142.78</v>
      </c>
      <c r="C73" s="13">
        <v>18.38</v>
      </c>
      <c r="E73" s="9">
        <v>2.0</v>
      </c>
      <c r="F73" s="13">
        <v>108.59</v>
      </c>
      <c r="G73" s="13">
        <v>13.91</v>
      </c>
    </row>
    <row r="74">
      <c r="A74" s="11">
        <v>3.0</v>
      </c>
      <c r="B74" s="13">
        <v>142.98</v>
      </c>
      <c r="C74" s="13">
        <v>18.32</v>
      </c>
      <c r="E74" s="11">
        <v>3.0</v>
      </c>
      <c r="F74" s="13">
        <v>108.03</v>
      </c>
      <c r="G74" s="13">
        <v>13.91</v>
      </c>
    </row>
    <row r="75">
      <c r="A75" s="11">
        <v>4.0</v>
      </c>
      <c r="B75" s="13">
        <v>143.95</v>
      </c>
      <c r="C75" s="13">
        <v>18.5</v>
      </c>
      <c r="E75" s="11">
        <v>4.0</v>
      </c>
      <c r="F75" s="13">
        <v>108.01</v>
      </c>
      <c r="G75" s="13">
        <v>13.86</v>
      </c>
    </row>
    <row r="76">
      <c r="A76" s="11">
        <v>5.0</v>
      </c>
      <c r="B76" s="13">
        <v>144.29</v>
      </c>
      <c r="C76" s="13">
        <v>18.5</v>
      </c>
      <c r="E76" s="11">
        <v>5.0</v>
      </c>
      <c r="F76" s="13">
        <v>108.61</v>
      </c>
      <c r="G76" s="13">
        <v>13.96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portrait"/>
  <drawing r:id="rId1"/>
</worksheet>
</file>