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<sst xmlns="http://schemas.openxmlformats.org/spreadsheetml/2006/main" count="52" uniqueCount="18">
  <si>
    <t>Observations</t>
  </si>
  <si>
    <t>Analysis</t>
  </si>
  <si>
    <t>From Lab05-standard.perfstat</t>
  </si>
  <si>
    <t>Task-clock</t>
  </si>
  <si>
    <t>Trial</t>
  </si>
  <si>
    <t>Task-clock (msec)</t>
  </si>
  <si>
    <t>Branches</t>
  </si>
  <si>
    <t>Branch-misses</t>
  </si>
  <si>
    <t>L1-dcache-load-misses</t>
  </si>
  <si>
    <t>Experiment</t>
  </si>
  <si>
    <t>Average</t>
  </si>
  <si>
    <t>Standard Error</t>
  </si>
  <si>
    <t>Relative Error (%)</t>
  </si>
  <si>
    <t>Standard</t>
  </si>
  <si>
    <t>Unrolled</t>
  </si>
  <si>
    <t>Standard-with-funroll</t>
  </si>
  <si>
    <t>From Lab05-unrolled.perfstat</t>
  </si>
  <si>
    <t>From Lab05-standard-with-funroll.perfstat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</si>
</sst>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%"/>
  </numFmts>
  <fonts count="8">
    <font>
      <sz val="11.0"/>
      <color theme="1"/>
      <name val="Arial"/>
    </font>
    <font>
      <b/>
      <sz val="16.0"/>
      <color theme="1"/>
      <name val="Calibri"/>
    </font>
    <font>
      <b/>
      <sz val="14.0"/>
      <color rgb="FF000000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sz val="11.0"/>
      <color rgb="FF000000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3" numFmtId="0" xfId="0" applyFont="1"/>
    <xf borderId="0" fillId="0" fontId="4" numFmtId="0" xfId="0" applyAlignment="1" applyFont="1">
      <alignment vertical="center"/>
    </xf>
    <xf borderId="1" fillId="2" fontId="5" numFmtId="0" xfId="0" applyAlignment="1" applyBorder="1" applyFill="1" applyFont="1">
      <alignment horizontal="center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6" numFmtId="3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3" numFmtId="3" xfId="0" applyAlignment="1" applyBorder="1" applyFont="1" applyNumberFormat="1">
      <alignment horizontal="center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6.0"/>
    <col customWidth="1" min="3" max="3" width="17.13"/>
    <col customWidth="1" min="4" max="4" width="14.88"/>
    <col customWidth="1" min="5" max="5" width="22.88"/>
    <col customWidth="1" min="6" max="10" width="7.63"/>
    <col customWidth="1" min="11" max="11" width="26.13"/>
    <col customWidth="1" min="12" max="12" width="14.38"/>
    <col customWidth="1" min="13" max="13" width="16.63"/>
    <col customWidth="1" min="14" max="14" width="21.75"/>
    <col customWidth="1" min="15" max="26" width="7.63"/>
  </cols>
  <sheetData>
    <row r="1">
      <c r="A1" s="1" t="s">
        <v>0</v>
      </c>
      <c r="K1" s="1" t="s">
        <v>1</v>
      </c>
    </row>
    <row r="3">
      <c r="A3" s="2" t="s">
        <v>2</v>
      </c>
      <c r="B3" s="3"/>
      <c r="C3" s="3"/>
      <c r="D3" s="3"/>
      <c r="E3" s="3"/>
      <c r="K3" s="4" t="s">
        <v>3</v>
      </c>
    </row>
    <row r="4">
      <c r="A4" s="3"/>
      <c r="B4" s="3"/>
      <c r="C4" s="3"/>
      <c r="D4" s="3"/>
      <c r="E4" s="3"/>
    </row>
    <row r="5">
      <c r="A5" s="5" t="s">
        <v>4</v>
      </c>
      <c r="B5" s="6" t="s">
        <v>5</v>
      </c>
      <c r="C5" s="6" t="s">
        <v>6</v>
      </c>
      <c r="D5" s="6" t="s">
        <v>7</v>
      </c>
      <c r="E5" s="6" t="s">
        <v>8</v>
      </c>
      <c r="K5" s="5" t="s">
        <v>9</v>
      </c>
      <c r="L5" s="6" t="s">
        <v>10</v>
      </c>
      <c r="M5" s="6" t="s">
        <v>11</v>
      </c>
      <c r="N5" s="6" t="s">
        <v>12</v>
      </c>
    </row>
    <row r="6">
      <c r="A6" s="7">
        <v>1.0</v>
      </c>
      <c r="B6" s="8">
        <v>63056.866431</v>
      </c>
      <c r="C6" s="9">
        <v>1.14983315772E11</v>
      </c>
      <c r="D6" s="9">
        <v>1677716.0</v>
      </c>
      <c r="E6" s="9">
        <v>5639175.0</v>
      </c>
      <c r="K6" s="7" t="s">
        <v>13</v>
      </c>
      <c r="L6" s="10">
        <f>AVERAGE(B6:B10)</f>
        <v>63872.39931</v>
      </c>
      <c r="M6" s="10">
        <f>STDEV(B6:B10)/SQRT(5)</f>
        <v>344.0600959</v>
      </c>
      <c r="N6" s="11">
        <f t="shared" ref="N6:N8" si="1">M6/L6</f>
        <v>0.005386678748</v>
      </c>
    </row>
    <row r="7">
      <c r="A7" s="7">
        <v>2.0</v>
      </c>
      <c r="B7" s="8">
        <v>65129.037923</v>
      </c>
      <c r="C7" s="9">
        <v>1.14910564109E11</v>
      </c>
      <c r="D7" s="9">
        <v>1866666.0</v>
      </c>
      <c r="E7" s="9">
        <v>6186524.0</v>
      </c>
      <c r="K7" s="7" t="s">
        <v>14</v>
      </c>
      <c r="L7" s="10">
        <f>AVERAGE(B15:B19)</f>
        <v>28200.80461</v>
      </c>
      <c r="M7" s="10">
        <f>STDEV(B15:B19)/SQRT(5)</f>
        <v>235.1195318</v>
      </c>
      <c r="N7" s="11">
        <f t="shared" si="1"/>
        <v>0.008337334165</v>
      </c>
    </row>
    <row r="8">
      <c r="A8" s="7">
        <v>3.0</v>
      </c>
      <c r="B8" s="8">
        <v>63772.961074</v>
      </c>
      <c r="C8" s="9">
        <v>1.15069768822E11</v>
      </c>
      <c r="D8" s="9">
        <v>1526141.0</v>
      </c>
      <c r="E8" s="9">
        <v>5425063.0</v>
      </c>
      <c r="K8" s="7" t="s">
        <v>15</v>
      </c>
      <c r="L8" s="10">
        <f>AVERAGE(B24:B28)</f>
        <v>38901.19683</v>
      </c>
      <c r="M8" s="10">
        <f>STDEV(B24:B28)/SQRT(5)</f>
        <v>73.75223197</v>
      </c>
      <c r="N8" s="11">
        <f t="shared" si="1"/>
        <v>0.001895885936</v>
      </c>
    </row>
    <row r="9">
      <c r="A9" s="7">
        <v>4.0</v>
      </c>
      <c r="B9" s="8">
        <v>63535.649604</v>
      </c>
      <c r="C9" s="9">
        <v>1.15009549906E11</v>
      </c>
      <c r="D9" s="9">
        <v>1837267.0</v>
      </c>
      <c r="E9" s="9">
        <v>5405808.0</v>
      </c>
    </row>
    <row r="10">
      <c r="A10" s="7">
        <v>5.0</v>
      </c>
      <c r="B10" s="8">
        <v>63867.481513</v>
      </c>
      <c r="C10" s="9">
        <v>1.15019466263E11</v>
      </c>
      <c r="D10" s="9">
        <v>1631131.0</v>
      </c>
      <c r="E10" s="9">
        <v>5848968.0</v>
      </c>
      <c r="K10" s="4" t="s">
        <v>6</v>
      </c>
    </row>
    <row r="12">
      <c r="A12" s="2" t="s">
        <v>16</v>
      </c>
      <c r="B12" s="3"/>
      <c r="C12" s="3"/>
      <c r="D12" s="3"/>
      <c r="E12" s="3"/>
      <c r="K12" s="5" t="s">
        <v>9</v>
      </c>
      <c r="L12" s="6" t="s">
        <v>10</v>
      </c>
      <c r="M12" s="6" t="s">
        <v>11</v>
      </c>
      <c r="N12" s="6" t="s">
        <v>12</v>
      </c>
    </row>
    <row r="13">
      <c r="A13" s="3"/>
      <c r="B13" s="3"/>
      <c r="C13" s="3"/>
      <c r="D13" s="3"/>
      <c r="E13" s="3"/>
      <c r="K13" s="7" t="s">
        <v>13</v>
      </c>
      <c r="L13" s="12">
        <f>AVERAGE(C6:C10)</f>
        <v>114998532974</v>
      </c>
      <c r="M13" s="10">
        <f>STDEV(C6:C10)/SQRT(5)</f>
        <v>26080841.5</v>
      </c>
      <c r="N13" s="11">
        <f t="shared" ref="N13:N15" si="2">M13/L13</f>
        <v>0.0002267928192</v>
      </c>
    </row>
    <row r="14">
      <c r="A14" s="5" t="s">
        <v>4</v>
      </c>
      <c r="B14" s="6" t="s">
        <v>5</v>
      </c>
      <c r="C14" s="6" t="s">
        <v>6</v>
      </c>
      <c r="D14" s="6" t="s">
        <v>7</v>
      </c>
      <c r="E14" s="6" t="s">
        <v>8</v>
      </c>
      <c r="K14" s="7" t="s">
        <v>14</v>
      </c>
      <c r="L14" s="12">
        <f>AVERAGE(C15:C19)</f>
        <v>14995703791</v>
      </c>
      <c r="M14" s="10">
        <f>stdev(C15:C19)/SQRT(5)</f>
        <v>2533109.18</v>
      </c>
      <c r="N14" s="11">
        <f t="shared" si="2"/>
        <v>0.000168922327</v>
      </c>
    </row>
    <row r="15">
      <c r="A15" s="7">
        <v>1.0</v>
      </c>
      <c r="B15" s="8">
        <v>28801.897854</v>
      </c>
      <c r="C15" s="9">
        <v>1.5002938193E10</v>
      </c>
      <c r="D15" s="9">
        <v>465677.0</v>
      </c>
      <c r="E15" s="9">
        <v>2755911.0</v>
      </c>
      <c r="K15" s="7" t="s">
        <v>15</v>
      </c>
      <c r="L15" s="12">
        <f>AVERAGE(C24:C28)</f>
        <v>11007718704</v>
      </c>
      <c r="M15" s="10">
        <f>STDEV(C24:C28)/sqrt(5)</f>
        <v>2342144.752</v>
      </c>
      <c r="N15" s="11">
        <f t="shared" si="2"/>
        <v>0.0002127729473</v>
      </c>
    </row>
    <row r="16">
      <c r="A16" s="7">
        <v>2.0</v>
      </c>
      <c r="B16" s="8">
        <v>27773.948692</v>
      </c>
      <c r="C16" s="9">
        <v>1.4989846676E10</v>
      </c>
      <c r="D16" s="9">
        <v>372635.0</v>
      </c>
      <c r="E16" s="9">
        <v>2362388.0</v>
      </c>
    </row>
    <row r="17">
      <c r="A17" s="7">
        <v>3.0</v>
      </c>
      <c r="B17" s="8">
        <v>28246.943956</v>
      </c>
      <c r="C17" s="9">
        <v>1.4997424988E10</v>
      </c>
      <c r="D17" s="9">
        <v>377418.0</v>
      </c>
      <c r="E17" s="9">
        <v>2466960.0</v>
      </c>
      <c r="K17" s="4" t="s">
        <v>7</v>
      </c>
    </row>
    <row r="18">
      <c r="A18" s="7">
        <v>4.0</v>
      </c>
      <c r="B18" s="8">
        <v>28608.155188</v>
      </c>
      <c r="C18" s="9">
        <v>1.4990035833E10</v>
      </c>
      <c r="D18" s="9">
        <v>450403.0</v>
      </c>
      <c r="E18" s="9">
        <v>2780744.0</v>
      </c>
    </row>
    <row r="19">
      <c r="A19" s="7">
        <v>5.0</v>
      </c>
      <c r="B19" s="8">
        <v>27573.077369</v>
      </c>
      <c r="C19" s="9">
        <v>1.4998273267E10</v>
      </c>
      <c r="D19" s="9">
        <v>353138.0</v>
      </c>
      <c r="E19" s="9">
        <v>2409774.0</v>
      </c>
      <c r="K19" s="5" t="s">
        <v>9</v>
      </c>
      <c r="L19" s="6" t="s">
        <v>10</v>
      </c>
      <c r="M19" s="6" t="s">
        <v>11</v>
      </c>
      <c r="N19" s="6" t="s">
        <v>12</v>
      </c>
    </row>
    <row r="20">
      <c r="K20" s="7" t="s">
        <v>13</v>
      </c>
      <c r="L20" s="12">
        <f>average(D6:D10)</f>
        <v>1707784.2</v>
      </c>
      <c r="M20" s="10">
        <f>STDEV(D6:D10)/sqrt(5)</f>
        <v>63946.57289</v>
      </c>
      <c r="N20" s="11">
        <f t="shared" ref="N20:N22" si="3">M20/L20</f>
        <v>0.03744417643</v>
      </c>
    </row>
    <row r="21" ht="15.75" customHeight="1">
      <c r="A21" s="2" t="s">
        <v>17</v>
      </c>
      <c r="B21" s="3"/>
      <c r="C21" s="3"/>
      <c r="D21" s="3"/>
      <c r="E21" s="3"/>
      <c r="K21" s="7" t="s">
        <v>14</v>
      </c>
      <c r="L21" s="12">
        <f>AVERAGE(D15:D19)</f>
        <v>403854.2</v>
      </c>
      <c r="M21" s="10">
        <f>STDEV(D15:D19)/sqrt(5)</f>
        <v>22621.33224</v>
      </c>
      <c r="N21" s="11">
        <f t="shared" si="3"/>
        <v>0.05601361144</v>
      </c>
    </row>
    <row r="22" ht="15.75" customHeight="1">
      <c r="A22" s="3"/>
      <c r="B22" s="3"/>
      <c r="C22" s="3"/>
      <c r="D22" s="3"/>
      <c r="E22" s="3"/>
      <c r="K22" s="7" t="s">
        <v>15</v>
      </c>
      <c r="L22" s="12">
        <f>average(D24:D28)</f>
        <v>536755.6</v>
      </c>
      <c r="M22" s="10">
        <f>STDEV(D24:D28)/sqrt(5)</f>
        <v>29295.40199</v>
      </c>
      <c r="N22" s="11">
        <f t="shared" si="3"/>
        <v>0.0545786611</v>
      </c>
    </row>
    <row r="23" ht="15.75" customHeight="1">
      <c r="A23" s="5" t="s">
        <v>4</v>
      </c>
      <c r="B23" s="6" t="s">
        <v>5</v>
      </c>
      <c r="C23" s="6" t="s">
        <v>6</v>
      </c>
      <c r="D23" s="6" t="s">
        <v>7</v>
      </c>
      <c r="E23" s="6" t="s">
        <v>8</v>
      </c>
    </row>
    <row r="24" ht="15.75" customHeight="1">
      <c r="A24" s="7">
        <v>1.0</v>
      </c>
      <c r="B24" s="8">
        <v>38653.007096</v>
      </c>
      <c r="C24" s="9">
        <v>1.1005161314E10</v>
      </c>
      <c r="D24" s="9">
        <v>455659.0</v>
      </c>
      <c r="E24" s="9">
        <v>3255688.0</v>
      </c>
      <c r="K24" s="4" t="s">
        <v>8</v>
      </c>
    </row>
    <row r="25" ht="15.75" customHeight="1">
      <c r="A25" s="7">
        <v>2.0</v>
      </c>
      <c r="B25" s="8">
        <v>38943.874299</v>
      </c>
      <c r="C25" s="9">
        <v>1.1009687973E10</v>
      </c>
      <c r="D25" s="9">
        <v>549608.0</v>
      </c>
      <c r="E25" s="9">
        <v>3603548.0</v>
      </c>
    </row>
    <row r="26" ht="15.75" customHeight="1">
      <c r="A26" s="7">
        <v>3.0</v>
      </c>
      <c r="B26" s="8">
        <v>39111.965287</v>
      </c>
      <c r="C26" s="9">
        <v>1.1010751579E10</v>
      </c>
      <c r="D26" s="9">
        <v>529880.0</v>
      </c>
      <c r="E26" s="9">
        <v>3393191.0</v>
      </c>
      <c r="K26" s="5" t="s">
        <v>9</v>
      </c>
      <c r="L26" s="6" t="s">
        <v>10</v>
      </c>
      <c r="M26" s="6" t="s">
        <v>11</v>
      </c>
      <c r="N26" s="6" t="s">
        <v>12</v>
      </c>
    </row>
    <row r="27" ht="15.75" customHeight="1">
      <c r="A27" s="7">
        <v>4.0</v>
      </c>
      <c r="B27" s="13">
        <v>38876.991347</v>
      </c>
      <c r="C27" s="9">
        <v>1.1013095865E10</v>
      </c>
      <c r="D27" s="9">
        <v>635772.0</v>
      </c>
      <c r="E27" s="9">
        <v>3992314.0</v>
      </c>
      <c r="K27" s="7" t="s">
        <v>13</v>
      </c>
      <c r="L27" s="12">
        <f>AVERAGE(E6:E10)</f>
        <v>5701107.6</v>
      </c>
      <c r="M27" s="10">
        <f>STDEV(E6:E10)/sqrt(5)</f>
        <v>145727.4684</v>
      </c>
      <c r="N27" s="11">
        <f t="shared" ref="N27:N29" si="4">M27/L27</f>
        <v>0.02556125558</v>
      </c>
    </row>
    <row r="28" ht="15.75" customHeight="1">
      <c r="A28" s="7">
        <v>5.0</v>
      </c>
      <c r="B28" s="8">
        <v>38920.146134</v>
      </c>
      <c r="C28" s="9">
        <v>1.0999896787E10</v>
      </c>
      <c r="D28" s="9">
        <v>512859.0</v>
      </c>
      <c r="E28" s="9">
        <v>3243076.0</v>
      </c>
      <c r="K28" s="7" t="s">
        <v>14</v>
      </c>
      <c r="L28" s="12">
        <f>AVERAGE(E15:E19)</f>
        <v>2555155.4</v>
      </c>
      <c r="M28" s="10">
        <f>STDEV(E15:E19)/sqrt(5)</f>
        <v>88675.38495</v>
      </c>
      <c r="N28" s="11">
        <f t="shared" si="4"/>
        <v>0.0347044978</v>
      </c>
    </row>
    <row r="29" ht="15.75" customHeight="1">
      <c r="K29" s="7" t="s">
        <v>15</v>
      </c>
      <c r="L29" s="12">
        <f>AVERAGE(E24:E28)</f>
        <v>3497563.4</v>
      </c>
      <c r="M29" s="10">
        <f>STDEV(E24:E28)/sqrt(5)</f>
        <v>139673.1963</v>
      </c>
      <c r="N29" s="11">
        <f t="shared" si="4"/>
        <v>0.03993442873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