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<sst xmlns="http://schemas.openxmlformats.org/spreadsheetml/2006/main" count="55" uniqueCount="21">
  <si>
    <t>Elapsed Time</t>
  </si>
  <si>
    <t>Trial</t>
  </si>
  <si>
    <t>Elapsed Time pre-PGO (sec)</t>
  </si>
  <si>
    <t>Elapsed Time post-PGO (sec)</t>
  </si>
  <si>
    <t>Average</t>
  </si>
  <si>
    <t>Standard Error</t>
  </si>
  <si>
    <t>Pre-PGO</t>
  </si>
  <si>
    <t>Post-PGO</t>
  </si>
  <si>
    <t>Student T-statistic</t>
  </si>
  <si>
    <t>branches</t>
  </si>
  <si>
    <t>branches pre-PGO (sec)</t>
  </si>
  <si>
    <t>branches post-PGO (sec)</t>
  </si>
  <si>
    <t>branch-misses</t>
  </si>
  <si>
    <t>branch-misses pre-PGO (sec)</t>
  </si>
  <si>
    <t>branch-misses post-PGO (sec)</t>
  </si>
  <si>
    <t>L1-dcache-loads</t>
  </si>
  <si>
    <t>L1-dcache-loads pre-PGO</t>
  </si>
  <si>
    <t>L1-dcache-loads post-PGO</t>
  </si>
  <si>
    <t>L1-dcache-load-misses</t>
  </si>
  <si>
    <t>L1-dcache-load-misses pre-PGO</t>
  </si>
  <si>
    <t>L1-dcache-load-misses post-PGO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</si>
</sst>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8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3" xfId="0" applyAlignment="1" applyBorder="1" applyFont="1" applyNumberFormat="1">
      <alignment readingOrder="0"/>
    </xf>
    <xf borderId="1" fillId="0" fontId="5" numFmtId="3" xfId="0" applyAlignment="1" applyBorder="1" applyFont="1" applyNumberFormat="1">
      <alignment readingOrder="0"/>
    </xf>
    <xf borderId="1" fillId="0" fontId="4" numFmtId="3" xfId="0" applyBorder="1" applyFont="1" applyNumberFormat="1"/>
    <xf borderId="1" fillId="0" fontId="4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6.13"/>
    <col customWidth="1" min="3" max="3" width="26.88"/>
    <col customWidth="1" min="4" max="9" width="7.63"/>
    <col customWidth="1" min="10" max="10" width="17.75"/>
    <col customWidth="1" min="11" max="11" width="14.5"/>
    <col customWidth="1" min="12" max="12" width="19.0"/>
    <col customWidth="1" min="13" max="26" width="7.63"/>
  </cols>
  <sheetData>
    <row r="1">
      <c r="A1" s="1" t="s">
        <v>0</v>
      </c>
      <c r="J1" s="1" t="s">
        <v>0</v>
      </c>
    </row>
    <row r="3">
      <c r="A3" s="2" t="s">
        <v>1</v>
      </c>
      <c r="B3" s="2" t="s">
        <v>2</v>
      </c>
      <c r="C3" s="2" t="s">
        <v>3</v>
      </c>
      <c r="J3" s="2" t="s">
        <v>1</v>
      </c>
      <c r="K3" s="2" t="s">
        <v>4</v>
      </c>
      <c r="L3" s="3" t="s">
        <v>5</v>
      </c>
    </row>
    <row r="4">
      <c r="A4" s="4">
        <v>1.0</v>
      </c>
      <c r="B4" s="5">
        <v>104.978390448</v>
      </c>
      <c r="C4" s="6">
        <v>60.36543469</v>
      </c>
      <c r="J4" s="4" t="s">
        <v>6</v>
      </c>
      <c r="K4" s="4">
        <f>AVERAGE(B4:B9)</f>
        <v>105.1797177</v>
      </c>
      <c r="L4" s="4">
        <f>STDEV(B4:B9)/SQRT(6)</f>
        <v>0.0918921092</v>
      </c>
    </row>
    <row r="5">
      <c r="A5" s="4">
        <v>2.0</v>
      </c>
      <c r="B5" s="5">
        <v>105.556425806</v>
      </c>
      <c r="C5" s="6">
        <v>60.303606671</v>
      </c>
      <c r="J5" s="4" t="s">
        <v>7</v>
      </c>
      <c r="K5" s="4">
        <f>AVERAGE(C4:C9)</f>
        <v>60.32913091</v>
      </c>
      <c r="L5" s="4">
        <f>STDEV(C4:C9)/SQRT(6)</f>
        <v>0.02965192213</v>
      </c>
    </row>
    <row r="6">
      <c r="A6" s="4">
        <v>3.0</v>
      </c>
      <c r="B6" s="7">
        <v>104.940162515</v>
      </c>
      <c r="C6" s="6">
        <v>60.324044883</v>
      </c>
    </row>
    <row r="7">
      <c r="A7" s="4">
        <v>4.0</v>
      </c>
      <c r="B7" s="7">
        <v>105.250470576</v>
      </c>
      <c r="C7" s="6">
        <v>60.267414594</v>
      </c>
      <c r="J7" s="4" t="s">
        <v>8</v>
      </c>
      <c r="K7" s="7">
        <f>(K5-K4)/SQRT(L4*L4+L5*L5)</f>
        <v>-464.4950169</v>
      </c>
    </row>
    <row r="8">
      <c r="A8" s="4">
        <v>5.0</v>
      </c>
      <c r="B8" s="7">
        <v>105.241500964</v>
      </c>
      <c r="C8" s="6">
        <v>60.454619475</v>
      </c>
    </row>
    <row r="9">
      <c r="A9" s="4">
        <v>6.0</v>
      </c>
      <c r="B9" s="7">
        <v>105.111356127</v>
      </c>
      <c r="C9" s="6">
        <v>60.259665148</v>
      </c>
    </row>
    <row r="11">
      <c r="A11" s="1" t="s">
        <v>9</v>
      </c>
      <c r="J11" s="1" t="s">
        <v>9</v>
      </c>
    </row>
    <row r="13">
      <c r="A13" s="2" t="s">
        <v>1</v>
      </c>
      <c r="B13" s="2" t="s">
        <v>10</v>
      </c>
      <c r="C13" s="2" t="s">
        <v>11</v>
      </c>
      <c r="J13" s="2" t="s">
        <v>1</v>
      </c>
      <c r="K13" s="2" t="s">
        <v>4</v>
      </c>
      <c r="L13" s="2" t="s">
        <v>5</v>
      </c>
    </row>
    <row r="14">
      <c r="A14" s="4">
        <v>1.0</v>
      </c>
      <c r="B14" s="8">
        <v>3.66473719887E11</v>
      </c>
      <c r="C14" s="9">
        <v>2.95144887817E11</v>
      </c>
      <c r="J14" s="4" t="s">
        <v>6</v>
      </c>
      <c r="K14" s="10">
        <f>AVERAGE(B14:B19)</f>
        <v>366468983523</v>
      </c>
      <c r="L14" s="4">
        <f>STDEV(B14:B19)/sqrt(6)</f>
        <v>8019556.168</v>
      </c>
    </row>
    <row r="15">
      <c r="A15" s="4">
        <v>2.0</v>
      </c>
      <c r="B15" s="11">
        <v>3.66469191544E11</v>
      </c>
      <c r="C15" s="9">
        <v>2.95188480823E11</v>
      </c>
      <c r="J15" s="4" t="s">
        <v>7</v>
      </c>
      <c r="K15" s="10">
        <f>AVERAGE(C14:C19)</f>
        <v>295197814649</v>
      </c>
      <c r="L15" s="4">
        <f>STDEV(C14:C19)/sqrt(6)</f>
        <v>18500269.55</v>
      </c>
    </row>
    <row r="16">
      <c r="A16" s="4">
        <v>3.0</v>
      </c>
      <c r="B16" s="8">
        <v>3.66445392864E11</v>
      </c>
      <c r="C16" s="9">
        <v>2.95258904052E11</v>
      </c>
    </row>
    <row r="17">
      <c r="A17" s="4">
        <v>4.0</v>
      </c>
      <c r="B17" s="8">
        <v>3.66500148485E11</v>
      </c>
      <c r="C17" s="9">
        <v>2.95244281845E11</v>
      </c>
      <c r="J17" s="4" t="s">
        <v>8</v>
      </c>
      <c r="K17" s="4">
        <f>(K15 - K14) / SQRT(L14 * L14 + L15 * L15)</f>
        <v>-3534.634226</v>
      </c>
    </row>
    <row r="18">
      <c r="A18" s="4">
        <v>5.0</v>
      </c>
      <c r="B18" s="8">
        <v>3.66450460632E11</v>
      </c>
      <c r="C18" s="9">
        <v>2.95190372808E11</v>
      </c>
    </row>
    <row r="19">
      <c r="A19" s="4">
        <v>6.0</v>
      </c>
      <c r="B19" s="8">
        <v>3.66474987728E11</v>
      </c>
      <c r="C19" s="9">
        <v>2.95159960549E11</v>
      </c>
    </row>
    <row r="21" ht="15.75" customHeight="1">
      <c r="A21" s="1" t="s">
        <v>12</v>
      </c>
      <c r="J21" s="1" t="s">
        <v>12</v>
      </c>
    </row>
    <row r="22" ht="15.75" customHeight="1"/>
    <row r="23" ht="15.75" customHeight="1">
      <c r="A23" s="2" t="s">
        <v>1</v>
      </c>
      <c r="B23" s="2" t="s">
        <v>13</v>
      </c>
      <c r="C23" s="2" t="s">
        <v>14</v>
      </c>
      <c r="J23" s="2" t="s">
        <v>1</v>
      </c>
      <c r="K23" s="2" t="s">
        <v>4</v>
      </c>
      <c r="L23" s="2" t="s">
        <v>5</v>
      </c>
    </row>
    <row r="24" ht="15.75" customHeight="1">
      <c r="A24" s="4">
        <v>1.0</v>
      </c>
      <c r="B24" s="8">
        <v>1.87699203E8</v>
      </c>
      <c r="C24" s="9">
        <v>1.04351274E8</v>
      </c>
      <c r="J24" s="4" t="s">
        <v>6</v>
      </c>
      <c r="K24" s="10">
        <f>AVERAGE(B24:B29)</f>
        <v>190021342</v>
      </c>
      <c r="L24" s="4">
        <f>STDEV(B24:B29)/sqrt(6)</f>
        <v>1522092.287</v>
      </c>
    </row>
    <row r="25" ht="15.75" customHeight="1">
      <c r="A25" s="4">
        <v>2.0</v>
      </c>
      <c r="B25" s="11">
        <v>1.97098481E8</v>
      </c>
      <c r="C25" s="9">
        <v>1.05007066E8</v>
      </c>
      <c r="J25" s="4" t="s">
        <v>7</v>
      </c>
      <c r="K25" s="10">
        <f>AVERAGE(C24:C29)</f>
        <v>104234899.3</v>
      </c>
      <c r="L25" s="4">
        <f>STDEV(C24:C29)/sqrt(6)</f>
        <v>691523.9243</v>
      </c>
    </row>
    <row r="26" ht="15.75" customHeight="1">
      <c r="A26" s="4">
        <v>3.0</v>
      </c>
      <c r="B26" s="8">
        <v>1.88012098E8</v>
      </c>
      <c r="C26" s="9">
        <v>1.02145799E8</v>
      </c>
    </row>
    <row r="27" ht="15.75" customHeight="1">
      <c r="A27" s="4">
        <v>4.0</v>
      </c>
      <c r="B27" s="8">
        <v>1.91019558E8</v>
      </c>
      <c r="C27" s="9">
        <v>1.05055058E8</v>
      </c>
      <c r="J27" s="4" t="s">
        <v>8</v>
      </c>
      <c r="K27" s="7">
        <f>(K25-K24)/(SQRT(L24 * L24 + L25 * L25))</f>
        <v>-51.31331388</v>
      </c>
    </row>
    <row r="28" ht="15.75" customHeight="1">
      <c r="A28" s="4">
        <v>5.0</v>
      </c>
      <c r="B28" s="8">
        <v>1.87153725E8</v>
      </c>
      <c r="C28" s="9">
        <v>1.06501999E8</v>
      </c>
    </row>
    <row r="29" ht="15.75" customHeight="1">
      <c r="A29" s="4">
        <v>6.0</v>
      </c>
      <c r="B29" s="8">
        <v>1.89144987E8</v>
      </c>
      <c r="C29" s="9">
        <v>1.023482E8</v>
      </c>
    </row>
    <row r="30" ht="15.75" customHeight="1"/>
    <row r="31" ht="15.75" customHeight="1">
      <c r="A31" s="1" t="s">
        <v>15</v>
      </c>
      <c r="J31" s="1" t="s">
        <v>15</v>
      </c>
    </row>
    <row r="32" ht="15.75" customHeight="1"/>
    <row r="33" ht="15.75" customHeight="1">
      <c r="A33" s="2" t="s">
        <v>1</v>
      </c>
      <c r="B33" s="2" t="s">
        <v>16</v>
      </c>
      <c r="C33" s="2" t="s">
        <v>17</v>
      </c>
      <c r="J33" s="2" t="s">
        <v>1</v>
      </c>
      <c r="K33" s="2" t="s">
        <v>4</v>
      </c>
      <c r="L33" s="2" t="s">
        <v>5</v>
      </c>
    </row>
    <row r="34" ht="15.75" customHeight="1">
      <c r="A34" s="4">
        <v>1.0</v>
      </c>
      <c r="B34" s="8">
        <v>1.09996098125E11</v>
      </c>
      <c r="C34" s="9">
        <v>1.01840848105E11</v>
      </c>
      <c r="J34" s="4" t="s">
        <v>6</v>
      </c>
      <c r="K34" s="10">
        <f>AVERAGE(B34:B39)</f>
        <v>110006638255</v>
      </c>
      <c r="L34" s="4">
        <f>STDEV(B34:B39)/sqrt(6)</f>
        <v>5917501.281</v>
      </c>
    </row>
    <row r="35" ht="15.75" customHeight="1">
      <c r="A35" s="4">
        <v>2.0</v>
      </c>
      <c r="B35" s="11">
        <v>1.09994072228E11</v>
      </c>
      <c r="C35" s="9">
        <v>1.01867833464E11</v>
      </c>
      <c r="J35" s="4" t="s">
        <v>7</v>
      </c>
      <c r="K35" s="10">
        <f>AVERAGE(C34:C39)</f>
        <v>101848990493</v>
      </c>
      <c r="L35" s="4">
        <f>STDEV(C34:C39)/sqrt(6)</f>
        <v>6385492.175</v>
      </c>
    </row>
    <row r="36" ht="15.75" customHeight="1">
      <c r="A36" s="4">
        <v>3.0</v>
      </c>
      <c r="B36" s="8">
        <v>1.09999104881E11</v>
      </c>
      <c r="C36" s="9">
        <v>1.01859672063E11</v>
      </c>
    </row>
    <row r="37" ht="15.75" customHeight="1">
      <c r="A37" s="4">
        <v>4.0</v>
      </c>
      <c r="B37" s="8">
        <v>1.10015053405E11</v>
      </c>
      <c r="C37" s="9">
        <v>1.01829976042E11</v>
      </c>
      <c r="J37" s="4" t="s">
        <v>8</v>
      </c>
      <c r="K37" s="4">
        <f>(K35 -K34)/sqrt(L34*L34+L35*L35)</f>
        <v>-937.0336344</v>
      </c>
    </row>
    <row r="38" ht="15.75" customHeight="1">
      <c r="A38" s="4">
        <v>5.0</v>
      </c>
      <c r="B38" s="11">
        <v>1.10032015389E11</v>
      </c>
      <c r="C38" s="9">
        <v>1.01835089901E11</v>
      </c>
    </row>
    <row r="39" ht="15.75" customHeight="1">
      <c r="A39" s="4">
        <v>6.0</v>
      </c>
      <c r="B39" s="8">
        <v>1.100034855E11</v>
      </c>
      <c r="C39" s="9">
        <v>1.01860523382E11</v>
      </c>
    </row>
    <row r="40" ht="15.75" customHeight="1"/>
    <row r="41" ht="15.75" customHeight="1">
      <c r="A41" s="1" t="s">
        <v>18</v>
      </c>
      <c r="J41" s="1" t="s">
        <v>18</v>
      </c>
    </row>
    <row r="42" ht="15.75" customHeight="1"/>
    <row r="43" ht="15.75" customHeight="1">
      <c r="A43" s="2" t="s">
        <v>1</v>
      </c>
      <c r="B43" s="2" t="s">
        <v>19</v>
      </c>
      <c r="C43" s="2" t="s">
        <v>20</v>
      </c>
      <c r="J43" s="2" t="s">
        <v>1</v>
      </c>
      <c r="K43" s="2" t="s">
        <v>4</v>
      </c>
      <c r="L43" s="2" t="s">
        <v>5</v>
      </c>
    </row>
    <row r="44" ht="15.75" customHeight="1">
      <c r="A44" s="4">
        <v>1.0</v>
      </c>
      <c r="B44" s="8">
        <v>2.6959790885E10</v>
      </c>
      <c r="C44" s="9">
        <v>2.4934364669E10</v>
      </c>
      <c r="J44" s="4" t="s">
        <v>6</v>
      </c>
      <c r="K44" s="10">
        <f>AVERAGE(B44:B49)</f>
        <v>26983066487</v>
      </c>
      <c r="L44" s="4">
        <f>STDEV(B44:B49)/SQRT(6)</f>
        <v>5378767.959</v>
      </c>
    </row>
    <row r="45" ht="15.75" customHeight="1">
      <c r="A45" s="4">
        <v>2.0</v>
      </c>
      <c r="B45" s="11">
        <v>2.6995051938E10</v>
      </c>
      <c r="C45" s="9">
        <v>2.493944665E10</v>
      </c>
      <c r="J45" s="4" t="s">
        <v>7</v>
      </c>
      <c r="K45" s="10">
        <f>AVERAGE(C44:C49)</f>
        <v>24936374034</v>
      </c>
      <c r="L45" s="4">
        <f>STDEV(C44:C49)/sqrt(6)</f>
        <v>2709346.304</v>
      </c>
    </row>
    <row r="46" ht="15.75" customHeight="1">
      <c r="A46" s="4">
        <v>3.0</v>
      </c>
      <c r="B46" s="8">
        <v>2.6978685277E10</v>
      </c>
      <c r="C46" s="9">
        <v>2.492512209E10</v>
      </c>
    </row>
    <row r="47" ht="15.75" customHeight="1">
      <c r="A47" s="4">
        <v>4.0</v>
      </c>
      <c r="B47" s="8">
        <v>2.6981968284E10</v>
      </c>
      <c r="C47" s="9">
        <v>2.4934872137E10</v>
      </c>
      <c r="J47" s="4" t="s">
        <v>8</v>
      </c>
      <c r="K47" s="4">
        <f>(K45-K44)/SQRT(L44*L44 + L45*L45)</f>
        <v>-339.8354026</v>
      </c>
    </row>
    <row r="48" ht="15.75" customHeight="1">
      <c r="A48" s="4">
        <v>5.0</v>
      </c>
      <c r="B48" s="8">
        <v>2.6994731474E10</v>
      </c>
      <c r="C48" s="9">
        <v>2.4944403513E10</v>
      </c>
    </row>
    <row r="49" ht="15.75" customHeight="1">
      <c r="A49" s="4">
        <v>6.0</v>
      </c>
      <c r="B49" s="8">
        <v>2.6988171062E10</v>
      </c>
      <c r="C49" s="9">
        <v>2.4940035145E10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